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ll\Desktop\IA Freelance work\Level 2\"/>
    </mc:Choice>
  </mc:AlternateContent>
  <bookViews>
    <workbookView xWindow="0" yWindow="0" windowWidth="5976" windowHeight="1752"/>
  </bookViews>
  <sheets>
    <sheet name="Sheet1" sheetId="2" r:id="rId1"/>
    <sheet name="Historicals" sheetId="1" r:id="rId2"/>
    <sheet name="Segmental forecast"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3" l="1"/>
  <c r="A44" i="3"/>
  <c r="I43" i="3"/>
  <c r="H43" i="3"/>
  <c r="G43" i="3"/>
  <c r="F43" i="3"/>
  <c r="E43" i="3"/>
  <c r="D43" i="3"/>
  <c r="C43" i="3"/>
  <c r="B43" i="3"/>
  <c r="I42" i="3"/>
  <c r="H42" i="3"/>
  <c r="G42" i="3"/>
  <c r="F42" i="3"/>
  <c r="E42" i="3"/>
  <c r="D42" i="3"/>
  <c r="C42" i="3"/>
  <c r="B42" i="3"/>
  <c r="H41" i="3"/>
  <c r="G41" i="3"/>
  <c r="F41" i="3"/>
  <c r="E41" i="3"/>
  <c r="D41" i="3"/>
  <c r="C41" i="3"/>
  <c r="B41" i="3"/>
  <c r="I41" i="3"/>
  <c r="I40" i="3"/>
  <c r="H40" i="3"/>
  <c r="G40" i="3"/>
  <c r="F40" i="3"/>
  <c r="E40" i="3"/>
  <c r="D40" i="3"/>
  <c r="C40" i="3"/>
  <c r="B40" i="3"/>
  <c r="I37" i="3"/>
  <c r="H37" i="3"/>
  <c r="G37" i="3"/>
  <c r="F37" i="3"/>
  <c r="E37" i="3"/>
  <c r="D37" i="3"/>
  <c r="C37" i="3"/>
  <c r="B37" i="3"/>
  <c r="H34" i="3"/>
  <c r="G34" i="3"/>
  <c r="F34" i="3"/>
  <c r="E34" i="3"/>
  <c r="D34" i="3"/>
  <c r="C34" i="3"/>
  <c r="B34" i="3"/>
  <c r="I34" i="3"/>
  <c r="I39" i="3"/>
  <c r="H39" i="3"/>
  <c r="G39" i="3"/>
  <c r="F39" i="3"/>
  <c r="E39" i="3"/>
  <c r="D39" i="3"/>
  <c r="C39" i="3"/>
  <c r="B39" i="3"/>
  <c r="I36" i="3"/>
  <c r="H36" i="3"/>
  <c r="G36" i="3"/>
  <c r="F36" i="3"/>
  <c r="E36" i="3"/>
  <c r="D36" i="3"/>
  <c r="C36" i="3"/>
  <c r="B36" i="3"/>
  <c r="I33" i="3"/>
  <c r="H33" i="3"/>
  <c r="G33" i="3"/>
  <c r="F33" i="3"/>
  <c r="E33" i="3"/>
  <c r="D33" i="3"/>
  <c r="C33" i="3"/>
  <c r="B33" i="3"/>
  <c r="H32" i="3"/>
  <c r="G32" i="3"/>
  <c r="F32" i="3"/>
  <c r="E32" i="3"/>
  <c r="D32" i="3"/>
  <c r="C32" i="3"/>
  <c r="B32" i="3"/>
  <c r="I32" i="3"/>
  <c r="I35" i="3"/>
  <c r="H35" i="3"/>
  <c r="G35" i="3"/>
  <c r="F35" i="3"/>
  <c r="E35" i="3"/>
  <c r="D35" i="3"/>
  <c r="C35" i="3"/>
  <c r="B35" i="3"/>
  <c r="H38" i="3"/>
  <c r="G38" i="3"/>
  <c r="F38" i="3"/>
  <c r="E38" i="3"/>
  <c r="D38" i="3"/>
  <c r="C38" i="3"/>
  <c r="B38" i="3"/>
  <c r="I38" i="3"/>
  <c r="I31" i="3"/>
  <c r="H31" i="3"/>
  <c r="G31" i="3"/>
  <c r="F31" i="3"/>
  <c r="E31" i="3"/>
  <c r="D31" i="3"/>
  <c r="C31" i="3"/>
  <c r="B31" i="3"/>
  <c r="B30" i="3"/>
  <c r="C30" i="3"/>
  <c r="D30" i="3"/>
  <c r="E30" i="3"/>
  <c r="F30" i="3"/>
  <c r="G30" i="3"/>
  <c r="H30" i="3"/>
  <c r="I30" i="3"/>
  <c r="I27" i="3"/>
  <c r="H27" i="3"/>
  <c r="G27" i="3"/>
  <c r="F27" i="3"/>
  <c r="E27" i="3"/>
  <c r="D27" i="3"/>
  <c r="C27" i="3"/>
  <c r="B27" i="3"/>
  <c r="I26" i="3"/>
  <c r="H26" i="3"/>
  <c r="G26" i="3"/>
  <c r="F26" i="3"/>
  <c r="E26" i="3"/>
  <c r="D26" i="3"/>
  <c r="C26" i="3"/>
  <c r="B26" i="3"/>
  <c r="H23" i="3"/>
  <c r="G23" i="3"/>
  <c r="F23" i="3"/>
  <c r="E23" i="3"/>
  <c r="D23" i="3"/>
  <c r="C23" i="3"/>
  <c r="B23" i="3"/>
  <c r="I23" i="3"/>
  <c r="H22" i="3"/>
  <c r="G22" i="3"/>
  <c r="F22" i="3"/>
  <c r="E22" i="3"/>
  <c r="D22" i="3"/>
  <c r="C22" i="3"/>
  <c r="B22" i="3"/>
  <c r="I22" i="3"/>
  <c r="I29" i="3"/>
  <c r="H29" i="3"/>
  <c r="G29" i="3"/>
  <c r="F29" i="3"/>
  <c r="E29" i="3"/>
  <c r="D29" i="3"/>
  <c r="C29" i="3"/>
  <c r="B29" i="3"/>
  <c r="I25" i="3"/>
  <c r="H25" i="3"/>
  <c r="G25" i="3"/>
  <c r="F25" i="3"/>
  <c r="E25" i="3"/>
  <c r="D25" i="3"/>
  <c r="C25" i="3"/>
  <c r="B25" i="3"/>
  <c r="I21" i="3"/>
  <c r="H21" i="3"/>
  <c r="G21" i="3"/>
  <c r="F21" i="3"/>
  <c r="E21" i="3"/>
  <c r="D21" i="3"/>
  <c r="C21" i="3"/>
  <c r="B21" i="3"/>
  <c r="H19" i="3"/>
  <c r="G19" i="3"/>
  <c r="F19" i="3"/>
  <c r="E19" i="3"/>
  <c r="D19" i="3"/>
  <c r="C19" i="3"/>
  <c r="B19" i="3"/>
  <c r="I19" i="3"/>
  <c r="I28" i="3"/>
  <c r="H28" i="3"/>
  <c r="G28" i="3"/>
  <c r="F28" i="3"/>
  <c r="E28" i="3"/>
  <c r="D28" i="3"/>
  <c r="C28" i="3"/>
  <c r="B28" i="3"/>
  <c r="I24" i="3"/>
  <c r="H24" i="3"/>
  <c r="G24" i="3"/>
  <c r="F24" i="3"/>
  <c r="E24" i="3"/>
  <c r="D24" i="3"/>
  <c r="C24" i="3"/>
  <c r="B24" i="3"/>
  <c r="B20" i="3"/>
  <c r="C20" i="3"/>
  <c r="D20" i="3"/>
  <c r="E20" i="3"/>
  <c r="F20" i="3"/>
  <c r="G20" i="3"/>
  <c r="H20" i="3"/>
  <c r="I20" i="3"/>
  <c r="H18" i="3"/>
  <c r="G18" i="3"/>
  <c r="F18" i="3"/>
  <c r="E18" i="3"/>
  <c r="D18" i="3"/>
  <c r="C18" i="3"/>
  <c r="B18" i="3"/>
  <c r="K1" i="3"/>
  <c r="L1" i="3" s="1"/>
  <c r="M1" i="3" s="1"/>
  <c r="N1" i="3" s="1"/>
  <c r="J1" i="3"/>
  <c r="H1" i="3"/>
  <c r="G1" i="3" s="1"/>
  <c r="F1" i="3" s="1"/>
  <c r="E1" i="3" s="1"/>
  <c r="D1" i="3" s="1"/>
  <c r="C1" i="3" s="1"/>
  <c r="B1" i="3" s="1"/>
  <c r="F175" i="1" l="1"/>
  <c r="F176" i="1" s="1"/>
  <c r="C175" i="1"/>
  <c r="C176" i="1" s="1"/>
  <c r="I172" i="1"/>
  <c r="I175" i="1" s="1"/>
  <c r="I176" i="1" s="1"/>
  <c r="H172" i="1"/>
  <c r="H175" i="1" s="1"/>
  <c r="H176" i="1" s="1"/>
  <c r="G172" i="1"/>
  <c r="G175" i="1" s="1"/>
  <c r="G176" i="1" s="1"/>
  <c r="F172" i="1"/>
  <c r="E172" i="1"/>
  <c r="E175" i="1" s="1"/>
  <c r="E176" i="1" s="1"/>
  <c r="D172" i="1"/>
  <c r="D175" i="1" s="1"/>
  <c r="D176" i="1" s="1"/>
  <c r="C172" i="1"/>
  <c r="B172" i="1"/>
  <c r="B175" i="1" s="1"/>
  <c r="B176" i="1" s="1"/>
  <c r="H163" i="1"/>
  <c r="H164" i="1" s="1"/>
  <c r="H165" i="1" s="1"/>
  <c r="B163" i="1"/>
  <c r="I163" i="1"/>
  <c r="I164" i="1"/>
  <c r="I165" i="1" s="1"/>
  <c r="I161" i="1"/>
  <c r="H161" i="1"/>
  <c r="G161" i="1"/>
  <c r="G163" i="1" s="1"/>
  <c r="F161" i="1"/>
  <c r="F163" i="1" s="1"/>
  <c r="E161" i="1"/>
  <c r="E163" i="1" s="1"/>
  <c r="D161" i="1"/>
  <c r="D163" i="1" s="1"/>
  <c r="C161" i="1"/>
  <c r="C163" i="1" s="1"/>
  <c r="B161" i="1"/>
  <c r="B164" i="1" s="1"/>
  <c r="B165" i="1" s="1"/>
  <c r="H125" i="1"/>
  <c r="I125" i="1"/>
  <c r="H154" i="1"/>
  <c r="E154" i="1"/>
  <c r="C154" i="1"/>
  <c r="I150" i="1"/>
  <c r="I153" i="1" s="1"/>
  <c r="I154" i="1" s="1"/>
  <c r="H150" i="1"/>
  <c r="H153" i="1" s="1"/>
  <c r="G150" i="1"/>
  <c r="G153" i="1" s="1"/>
  <c r="G154" i="1" s="1"/>
  <c r="F150" i="1"/>
  <c r="F153" i="1" s="1"/>
  <c r="F154" i="1" s="1"/>
  <c r="E150" i="1"/>
  <c r="E153" i="1" s="1"/>
  <c r="D150" i="1"/>
  <c r="D153" i="1" s="1"/>
  <c r="D154" i="1" s="1"/>
  <c r="C150" i="1"/>
  <c r="C153" i="1" s="1"/>
  <c r="B150" i="1"/>
  <c r="B153" i="1" s="1"/>
  <c r="B154" i="1" s="1"/>
  <c r="C164" i="1" l="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18" i="3" s="1"/>
  <c r="I139" i="1"/>
  <c r="I142" i="1" s="1"/>
  <c r="H139" i="1"/>
  <c r="H142" i="1" s="1"/>
  <c r="G139" i="1"/>
  <c r="G142" i="1" s="1"/>
  <c r="F139" i="1"/>
  <c r="F142" i="1" s="1"/>
  <c r="E139" i="1"/>
  <c r="E142" i="1" s="1"/>
  <c r="D139" i="1"/>
  <c r="D142" i="1" s="1"/>
  <c r="C139" i="1"/>
  <c r="C142" i="1" s="1"/>
  <c r="B139" i="1"/>
  <c r="B142" i="1" s="1"/>
  <c r="H124" i="1" l="1"/>
  <c r="H131" i="1" s="1"/>
  <c r="H132" i="1" s="1"/>
  <c r="C124" i="1"/>
  <c r="I124" i="1"/>
  <c r="E124" i="1"/>
  <c r="F124" i="1"/>
  <c r="D124" i="1"/>
  <c r="B124" i="1"/>
  <c r="B131" i="1" s="1"/>
  <c r="G124" i="1"/>
  <c r="E131" i="1" l="1"/>
  <c r="E132" i="1" s="1"/>
  <c r="G131" i="1"/>
  <c r="G132" i="1" s="1"/>
  <c r="D132" i="1"/>
  <c r="D131" i="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H64" i="1"/>
  <c r="H76" i="1" s="1"/>
  <c r="H94" i="1" s="1"/>
  <c r="H96" i="1" s="1"/>
  <c r="B60" i="1"/>
  <c r="E60" i="1"/>
  <c r="F60" i="1"/>
  <c r="G10" i="1"/>
  <c r="I59" i="1"/>
  <c r="I60" i="1" s="1"/>
  <c r="G60" i="1"/>
  <c r="H60" i="1"/>
  <c r="C60" i="1"/>
  <c r="D60" i="1"/>
  <c r="I64" i="1" l="1"/>
  <c r="I76" i="1" s="1"/>
  <c r="I94" i="1" s="1"/>
  <c r="G12" i="1"/>
  <c r="G20" i="1" s="1"/>
  <c r="G143" i="1"/>
  <c r="I95" i="1"/>
  <c r="I96" i="1" s="1"/>
  <c r="I97" i="1" s="1"/>
  <c r="H97" i="1"/>
  <c r="H1" i="1" l="1"/>
  <c r="G1" i="1" s="1"/>
  <c r="F1" i="1" s="1"/>
  <c r="E1" i="1" s="1"/>
  <c r="D1" i="1" s="1"/>
  <c r="C1" i="1" s="1"/>
  <c r="B1" i="1" s="1"/>
</calcChain>
</file>

<file path=xl/comments1.xml><?xml version="1.0" encoding="utf-8"?>
<comments xmlns="http://schemas.openxmlformats.org/spreadsheetml/2006/main">
  <authors>
    <author>Dell</author>
  </authors>
  <commentList>
    <comment ref="A163"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<sst xmlns="http://schemas.openxmlformats.org/spreadsheetml/2006/main" count="247" uniqueCount="144">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</sst>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Font="1"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xdr:cNvGrpSpPr/>
      </xdr:nvGrpSpPr>
      <xdr:grpSpPr>
        <a:xfrm>
          <a:off x="7216140" y="2209800"/>
          <a:ext cx="6545580" cy="1874520"/>
          <a:chOff x="487680" y="2049780"/>
          <a:chExt cx="6545580" cy="1874520"/>
        </a:xfrm>
      </xdr:grpSpPr>
      <xdr:sp macro="" textlink="">
        <xdr:nvSpPr>
          <xdr:cNvPr id="4" name="TextBox 3"/>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xdr:cNvGrpSpPr/>
      </xdr:nvGrpSpPr>
      <xdr:grpSpPr>
        <a:xfrm>
          <a:off x="434340" y="2247900"/>
          <a:ext cx="4038600" cy="3528061"/>
          <a:chOff x="960120" y="1981200"/>
          <a:chExt cx="4038600" cy="2561469"/>
        </a:xfrm>
      </xdr:grpSpPr>
      <xdr:sp macro="" textlink="">
        <xdr:nvSpPr>
          <xdr:cNvPr id="15" name="TextBox 14"/>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xdr:cNvGrpSpPr/>
      </xdr:nvGrpSpPr>
      <xdr:grpSpPr>
        <a:xfrm>
          <a:off x="4472940" y="1577340"/>
          <a:ext cx="1760220" cy="1104900"/>
          <a:chOff x="4549140" y="2903220"/>
          <a:chExt cx="1760220" cy="1104900"/>
        </a:xfrm>
      </xdr:grpSpPr>
      <xdr:cxnSp macro="">
        <xdr:nvCxnSpPr>
          <xdr:cNvPr id="72" name="Elbow Connector 71"/>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xdr:cNvGrpSpPr/>
        </xdr:nvGrpSpPr>
        <xdr:grpSpPr>
          <a:xfrm>
            <a:off x="4556760" y="2903220"/>
            <a:ext cx="1752600" cy="1104900"/>
            <a:chOff x="5257800" y="1668780"/>
            <a:chExt cx="1752600" cy="1104900"/>
          </a:xfrm>
        </xdr:grpSpPr>
        <xdr:sp macro="" textlink="">
          <xdr:nvSpPr>
            <xdr:cNvPr id="67" name="TextBox 6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xdr:cNvGrpSpPr/>
      </xdr:nvGrpSpPr>
      <xdr:grpSpPr>
        <a:xfrm>
          <a:off x="4480560" y="2743200"/>
          <a:ext cx="1798320" cy="1104900"/>
          <a:chOff x="4678680" y="3040380"/>
          <a:chExt cx="1798320" cy="1104900"/>
        </a:xfrm>
      </xdr:grpSpPr>
      <xdr:grpSp>
        <xdr:nvGrpSpPr>
          <xdr:cNvPr id="146" name="Group 145"/>
          <xdr:cNvGrpSpPr/>
        </xdr:nvGrpSpPr>
        <xdr:grpSpPr>
          <a:xfrm>
            <a:off x="4686300" y="3040380"/>
            <a:ext cx="1790700" cy="1104900"/>
            <a:chOff x="5219700" y="1668780"/>
            <a:chExt cx="1790700" cy="1104900"/>
          </a:xfrm>
        </xdr:grpSpPr>
        <xdr:sp macro="" textlink="">
          <xdr:nvSpPr>
            <xdr:cNvPr id="147" name="TextBox 14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xdr:cNvGrpSpPr/>
      </xdr:nvGrpSpPr>
      <xdr:grpSpPr>
        <a:xfrm>
          <a:off x="4495800" y="3893820"/>
          <a:ext cx="1943100" cy="1104900"/>
          <a:chOff x="4495800" y="4053840"/>
          <a:chExt cx="1943100" cy="1104900"/>
        </a:xfrm>
      </xdr:grpSpPr>
      <xdr:grpSp>
        <xdr:nvGrpSpPr>
          <xdr:cNvPr id="167" name="Group 166"/>
          <xdr:cNvGrpSpPr/>
        </xdr:nvGrpSpPr>
        <xdr:grpSpPr>
          <a:xfrm>
            <a:off x="4495800" y="4053840"/>
            <a:ext cx="1943100" cy="1104900"/>
            <a:chOff x="5273040" y="1653540"/>
            <a:chExt cx="1943100" cy="1104900"/>
          </a:xfrm>
        </xdr:grpSpPr>
        <xdr:sp macro="" textlink="">
          <xdr:nvSpPr>
            <xdr:cNvPr id="168" name="TextBox 167"/>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xdr:cNvGrpSpPr/>
      </xdr:nvGrpSpPr>
      <xdr:grpSpPr>
        <a:xfrm>
          <a:off x="4511040" y="4998720"/>
          <a:ext cx="2727960" cy="1325880"/>
          <a:chOff x="4511040" y="4251960"/>
          <a:chExt cx="2727960" cy="1325880"/>
        </a:xfrm>
      </xdr:grpSpPr>
      <xdr:grpSp>
        <xdr:nvGrpSpPr>
          <xdr:cNvPr id="192" name="Group 191"/>
          <xdr:cNvGrpSpPr/>
        </xdr:nvGrpSpPr>
        <xdr:grpSpPr>
          <a:xfrm>
            <a:off x="4511040" y="4251960"/>
            <a:ext cx="2727960" cy="1325880"/>
            <a:chOff x="5288280" y="1851660"/>
            <a:chExt cx="2727960" cy="1325880"/>
          </a:xfrm>
        </xdr:grpSpPr>
        <xdr:sp macro="" textlink="">
          <xdr:nvSpPr>
            <xdr:cNvPr id="194" name="TextBox 193"/>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xdr:cNvGrpSpPr/>
      </xdr:nvGrpSpPr>
      <xdr:grpSpPr>
        <a:xfrm rot="5400000">
          <a:off x="3108960" y="5143500"/>
          <a:ext cx="1143000" cy="2438400"/>
          <a:chOff x="4488180" y="3360420"/>
          <a:chExt cx="1143000" cy="2438400"/>
        </a:xfrm>
      </xdr:grpSpPr>
      <xdr:grpSp>
        <xdr:nvGrpSpPr>
          <xdr:cNvPr id="206" name="Group 205"/>
          <xdr:cNvGrpSpPr/>
        </xdr:nvGrpSpPr>
        <xdr:grpSpPr>
          <a:xfrm>
            <a:off x="4488180" y="3360420"/>
            <a:ext cx="1143000" cy="2438400"/>
            <a:chOff x="5265420" y="960120"/>
            <a:chExt cx="1143000" cy="2438400"/>
          </a:xfrm>
        </xdr:grpSpPr>
        <xdr:sp macro="" textlink="">
          <xdr:nvSpPr>
            <xdr:cNvPr id="208" name="TextBox 207"/>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heetViews>
  <sheetFormatPr defaultRowHeight="14.4" x14ac:dyDescent="0.3"/>
  <cols>
    <col min="1" max="1" width="176.109375" style="20" customWidth="1"/>
  </cols>
  <sheetData>
    <row r="1" spans="1:1" ht="23.4" x14ac:dyDescent="0.45">
      <c r="A1" s="19" t="s">
        <v>21</v>
      </c>
    </row>
    <row r="2" spans="1:1" x14ac:dyDescent="0.3">
      <c r="A2" s="54" t="s">
        <v>141</v>
      </c>
    </row>
    <row r="3" spans="1:1" x14ac:dyDescent="0.3">
      <c r="A3" s="53" t="s">
        <v>142</v>
      </c>
    </row>
    <row r="4" spans="1:1" x14ac:dyDescent="0.3">
      <c r="A4" s="54" t="s">
        <v>20</v>
      </c>
    </row>
    <row r="5" spans="1:1" x14ac:dyDescent="0.3">
      <c r="A5" s="55" t="s">
        <v>143</v>
      </c>
    </row>
    <row r="6" spans="1:1" x14ac:dyDescent="0.3">
      <c r="A6" s="41"/>
    </row>
    <row r="7" spans="1:1" x14ac:dyDescent="0.3">
      <c r="A7" s="41"/>
    </row>
    <row r="8" spans="1:1" x14ac:dyDescent="0.3">
      <c r="A8" s="42"/>
    </row>
    <row r="9" spans="1:1" s="17" customFormat="1" x14ac:dyDescent="0.3">
      <c r="A9" s="23"/>
    </row>
    <row r="10" spans="1:1" x14ac:dyDescent="0.3">
      <c r="A10" s="21"/>
    </row>
    <row r="11" spans="1:1" x14ac:dyDescent="0.3">
      <c r="A11" s="21"/>
    </row>
    <row r="12" spans="1:1" x14ac:dyDescent="0.3">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4"/>
  <sheetViews>
    <sheetView workbookViewId="0">
      <pane ySplit="1" topLeftCell="A2" activePane="bottomLeft" state="frozen"/>
      <selection pane="bottomLeft"/>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c r="C2" s="3"/>
      <c r="D2" s="3"/>
      <c r="E2" s="3"/>
      <c r="F2" s="3"/>
      <c r="G2" s="3"/>
      <c r="H2" s="3">
        <v>44538</v>
      </c>
      <c r="I2" s="3">
        <v>46710</v>
      </c>
    </row>
    <row r="3" spans="1:9" x14ac:dyDescent="0.3">
      <c r="A3" s="26" t="s">
        <v>29</v>
      </c>
      <c r="B3" s="27"/>
      <c r="C3" s="27"/>
      <c r="D3" s="27"/>
      <c r="E3" s="27"/>
      <c r="F3" s="27"/>
      <c r="G3" s="27"/>
      <c r="H3" s="27">
        <v>24576</v>
      </c>
      <c r="I3" s="27">
        <v>25231</v>
      </c>
    </row>
    <row r="4" spans="1:9" s="1" customFormat="1" x14ac:dyDescent="0.3">
      <c r="A4" s="25"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22</v>
      </c>
      <c r="B5" s="3"/>
      <c r="C5" s="3"/>
      <c r="D5" s="3"/>
      <c r="E5" s="3"/>
      <c r="F5" s="3"/>
      <c r="G5" s="3"/>
      <c r="H5" s="3">
        <v>3114</v>
      </c>
      <c r="I5" s="3">
        <v>3850</v>
      </c>
    </row>
    <row r="6" spans="1:9" x14ac:dyDescent="0.3">
      <c r="A6" s="11" t="s">
        <v>23</v>
      </c>
      <c r="B6" s="3"/>
      <c r="C6" s="3"/>
      <c r="D6" s="3"/>
      <c r="E6" s="3"/>
      <c r="F6" s="3"/>
      <c r="G6" s="3"/>
      <c r="H6" s="3">
        <v>9911</v>
      </c>
      <c r="I6" s="3">
        <v>10954</v>
      </c>
    </row>
    <row r="7" spans="1:9" x14ac:dyDescent="0.3">
      <c r="A7" s="24" t="s">
        <v>24</v>
      </c>
      <c r="B7" s="22">
        <f t="shared" ref="B7:H7" si="2">+B5+B6</f>
        <v>0</v>
      </c>
      <c r="C7" s="22">
        <f t="shared" si="2"/>
        <v>0</v>
      </c>
      <c r="D7" s="22">
        <f t="shared" si="2"/>
        <v>0</v>
      </c>
      <c r="E7" s="22">
        <f t="shared" si="2"/>
        <v>0</v>
      </c>
      <c r="F7" s="22">
        <f t="shared" si="2"/>
        <v>0</v>
      </c>
      <c r="G7" s="22">
        <f t="shared" si="2"/>
        <v>0</v>
      </c>
      <c r="H7" s="22">
        <f t="shared" si="2"/>
        <v>13025</v>
      </c>
      <c r="I7" s="22">
        <f>+I5+I6</f>
        <v>14804</v>
      </c>
    </row>
    <row r="8" spans="1:9" x14ac:dyDescent="0.3">
      <c r="A8" s="2" t="s">
        <v>25</v>
      </c>
      <c r="B8" s="3"/>
      <c r="C8" s="3"/>
      <c r="D8" s="3"/>
      <c r="E8" s="3"/>
      <c r="F8" s="3"/>
      <c r="G8" s="3"/>
      <c r="H8" s="3">
        <v>262</v>
      </c>
      <c r="I8" s="3">
        <v>205</v>
      </c>
    </row>
    <row r="9" spans="1:9" x14ac:dyDescent="0.3">
      <c r="A9" s="2" t="s">
        <v>5</v>
      </c>
      <c r="B9" s="3"/>
      <c r="C9" s="3"/>
      <c r="D9" s="3"/>
      <c r="E9" s="3"/>
      <c r="F9" s="3"/>
      <c r="G9" s="3"/>
      <c r="H9" s="3">
        <v>14</v>
      </c>
      <c r="I9" s="3">
        <v>-181</v>
      </c>
    </row>
    <row r="10" spans="1:9" x14ac:dyDescent="0.3">
      <c r="A10" s="4" t="s">
        <v>26</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27</v>
      </c>
      <c r="B11" s="3"/>
      <c r="C11" s="3"/>
      <c r="D11" s="3"/>
      <c r="E11" s="3"/>
      <c r="F11" s="3"/>
      <c r="G11" s="3"/>
      <c r="H11" s="3">
        <v>934</v>
      </c>
      <c r="I11" s="3">
        <v>605</v>
      </c>
    </row>
    <row r="12" spans="1:9" ht="15" thickBot="1" x14ac:dyDescent="0.35">
      <c r="A12" s="6" t="s">
        <v>30</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8</v>
      </c>
    </row>
    <row r="14" spans="1:9" x14ac:dyDescent="0.3">
      <c r="A14" s="2" t="s">
        <v>6</v>
      </c>
      <c r="H14">
        <v>3.64</v>
      </c>
      <c r="I14">
        <v>3.83</v>
      </c>
    </row>
    <row r="15" spans="1:9" x14ac:dyDescent="0.3">
      <c r="A15" s="2" t="s">
        <v>7</v>
      </c>
      <c r="H15">
        <v>3.56</v>
      </c>
      <c r="I15">
        <v>3.75</v>
      </c>
    </row>
    <row r="16" spans="1:9" x14ac:dyDescent="0.3">
      <c r="A16" s="1" t="s">
        <v>9</v>
      </c>
    </row>
    <row r="17" spans="1:9" x14ac:dyDescent="0.3">
      <c r="A17" s="2" t="s">
        <v>6</v>
      </c>
      <c r="G17" s="8"/>
      <c r="H17" s="8">
        <v>1573</v>
      </c>
      <c r="I17" s="8">
        <v>1578.8</v>
      </c>
    </row>
    <row r="18" spans="1:9" x14ac:dyDescent="0.3">
      <c r="A18" s="2" t="s">
        <v>7</v>
      </c>
      <c r="G18" s="8"/>
      <c r="H18" s="8">
        <v>1609.4</v>
      </c>
      <c r="I18" s="8">
        <v>1610.8</v>
      </c>
    </row>
    <row r="20" spans="1:9" s="12" customFormat="1" x14ac:dyDescent="0.3">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c r="C25" s="3"/>
      <c r="D25" s="3"/>
      <c r="E25" s="3"/>
      <c r="F25" s="3"/>
      <c r="G25" s="3"/>
      <c r="H25" s="3">
        <v>9889</v>
      </c>
      <c r="I25" s="3">
        <v>8574</v>
      </c>
    </row>
    <row r="26" spans="1:9" x14ac:dyDescent="0.3">
      <c r="A26" s="11" t="s">
        <v>34</v>
      </c>
      <c r="B26" s="3"/>
      <c r="C26" s="3"/>
      <c r="D26" s="3"/>
      <c r="E26" s="3"/>
      <c r="F26" s="3"/>
      <c r="G26" s="3"/>
      <c r="H26" s="3">
        <v>3587</v>
      </c>
      <c r="I26" s="3">
        <v>4423</v>
      </c>
    </row>
    <row r="27" spans="1:9" x14ac:dyDescent="0.3">
      <c r="A27" s="11" t="s">
        <v>35</v>
      </c>
      <c r="B27" s="3"/>
      <c r="C27" s="3"/>
      <c r="D27" s="3"/>
      <c r="E27" s="3"/>
      <c r="F27" s="3"/>
      <c r="G27" s="3"/>
      <c r="H27" s="3">
        <v>4463</v>
      </c>
      <c r="I27" s="3">
        <v>4667</v>
      </c>
    </row>
    <row r="28" spans="1:9" x14ac:dyDescent="0.3">
      <c r="A28" s="11" t="s">
        <v>36</v>
      </c>
      <c r="B28" s="3"/>
      <c r="C28" s="3"/>
      <c r="D28" s="3"/>
      <c r="E28" s="3"/>
      <c r="F28" s="3"/>
      <c r="G28" s="3"/>
      <c r="H28" s="3">
        <v>6854</v>
      </c>
      <c r="I28" s="3">
        <v>8420</v>
      </c>
    </row>
    <row r="29" spans="1:9" x14ac:dyDescent="0.3">
      <c r="A29" s="11" t="s">
        <v>37</v>
      </c>
      <c r="B29" s="3"/>
      <c r="C29" s="3"/>
      <c r="D29" s="3"/>
      <c r="E29" s="3"/>
      <c r="F29" s="3"/>
      <c r="G29" s="3"/>
      <c r="H29" s="3">
        <v>1498</v>
      </c>
      <c r="I29" s="3">
        <v>2129</v>
      </c>
    </row>
    <row r="30" spans="1:9" x14ac:dyDescent="0.3">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38</v>
      </c>
      <c r="B31" s="3"/>
      <c r="C31" s="3"/>
      <c r="D31" s="3"/>
      <c r="E31" s="3"/>
      <c r="F31" s="3"/>
      <c r="G31" s="3"/>
      <c r="H31" s="3">
        <v>4904</v>
      </c>
      <c r="I31" s="3">
        <v>4791</v>
      </c>
    </row>
    <row r="32" spans="1:9" x14ac:dyDescent="0.3">
      <c r="A32" s="2" t="s">
        <v>39</v>
      </c>
      <c r="B32" s="3"/>
      <c r="C32" s="3"/>
      <c r="D32" s="3"/>
      <c r="E32" s="3"/>
      <c r="F32" s="3"/>
      <c r="G32" s="3"/>
      <c r="H32" s="3">
        <v>3113</v>
      </c>
      <c r="I32" s="3">
        <v>2926</v>
      </c>
    </row>
    <row r="33" spans="1:9" x14ac:dyDescent="0.3">
      <c r="A33" s="2" t="s">
        <v>40</v>
      </c>
      <c r="B33" s="3"/>
      <c r="C33" s="3"/>
      <c r="D33" s="3"/>
      <c r="E33" s="3"/>
      <c r="F33" s="3"/>
      <c r="G33" s="3"/>
      <c r="H33" s="3">
        <v>269</v>
      </c>
      <c r="I33" s="3">
        <v>286</v>
      </c>
    </row>
    <row r="34" spans="1:9" x14ac:dyDescent="0.3">
      <c r="A34" s="2" t="s">
        <v>41</v>
      </c>
      <c r="B34" s="3"/>
      <c r="C34" s="3"/>
      <c r="D34" s="3"/>
      <c r="E34" s="3"/>
      <c r="F34" s="3"/>
      <c r="G34" s="3"/>
      <c r="H34" s="3">
        <v>242</v>
      </c>
      <c r="I34" s="3">
        <v>284</v>
      </c>
    </row>
    <row r="35" spans="1:9" x14ac:dyDescent="0.3">
      <c r="A35" s="2" t="s">
        <v>42</v>
      </c>
      <c r="B35" s="3"/>
      <c r="C35" s="3"/>
      <c r="D35" s="3"/>
      <c r="E35" s="3"/>
      <c r="F35" s="3"/>
      <c r="G35" s="3"/>
      <c r="H35" s="3">
        <v>2921</v>
      </c>
      <c r="I35" s="3">
        <v>3821</v>
      </c>
    </row>
    <row r="36" spans="1:9" ht="15" thickBot="1" x14ac:dyDescent="0.35">
      <c r="A36" s="6" t="s">
        <v>43</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c r="C39" s="3"/>
      <c r="D39" s="3"/>
      <c r="E39" s="3"/>
      <c r="F39" s="3"/>
      <c r="G39" s="3"/>
      <c r="H39" s="3">
        <v>0</v>
      </c>
      <c r="I39" s="3">
        <v>500</v>
      </c>
    </row>
    <row r="40" spans="1:9" x14ac:dyDescent="0.3">
      <c r="A40" s="11" t="s">
        <v>47</v>
      </c>
      <c r="B40" s="3"/>
      <c r="C40" s="3"/>
      <c r="D40" s="3"/>
      <c r="E40" s="3"/>
      <c r="F40" s="3"/>
      <c r="G40" s="3"/>
      <c r="H40" s="3">
        <v>2</v>
      </c>
      <c r="I40" s="3">
        <v>10</v>
      </c>
    </row>
    <row r="41" spans="1:9" x14ac:dyDescent="0.3">
      <c r="A41" s="11" t="s">
        <v>11</v>
      </c>
      <c r="B41" s="3"/>
      <c r="C41" s="3"/>
      <c r="D41" s="3"/>
      <c r="E41" s="3"/>
      <c r="F41" s="3"/>
      <c r="G41" s="3"/>
      <c r="H41" s="3">
        <v>2836</v>
      </c>
      <c r="I41" s="3">
        <v>3358</v>
      </c>
    </row>
    <row r="42" spans="1:9" x14ac:dyDescent="0.3">
      <c r="A42" s="11" t="s">
        <v>48</v>
      </c>
      <c r="B42" s="3"/>
      <c r="C42" s="3"/>
      <c r="D42" s="3"/>
      <c r="E42" s="3"/>
      <c r="F42" s="3"/>
      <c r="G42" s="3"/>
      <c r="H42" s="3">
        <v>467</v>
      </c>
      <c r="I42" s="3">
        <v>420</v>
      </c>
    </row>
    <row r="43" spans="1:9" x14ac:dyDescent="0.3">
      <c r="A43" s="11" t="s">
        <v>12</v>
      </c>
      <c r="B43" s="3"/>
      <c r="C43" s="3"/>
      <c r="D43" s="3"/>
      <c r="E43" s="3"/>
      <c r="F43" s="3"/>
      <c r="G43" s="3"/>
      <c r="H43" s="3">
        <v>6063</v>
      </c>
      <c r="I43" s="3">
        <v>6220</v>
      </c>
    </row>
    <row r="44" spans="1:9" x14ac:dyDescent="0.3">
      <c r="A44" s="11" t="s">
        <v>49</v>
      </c>
      <c r="B44" s="3"/>
      <c r="C44" s="3"/>
      <c r="D44" s="3"/>
      <c r="E44" s="3"/>
      <c r="F44" s="3"/>
      <c r="G44" s="3"/>
      <c r="H44" s="3">
        <v>306</v>
      </c>
      <c r="I44" s="3">
        <v>222</v>
      </c>
    </row>
    <row r="45" spans="1:9" x14ac:dyDescent="0.3">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50</v>
      </c>
      <c r="B46" s="3"/>
      <c r="C46" s="3"/>
      <c r="D46" s="3"/>
      <c r="E46" s="3"/>
      <c r="F46" s="3"/>
      <c r="G46" s="3"/>
      <c r="H46" s="3">
        <v>9413</v>
      </c>
      <c r="I46" s="3">
        <v>8920</v>
      </c>
    </row>
    <row r="47" spans="1:9" x14ac:dyDescent="0.3">
      <c r="A47" s="2" t="s">
        <v>51</v>
      </c>
      <c r="B47" s="3"/>
      <c r="C47" s="3"/>
      <c r="D47" s="3"/>
      <c r="E47" s="3"/>
      <c r="F47" s="3"/>
      <c r="G47" s="3"/>
      <c r="H47" s="3">
        <v>2931</v>
      </c>
      <c r="I47" s="3">
        <v>2777</v>
      </c>
    </row>
    <row r="48" spans="1:9" x14ac:dyDescent="0.3">
      <c r="A48" s="2" t="s">
        <v>52</v>
      </c>
      <c r="B48" s="3"/>
      <c r="C48" s="3"/>
      <c r="D48" s="3"/>
      <c r="E48" s="3"/>
      <c r="F48" s="3"/>
      <c r="G48" s="3"/>
      <c r="H48" s="3">
        <v>2955</v>
      </c>
      <c r="I48" s="3">
        <v>2613</v>
      </c>
    </row>
    <row r="49" spans="1:9" x14ac:dyDescent="0.3">
      <c r="A49" s="2" t="s">
        <v>53</v>
      </c>
      <c r="B49" s="3"/>
      <c r="C49" s="3"/>
      <c r="D49" s="3"/>
      <c r="E49" s="3"/>
      <c r="F49" s="3"/>
      <c r="G49" s="3"/>
      <c r="H49" s="3"/>
      <c r="I49" s="3"/>
    </row>
    <row r="50" spans="1:9" x14ac:dyDescent="0.3">
      <c r="A50" s="11" t="s">
        <v>54</v>
      </c>
      <c r="B50" s="3"/>
      <c r="C50" s="3"/>
      <c r="D50" s="3"/>
      <c r="E50" s="3"/>
      <c r="F50" s="3"/>
      <c r="G50" s="3"/>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8" t="s">
        <v>57</v>
      </c>
      <c r="B53" s="3"/>
      <c r="C53" s="3"/>
      <c r="D53" s="3"/>
      <c r="E53" s="3"/>
      <c r="F53" s="3"/>
      <c r="G53" s="3"/>
      <c r="H53" s="3"/>
      <c r="I53" s="3"/>
    </row>
    <row r="54" spans="1:9" x14ac:dyDescent="0.3">
      <c r="A54" s="18" t="s">
        <v>58</v>
      </c>
      <c r="B54" s="3"/>
      <c r="C54" s="3"/>
      <c r="D54" s="3"/>
      <c r="E54" s="3"/>
      <c r="F54" s="3"/>
      <c r="G54" s="3"/>
      <c r="H54" s="3">
        <v>3</v>
      </c>
      <c r="I54" s="3">
        <v>3</v>
      </c>
    </row>
    <row r="55" spans="1:9" x14ac:dyDescent="0.3">
      <c r="A55" s="18" t="s">
        <v>59</v>
      </c>
      <c r="B55" s="3"/>
      <c r="C55" s="3"/>
      <c r="D55" s="3"/>
      <c r="E55" s="3"/>
      <c r="F55" s="3"/>
      <c r="G55" s="3"/>
      <c r="H55" s="3">
        <v>9965</v>
      </c>
      <c r="I55" s="3">
        <v>11484</v>
      </c>
    </row>
    <row r="56" spans="1:9" x14ac:dyDescent="0.3">
      <c r="A56" s="18" t="s">
        <v>60</v>
      </c>
      <c r="B56" s="3"/>
      <c r="C56" s="3"/>
      <c r="D56" s="3"/>
      <c r="E56" s="3"/>
      <c r="F56" s="3"/>
      <c r="G56" s="3"/>
      <c r="H56" s="3">
        <v>-380</v>
      </c>
      <c r="I56" s="3">
        <v>318</v>
      </c>
    </row>
    <row r="57" spans="1:9" x14ac:dyDescent="0.3">
      <c r="A57" s="18" t="s">
        <v>61</v>
      </c>
      <c r="B57" s="3"/>
      <c r="C57" s="3"/>
      <c r="D57" s="3"/>
      <c r="E57" s="3"/>
      <c r="F57" s="3"/>
      <c r="G57" s="3"/>
      <c r="H57" s="3">
        <v>3179</v>
      </c>
      <c r="I57" s="3">
        <v>3476</v>
      </c>
    </row>
    <row r="58" spans="1:9" x14ac:dyDescent="0.3">
      <c r="A58" s="4" t="s">
        <v>62</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63</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c r="C64" s="9"/>
      <c r="D64" s="9"/>
      <c r="E64" s="9"/>
      <c r="F64" s="9"/>
      <c r="G64" s="9"/>
      <c r="H64" s="9">
        <f>+H12</f>
        <v>5727</v>
      </c>
      <c r="I64" s="9">
        <f>+I12</f>
        <v>6046</v>
      </c>
    </row>
    <row r="65" spans="1:9" s="1" customFormat="1" x14ac:dyDescent="0.3">
      <c r="A65" s="2" t="s">
        <v>66</v>
      </c>
      <c r="B65" s="3"/>
      <c r="C65" s="3"/>
      <c r="D65" s="3"/>
      <c r="E65" s="3"/>
      <c r="F65" s="3"/>
      <c r="G65" s="3"/>
      <c r="H65" s="3"/>
      <c r="I65" s="3"/>
    </row>
    <row r="66" spans="1:9" s="17" customFormat="1" x14ac:dyDescent="0.3">
      <c r="A66" s="11" t="s">
        <v>67</v>
      </c>
      <c r="B66" s="3"/>
      <c r="C66" s="3"/>
      <c r="D66" s="3"/>
      <c r="E66" s="3"/>
      <c r="F66" s="3"/>
      <c r="G66" s="3"/>
      <c r="H66" s="3">
        <v>744</v>
      </c>
      <c r="I66" s="3">
        <v>717</v>
      </c>
    </row>
    <row r="67" spans="1:9" s="17" customFormat="1" x14ac:dyDescent="0.3">
      <c r="A67" s="11" t="s">
        <v>68</v>
      </c>
      <c r="B67" s="3"/>
      <c r="C67" s="3"/>
      <c r="D67" s="3"/>
      <c r="E67" s="3"/>
      <c r="F67" s="3"/>
      <c r="G67" s="3"/>
      <c r="H67" s="3">
        <v>-385</v>
      </c>
      <c r="I67" s="3">
        <v>-650</v>
      </c>
    </row>
    <row r="68" spans="1:9" s="17" customFormat="1" x14ac:dyDescent="0.3">
      <c r="A68" s="11" t="s">
        <v>69</v>
      </c>
      <c r="B68" s="3"/>
      <c r="C68" s="3"/>
      <c r="D68" s="3"/>
      <c r="E68" s="3"/>
      <c r="F68" s="3"/>
      <c r="G68" s="3"/>
      <c r="H68" s="3">
        <v>611</v>
      </c>
      <c r="I68" s="3">
        <v>638</v>
      </c>
    </row>
    <row r="69" spans="1:9" s="17" customFormat="1" x14ac:dyDescent="0.3">
      <c r="A69" s="11" t="s">
        <v>70</v>
      </c>
      <c r="B69" s="3"/>
      <c r="C69" s="3"/>
      <c r="D69" s="3"/>
      <c r="E69" s="3"/>
      <c r="F69" s="3"/>
      <c r="G69" s="3"/>
      <c r="H69" s="3">
        <v>53</v>
      </c>
      <c r="I69" s="3">
        <v>123</v>
      </c>
    </row>
    <row r="70" spans="1:9" s="17" customFormat="1" x14ac:dyDescent="0.3">
      <c r="A70" s="11" t="s">
        <v>71</v>
      </c>
      <c r="B70" s="3"/>
      <c r="C70" s="3"/>
      <c r="D70" s="3"/>
      <c r="E70" s="3"/>
      <c r="F70" s="3"/>
      <c r="G70" s="3"/>
      <c r="H70" s="3">
        <v>-138</v>
      </c>
      <c r="I70" s="3">
        <v>-26</v>
      </c>
    </row>
    <row r="71" spans="1:9" s="17" customFormat="1" x14ac:dyDescent="0.3">
      <c r="A71" s="2" t="s">
        <v>72</v>
      </c>
      <c r="B71" s="3"/>
      <c r="C71" s="3"/>
      <c r="D71" s="3"/>
      <c r="E71" s="3"/>
      <c r="F71" s="3"/>
      <c r="G71" s="3"/>
      <c r="H71" s="3"/>
      <c r="I71" s="3"/>
    </row>
    <row r="72" spans="1:9" s="17" customFormat="1" x14ac:dyDescent="0.3">
      <c r="A72" s="11" t="s">
        <v>73</v>
      </c>
      <c r="B72" s="3"/>
      <c r="C72" s="3"/>
      <c r="D72" s="3"/>
      <c r="E72" s="3"/>
      <c r="F72" s="3"/>
      <c r="G72" s="3"/>
      <c r="H72" s="3">
        <v>-1606</v>
      </c>
      <c r="I72" s="3">
        <v>-504</v>
      </c>
    </row>
    <row r="73" spans="1:9" s="17" customFormat="1" x14ac:dyDescent="0.3">
      <c r="A73" s="11" t="s">
        <v>74</v>
      </c>
      <c r="B73" s="3"/>
      <c r="C73" s="3"/>
      <c r="D73" s="3"/>
      <c r="E73" s="3"/>
      <c r="F73" s="3"/>
      <c r="G73" s="3"/>
      <c r="H73" s="3">
        <v>507</v>
      </c>
      <c r="I73" s="3">
        <v>-1676</v>
      </c>
    </row>
    <row r="74" spans="1:9" s="17" customFormat="1" x14ac:dyDescent="0.3">
      <c r="A74" s="11" t="s">
        <v>99</v>
      </c>
      <c r="B74" s="3"/>
      <c r="C74" s="3"/>
      <c r="D74" s="3"/>
      <c r="E74" s="3"/>
      <c r="F74" s="3"/>
      <c r="G74" s="3"/>
      <c r="H74" s="3">
        <v>-182</v>
      </c>
      <c r="I74" s="3">
        <v>-845</v>
      </c>
    </row>
    <row r="75" spans="1:9" s="17" customFormat="1" x14ac:dyDescent="0.3">
      <c r="A75" s="11" t="s">
        <v>98</v>
      </c>
      <c r="B75" s="3"/>
      <c r="C75" s="3"/>
      <c r="D75" s="3"/>
      <c r="E75" s="3"/>
      <c r="F75" s="3"/>
      <c r="G75" s="3"/>
      <c r="H75" s="3">
        <v>1326</v>
      </c>
      <c r="I75" s="3">
        <v>1365</v>
      </c>
    </row>
    <row r="76" spans="1:9" s="17" customFormat="1" x14ac:dyDescent="0.3">
      <c r="A76" s="28" t="s">
        <v>75</v>
      </c>
      <c r="B76" s="29">
        <f t="shared" ref="B76:H76" si="12">+SUM(B64:B75)</f>
        <v>0</v>
      </c>
      <c r="C76" s="29">
        <f t="shared" si="12"/>
        <v>0</v>
      </c>
      <c r="D76" s="29">
        <f t="shared" si="12"/>
        <v>0</v>
      </c>
      <c r="E76" s="29">
        <f t="shared" si="12"/>
        <v>0</v>
      </c>
      <c r="F76" s="29">
        <f t="shared" si="12"/>
        <v>0</v>
      </c>
      <c r="G76" s="29">
        <f t="shared" si="12"/>
        <v>0</v>
      </c>
      <c r="H76" s="29">
        <f t="shared" si="12"/>
        <v>6657</v>
      </c>
      <c r="I76" s="29">
        <f>+SUM(I64:I75)</f>
        <v>5188</v>
      </c>
    </row>
    <row r="77" spans="1:9" s="17" customFormat="1" x14ac:dyDescent="0.3">
      <c r="A77" s="1" t="s">
        <v>76</v>
      </c>
      <c r="B77" s="3"/>
      <c r="C77" s="3"/>
      <c r="D77" s="3"/>
      <c r="E77" s="3"/>
      <c r="F77" s="3"/>
      <c r="G77" s="3"/>
      <c r="H77" s="3"/>
      <c r="I77" s="3"/>
    </row>
    <row r="78" spans="1:9" s="17" customFormat="1" x14ac:dyDescent="0.3">
      <c r="A78" s="2" t="s">
        <v>77</v>
      </c>
      <c r="B78" s="3"/>
      <c r="C78" s="3"/>
      <c r="D78" s="3"/>
      <c r="E78" s="3"/>
      <c r="F78" s="3"/>
      <c r="G78" s="3"/>
      <c r="H78" s="3">
        <v>-9961</v>
      </c>
      <c r="I78" s="3">
        <v>-12913</v>
      </c>
    </row>
    <row r="79" spans="1:9" s="17" customFormat="1" x14ac:dyDescent="0.3">
      <c r="A79" s="2" t="s">
        <v>78</v>
      </c>
      <c r="B79" s="3"/>
      <c r="C79" s="3"/>
      <c r="D79" s="3"/>
      <c r="E79" s="3"/>
      <c r="F79" s="3"/>
      <c r="G79" s="3"/>
      <c r="H79" s="3">
        <v>4236</v>
      </c>
      <c r="I79" s="3">
        <v>8199</v>
      </c>
    </row>
    <row r="80" spans="1:9" s="17" customFormat="1" x14ac:dyDescent="0.3">
      <c r="A80" s="2" t="s">
        <v>79</v>
      </c>
      <c r="B80" s="3"/>
      <c r="C80" s="3"/>
      <c r="D80" s="3"/>
      <c r="E80" s="3"/>
      <c r="F80" s="3"/>
      <c r="G80" s="3"/>
      <c r="H80" s="3">
        <v>2449</v>
      </c>
      <c r="I80" s="3">
        <v>3967</v>
      </c>
    </row>
    <row r="81" spans="1:9" s="17" customFormat="1" x14ac:dyDescent="0.3">
      <c r="A81" s="2" t="s">
        <v>14</v>
      </c>
      <c r="B81" s="3"/>
      <c r="C81" s="3"/>
      <c r="D81" s="3"/>
      <c r="E81" s="3"/>
      <c r="F81" s="3"/>
      <c r="G81" s="3"/>
      <c r="H81" s="3">
        <v>-695</v>
      </c>
      <c r="I81" s="3">
        <v>-758</v>
      </c>
    </row>
    <row r="82" spans="1:9" s="17" customFormat="1" x14ac:dyDescent="0.3">
      <c r="A82" s="2" t="s">
        <v>80</v>
      </c>
      <c r="B82" s="3"/>
      <c r="C82" s="3"/>
      <c r="D82" s="3"/>
      <c r="E82" s="3"/>
      <c r="F82" s="3"/>
      <c r="G82" s="3"/>
      <c r="H82" s="3">
        <v>171</v>
      </c>
      <c r="I82" s="3">
        <v>-19</v>
      </c>
    </row>
    <row r="83" spans="1:9" s="17" customFormat="1" x14ac:dyDescent="0.3">
      <c r="A83" s="30" t="s">
        <v>81</v>
      </c>
      <c r="B83" s="29">
        <f t="shared" ref="B83:H83" si="13">+SUM(B78:B82)</f>
        <v>0</v>
      </c>
      <c r="C83" s="29">
        <f t="shared" si="13"/>
        <v>0</v>
      </c>
      <c r="D83" s="29">
        <f t="shared" si="13"/>
        <v>0</v>
      </c>
      <c r="E83" s="29">
        <f t="shared" si="13"/>
        <v>0</v>
      </c>
      <c r="F83" s="29">
        <f t="shared" si="13"/>
        <v>0</v>
      </c>
      <c r="G83" s="29">
        <f t="shared" si="13"/>
        <v>0</v>
      </c>
      <c r="H83" s="29">
        <f t="shared" si="13"/>
        <v>-3800</v>
      </c>
      <c r="I83" s="29">
        <f>+SUM(I78:I82)</f>
        <v>-1524</v>
      </c>
    </row>
    <row r="84" spans="1:9" s="17" customFormat="1" x14ac:dyDescent="0.3">
      <c r="A84" s="1" t="s">
        <v>82</v>
      </c>
      <c r="B84" s="3"/>
      <c r="C84" s="3"/>
      <c r="D84" s="3"/>
      <c r="E84" s="3"/>
      <c r="F84" s="3"/>
      <c r="G84" s="3"/>
      <c r="H84" s="3"/>
      <c r="I84" s="3"/>
    </row>
    <row r="85" spans="1:9" s="17" customFormat="1" x14ac:dyDescent="0.3">
      <c r="A85" s="2" t="s">
        <v>83</v>
      </c>
      <c r="B85" s="3"/>
      <c r="C85" s="3"/>
      <c r="D85" s="3"/>
      <c r="E85" s="3"/>
      <c r="F85" s="3"/>
      <c r="G85" s="3"/>
      <c r="H85" s="3">
        <v>0</v>
      </c>
      <c r="I85" s="3">
        <v>0</v>
      </c>
    </row>
    <row r="86" spans="1:9" s="17" customFormat="1" x14ac:dyDescent="0.3">
      <c r="A86" s="2" t="s">
        <v>84</v>
      </c>
      <c r="B86" s="3"/>
      <c r="C86" s="3"/>
      <c r="D86" s="3"/>
      <c r="E86" s="3"/>
      <c r="F86" s="3"/>
      <c r="G86" s="3"/>
      <c r="H86" s="3">
        <v>-52</v>
      </c>
      <c r="I86" s="3">
        <v>15</v>
      </c>
    </row>
    <row r="87" spans="1:9" s="17" customFormat="1" x14ac:dyDescent="0.3">
      <c r="A87" s="2" t="s">
        <v>85</v>
      </c>
      <c r="B87" s="3"/>
      <c r="C87" s="3"/>
      <c r="D87" s="3"/>
      <c r="E87" s="3"/>
      <c r="F87" s="3"/>
      <c r="G87" s="3"/>
      <c r="H87" s="3">
        <v>-197</v>
      </c>
      <c r="I87" s="3">
        <v>0</v>
      </c>
    </row>
    <row r="88" spans="1:9" s="17" customFormat="1" x14ac:dyDescent="0.3">
      <c r="A88" s="2" t="s">
        <v>86</v>
      </c>
      <c r="B88" s="3"/>
      <c r="C88" s="3"/>
      <c r="D88" s="3"/>
      <c r="E88" s="3"/>
      <c r="F88" s="3"/>
      <c r="G88" s="3"/>
      <c r="H88" s="3">
        <v>1172</v>
      </c>
      <c r="I88" s="3">
        <v>1151</v>
      </c>
    </row>
    <row r="89" spans="1:9" s="17" customFormat="1" x14ac:dyDescent="0.3">
      <c r="A89" s="2" t="s">
        <v>16</v>
      </c>
      <c r="B89" s="3"/>
      <c r="C89" s="3"/>
      <c r="D89" s="3"/>
      <c r="E89" s="3"/>
      <c r="F89" s="3"/>
      <c r="G89" s="3"/>
      <c r="H89" s="3">
        <v>-608</v>
      </c>
      <c r="I89" s="3">
        <v>-4014</v>
      </c>
    </row>
    <row r="90" spans="1:9" s="17" customFormat="1" x14ac:dyDescent="0.3">
      <c r="A90" s="2" t="s">
        <v>87</v>
      </c>
      <c r="B90" s="3"/>
      <c r="C90" s="3"/>
      <c r="D90" s="3"/>
      <c r="E90" s="3"/>
      <c r="F90" s="3"/>
      <c r="G90" s="3"/>
      <c r="H90" s="3">
        <v>-1638</v>
      </c>
      <c r="I90" s="3">
        <v>-1837</v>
      </c>
    </row>
    <row r="91" spans="1:9" s="17" customFormat="1" x14ac:dyDescent="0.3">
      <c r="A91" s="2" t="s">
        <v>88</v>
      </c>
      <c r="B91" s="3"/>
      <c r="C91" s="3"/>
      <c r="D91" s="3"/>
      <c r="E91" s="3"/>
      <c r="F91" s="3"/>
      <c r="G91" s="3"/>
      <c r="H91" s="3">
        <v>-136</v>
      </c>
      <c r="I91" s="3">
        <v>-151</v>
      </c>
    </row>
    <row r="92" spans="1:9" s="17" customFormat="1" x14ac:dyDescent="0.3">
      <c r="A92" s="30" t="s">
        <v>89</v>
      </c>
      <c r="B92" s="29">
        <f t="shared" ref="B92:H92" si="14">+SUM(B85:B91)</f>
        <v>0</v>
      </c>
      <c r="C92" s="29">
        <f t="shared" si="14"/>
        <v>0</v>
      </c>
      <c r="D92" s="29">
        <f t="shared" si="14"/>
        <v>0</v>
      </c>
      <c r="E92" s="29">
        <f t="shared" si="14"/>
        <v>0</v>
      </c>
      <c r="F92" s="29">
        <f t="shared" si="14"/>
        <v>0</v>
      </c>
      <c r="G92" s="29">
        <f t="shared" si="14"/>
        <v>0</v>
      </c>
      <c r="H92" s="29">
        <f t="shared" si="14"/>
        <v>-1459</v>
      </c>
      <c r="I92" s="29">
        <f>+SUM(I85:I91)</f>
        <v>-4836</v>
      </c>
    </row>
    <row r="93" spans="1:9" s="17" customFormat="1" x14ac:dyDescent="0.3">
      <c r="A93" s="2" t="s">
        <v>90</v>
      </c>
      <c r="B93" s="3"/>
      <c r="C93" s="3"/>
      <c r="D93" s="3"/>
      <c r="E93" s="3"/>
      <c r="F93" s="3"/>
      <c r="G93" s="3"/>
      <c r="H93" s="3">
        <v>143</v>
      </c>
      <c r="I93" s="3">
        <v>-143</v>
      </c>
    </row>
    <row r="94" spans="1:9" s="17" customFormat="1" x14ac:dyDescent="0.3">
      <c r="A94" s="30" t="s">
        <v>91</v>
      </c>
      <c r="B94" s="29">
        <f t="shared" ref="B94:H94" si="15">+B76+B83+B92+B93</f>
        <v>0</v>
      </c>
      <c r="C94" s="29">
        <f t="shared" si="15"/>
        <v>0</v>
      </c>
      <c r="D94" s="29">
        <f t="shared" si="15"/>
        <v>0</v>
      </c>
      <c r="E94" s="29">
        <f t="shared" si="15"/>
        <v>0</v>
      </c>
      <c r="F94" s="29">
        <f t="shared" si="15"/>
        <v>0</v>
      </c>
      <c r="G94" s="29">
        <f t="shared" si="15"/>
        <v>0</v>
      </c>
      <c r="H94" s="29">
        <f t="shared" si="15"/>
        <v>1541</v>
      </c>
      <c r="I94" s="29">
        <f>+I76+I83+I92+I93</f>
        <v>-1315</v>
      </c>
    </row>
    <row r="95" spans="1:9" s="17" customFormat="1" x14ac:dyDescent="0.3">
      <c r="A95" t="s">
        <v>92</v>
      </c>
      <c r="B95" s="3"/>
      <c r="C95" s="3"/>
      <c r="D95" s="3"/>
      <c r="E95" s="3"/>
      <c r="F95" s="3"/>
      <c r="G95" s="3"/>
      <c r="H95" s="3">
        <v>8348</v>
      </c>
      <c r="I95" s="3">
        <f>+H96</f>
        <v>9889</v>
      </c>
    </row>
    <row r="96" spans="1:9" s="17" customFormat="1" ht="15" thickBot="1" x14ac:dyDescent="0.35">
      <c r="A96" s="6" t="s">
        <v>93</v>
      </c>
      <c r="B96" s="7"/>
      <c r="C96" s="7"/>
      <c r="D96" s="7"/>
      <c r="E96" s="7"/>
      <c r="F96" s="7"/>
      <c r="G96" s="7"/>
      <c r="H96" s="7">
        <f>+H94+H95</f>
        <v>9889</v>
      </c>
      <c r="I96" s="7">
        <f>+I94+I95</f>
        <v>8574</v>
      </c>
    </row>
    <row r="97" spans="1:9" s="12" customFormat="1" ht="15" thickTop="1" x14ac:dyDescent="0.3">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s="17" customFormat="1" x14ac:dyDescent="0.3">
      <c r="A98" t="s">
        <v>94</v>
      </c>
      <c r="B98" s="3"/>
      <c r="C98" s="3"/>
      <c r="D98" s="3"/>
      <c r="E98" s="3"/>
      <c r="F98" s="3"/>
      <c r="G98" s="3"/>
      <c r="H98" s="3"/>
      <c r="I98" s="3"/>
    </row>
    <row r="99" spans="1:9" s="17" customFormat="1" x14ac:dyDescent="0.3">
      <c r="A99" s="2" t="s">
        <v>17</v>
      </c>
      <c r="B99" s="3"/>
      <c r="C99" s="3"/>
      <c r="D99" s="3"/>
      <c r="E99" s="3"/>
      <c r="F99" s="3"/>
      <c r="G99" s="3"/>
      <c r="H99" s="3"/>
      <c r="I99" s="3"/>
    </row>
    <row r="100" spans="1:9" s="17" customFormat="1" x14ac:dyDescent="0.3">
      <c r="A100" s="11" t="s">
        <v>95</v>
      </c>
      <c r="B100" s="3"/>
      <c r="C100" s="3"/>
      <c r="D100" s="3"/>
      <c r="E100" s="3"/>
      <c r="F100" s="3"/>
      <c r="G100" s="3"/>
      <c r="H100" s="3">
        <v>293</v>
      </c>
      <c r="I100" s="3">
        <v>290</v>
      </c>
    </row>
    <row r="101" spans="1:9" s="17" customFormat="1" x14ac:dyDescent="0.3">
      <c r="A101" s="11" t="s">
        <v>18</v>
      </c>
      <c r="B101" s="3"/>
      <c r="C101" s="3"/>
      <c r="D101" s="3"/>
      <c r="E101" s="3"/>
      <c r="F101" s="3"/>
      <c r="G101" s="3"/>
      <c r="H101" s="3">
        <v>1177</v>
      </c>
      <c r="I101" s="3">
        <v>1231</v>
      </c>
    </row>
    <row r="102" spans="1:9" s="17" customFormat="1" x14ac:dyDescent="0.3">
      <c r="A102" s="11" t="s">
        <v>96</v>
      </c>
      <c r="B102" s="3"/>
      <c r="C102" s="3"/>
      <c r="D102" s="3"/>
      <c r="E102" s="3"/>
      <c r="F102" s="3"/>
      <c r="G102" s="3"/>
      <c r="H102" s="3">
        <v>179</v>
      </c>
      <c r="I102" s="3">
        <v>160</v>
      </c>
    </row>
    <row r="103" spans="1:9" s="17" customFormat="1" x14ac:dyDescent="0.3">
      <c r="A103" s="11" t="s">
        <v>97</v>
      </c>
      <c r="B103" s="3"/>
      <c r="C103" s="3"/>
      <c r="D103" s="3"/>
      <c r="E103" s="3"/>
      <c r="F103" s="3"/>
      <c r="G103" s="3"/>
      <c r="H103" s="3">
        <v>438</v>
      </c>
      <c r="I103" s="3">
        <v>480</v>
      </c>
    </row>
    <row r="105" spans="1:9" x14ac:dyDescent="0.3">
      <c r="A105" s="14" t="s">
        <v>100</v>
      </c>
      <c r="B105" s="14"/>
      <c r="C105" s="14"/>
      <c r="D105" s="14"/>
      <c r="E105" s="14"/>
      <c r="F105" s="14"/>
      <c r="G105" s="14"/>
      <c r="H105" s="14"/>
      <c r="I105" s="14"/>
    </row>
    <row r="106" spans="1:9" x14ac:dyDescent="0.3">
      <c r="A106" s="31" t="s">
        <v>110</v>
      </c>
      <c r="B106" s="3"/>
      <c r="C106" s="3"/>
      <c r="D106" s="3"/>
      <c r="E106" s="3"/>
      <c r="F106" s="3"/>
      <c r="G106" s="3"/>
      <c r="H106" s="3"/>
      <c r="I106" s="3"/>
    </row>
    <row r="107" spans="1:9" x14ac:dyDescent="0.3">
      <c r="A107" s="2" t="s">
        <v>101</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
      <c r="A108" s="11" t="s">
        <v>114</v>
      </c>
      <c r="H108" s="8">
        <v>11644</v>
      </c>
      <c r="I108" s="8">
        <v>12228</v>
      </c>
    </row>
    <row r="109" spans="1:9" x14ac:dyDescent="0.3">
      <c r="A109" s="11" t="s">
        <v>115</v>
      </c>
      <c r="H109" s="8">
        <v>5028</v>
      </c>
      <c r="I109" s="8">
        <v>5492</v>
      </c>
    </row>
    <row r="110" spans="1:9" x14ac:dyDescent="0.3">
      <c r="A110" s="11" t="s">
        <v>116</v>
      </c>
      <c r="H110">
        <v>507</v>
      </c>
      <c r="I110">
        <v>633</v>
      </c>
    </row>
    <row r="111" spans="1:9" x14ac:dyDescent="0.3">
      <c r="A111" s="2" t="s">
        <v>102</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
      <c r="A112" s="11" t="s">
        <v>114</v>
      </c>
      <c r="H112" s="8">
        <v>6970</v>
      </c>
      <c r="I112" s="8">
        <v>7388</v>
      </c>
    </row>
    <row r="113" spans="1:9" x14ac:dyDescent="0.3">
      <c r="A113" s="11" t="s">
        <v>115</v>
      </c>
      <c r="H113" s="8">
        <v>3996</v>
      </c>
      <c r="I113" s="8">
        <v>4527</v>
      </c>
    </row>
    <row r="114" spans="1:9" x14ac:dyDescent="0.3">
      <c r="A114" s="11" t="s">
        <v>116</v>
      </c>
      <c r="H114">
        <v>490</v>
      </c>
      <c r="I114">
        <v>564</v>
      </c>
    </row>
    <row r="115" spans="1:9" x14ac:dyDescent="0.3">
      <c r="A115" s="2" t="s">
        <v>103</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
      <c r="A116" s="11" t="s">
        <v>114</v>
      </c>
      <c r="H116" s="8">
        <v>5748</v>
      </c>
      <c r="I116" s="8">
        <v>5416</v>
      </c>
    </row>
    <row r="117" spans="1:9" x14ac:dyDescent="0.3">
      <c r="A117" s="11" t="s">
        <v>115</v>
      </c>
      <c r="H117" s="8">
        <v>2347</v>
      </c>
      <c r="I117" s="8">
        <v>1938</v>
      </c>
    </row>
    <row r="118" spans="1:9" x14ac:dyDescent="0.3">
      <c r="A118" s="11" t="s">
        <v>116</v>
      </c>
      <c r="H118">
        <v>195</v>
      </c>
      <c r="I118">
        <v>193</v>
      </c>
    </row>
    <row r="119" spans="1:9" x14ac:dyDescent="0.3">
      <c r="A119" s="2" t="s">
        <v>107</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
      <c r="A120" s="11" t="s">
        <v>114</v>
      </c>
      <c r="H120" s="8">
        <v>3659</v>
      </c>
      <c r="I120" s="8">
        <v>4111</v>
      </c>
    </row>
    <row r="121" spans="1:9" x14ac:dyDescent="0.3">
      <c r="A121" s="11" t="s">
        <v>115</v>
      </c>
      <c r="H121" s="8">
        <v>1494</v>
      </c>
      <c r="I121" s="8">
        <v>1610</v>
      </c>
    </row>
    <row r="122" spans="1:9" x14ac:dyDescent="0.3">
      <c r="A122" s="11" t="s">
        <v>116</v>
      </c>
      <c r="H122">
        <v>190</v>
      </c>
      <c r="I122">
        <v>234</v>
      </c>
    </row>
    <row r="123" spans="1:9" x14ac:dyDescent="0.3">
      <c r="A123" s="2" t="s">
        <v>108</v>
      </c>
      <c r="B123" s="3"/>
      <c r="C123" s="3"/>
      <c r="D123" s="3"/>
      <c r="E123" s="3"/>
      <c r="F123" s="3"/>
      <c r="G123" s="3"/>
      <c r="H123" s="3">
        <v>25</v>
      </c>
      <c r="I123" s="3">
        <v>102</v>
      </c>
    </row>
    <row r="124" spans="1:9" x14ac:dyDescent="0.3">
      <c r="A124" s="4" t="s">
        <v>104</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
      <c r="A125" s="2" t="s">
        <v>105</v>
      </c>
      <c r="B125" s="3"/>
      <c r="C125" s="3"/>
      <c r="D125" s="3"/>
      <c r="E125" s="3"/>
      <c r="F125" s="3"/>
      <c r="G125" s="3"/>
      <c r="H125" s="3">
        <f>+SUM(H126:H129)</f>
        <v>2205</v>
      </c>
      <c r="I125" s="3">
        <f>+SUM(I126:I129)</f>
        <v>2346</v>
      </c>
    </row>
    <row r="126" spans="1:9" x14ac:dyDescent="0.3">
      <c r="A126" s="11" t="s">
        <v>114</v>
      </c>
      <c r="B126" s="3"/>
      <c r="C126" s="3"/>
      <c r="D126" s="3"/>
      <c r="E126" s="3"/>
      <c r="F126" s="3"/>
      <c r="G126" s="3"/>
      <c r="H126" s="3">
        <v>1986</v>
      </c>
      <c r="I126" s="3">
        <v>2094</v>
      </c>
    </row>
    <row r="127" spans="1:9" x14ac:dyDescent="0.3">
      <c r="A127" s="11" t="s">
        <v>115</v>
      </c>
      <c r="B127" s="3"/>
      <c r="C127" s="3"/>
      <c r="D127" s="3"/>
      <c r="E127" s="3"/>
      <c r="F127" s="3"/>
      <c r="G127" s="3"/>
      <c r="H127" s="3">
        <v>104</v>
      </c>
      <c r="I127" s="3">
        <v>103</v>
      </c>
    </row>
    <row r="128" spans="1:9" x14ac:dyDescent="0.3">
      <c r="A128" s="11" t="s">
        <v>116</v>
      </c>
      <c r="B128" s="3"/>
      <c r="C128" s="3"/>
      <c r="D128" s="3"/>
      <c r="E128" s="3"/>
      <c r="F128" s="3"/>
      <c r="G128" s="3"/>
      <c r="H128" s="3">
        <v>29</v>
      </c>
      <c r="I128" s="3">
        <v>26</v>
      </c>
    </row>
    <row r="129" spans="1:9" x14ac:dyDescent="0.3">
      <c r="A129" s="11" t="s">
        <v>122</v>
      </c>
      <c r="B129" s="3"/>
      <c r="C129" s="3"/>
      <c r="D129" s="3"/>
      <c r="E129" s="3"/>
      <c r="F129" s="3"/>
      <c r="G129" s="3"/>
      <c r="H129" s="3">
        <v>86</v>
      </c>
      <c r="I129" s="3">
        <v>123</v>
      </c>
    </row>
    <row r="130" spans="1:9" x14ac:dyDescent="0.3">
      <c r="A130" s="2" t="s">
        <v>109</v>
      </c>
      <c r="B130" s="3"/>
      <c r="C130" s="3"/>
      <c r="D130" s="3"/>
      <c r="E130" s="3"/>
      <c r="F130" s="3"/>
      <c r="G130" s="3"/>
      <c r="H130" s="3">
        <v>40</v>
      </c>
      <c r="I130" s="3">
        <v>-72</v>
      </c>
    </row>
    <row r="131" spans="1:9" ht="15" thickBot="1" x14ac:dyDescent="0.35">
      <c r="A131" s="6" t="s">
        <v>106</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
      <c r="A132" s="12" t="s">
        <v>112</v>
      </c>
      <c r="B132" s="13">
        <f>+I131-I2</f>
        <v>0</v>
      </c>
      <c r="C132" s="13">
        <f t="shared" ref="C132:G132" si="41">+C131-C2</f>
        <v>0</v>
      </c>
      <c r="D132" s="13">
        <f t="shared" si="41"/>
        <v>0</v>
      </c>
      <c r="E132" s="13">
        <f t="shared" si="41"/>
        <v>0</v>
      </c>
      <c r="F132" s="13">
        <f t="shared" si="41"/>
        <v>0</v>
      </c>
      <c r="G132" s="13">
        <f t="shared" si="41"/>
        <v>0</v>
      </c>
      <c r="H132" s="13">
        <f>+H131-H2</f>
        <v>0</v>
      </c>
    </row>
    <row r="133" spans="1:9" x14ac:dyDescent="0.3">
      <c r="A133" s="1" t="s">
        <v>111</v>
      </c>
    </row>
    <row r="134" spans="1:9" x14ac:dyDescent="0.3">
      <c r="A134" s="2" t="s">
        <v>101</v>
      </c>
      <c r="B134" s="3"/>
      <c r="C134" s="3"/>
      <c r="D134" s="3"/>
      <c r="E134" s="3"/>
      <c r="F134" s="3"/>
      <c r="G134" s="3"/>
      <c r="H134" s="3">
        <v>5089</v>
      </c>
      <c r="I134" s="3">
        <v>5114</v>
      </c>
    </row>
    <row r="135" spans="1:9" x14ac:dyDescent="0.3">
      <c r="A135" s="2" t="s">
        <v>102</v>
      </c>
      <c r="B135" s="3"/>
      <c r="C135" s="3"/>
      <c r="D135" s="3"/>
      <c r="E135" s="3"/>
      <c r="F135" s="3"/>
      <c r="G135" s="3"/>
      <c r="H135" s="3">
        <v>2435</v>
      </c>
      <c r="I135" s="3">
        <v>3293</v>
      </c>
    </row>
    <row r="136" spans="1:9" x14ac:dyDescent="0.3">
      <c r="A136" s="2" t="s">
        <v>103</v>
      </c>
      <c r="B136" s="3"/>
      <c r="C136" s="3"/>
      <c r="D136" s="3"/>
      <c r="E136" s="3"/>
      <c r="F136" s="3"/>
      <c r="G136" s="3"/>
      <c r="H136" s="3">
        <v>3243</v>
      </c>
      <c r="I136" s="3">
        <v>2365</v>
      </c>
    </row>
    <row r="137" spans="1:9" x14ac:dyDescent="0.3">
      <c r="A137" s="2" t="s">
        <v>107</v>
      </c>
      <c r="B137" s="3"/>
      <c r="C137" s="3"/>
      <c r="D137" s="3"/>
      <c r="E137" s="3"/>
      <c r="F137" s="3"/>
      <c r="G137" s="3"/>
      <c r="H137" s="3">
        <v>1530</v>
      </c>
      <c r="I137" s="3">
        <v>1896</v>
      </c>
    </row>
    <row r="138" spans="1:9" x14ac:dyDescent="0.3">
      <c r="A138" s="2" t="s">
        <v>108</v>
      </c>
      <c r="B138" s="3"/>
      <c r="C138" s="3"/>
      <c r="D138" s="3"/>
      <c r="E138" s="3"/>
      <c r="F138" s="3"/>
      <c r="G138" s="3"/>
      <c r="H138" s="3">
        <v>-3656</v>
      </c>
      <c r="I138" s="3">
        <v>-4262</v>
      </c>
    </row>
    <row r="139" spans="1:9" x14ac:dyDescent="0.3">
      <c r="A139" s="4" t="s">
        <v>104</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
      <c r="A140" s="2" t="s">
        <v>105</v>
      </c>
      <c r="B140" s="3"/>
      <c r="C140" s="3"/>
      <c r="D140" s="3"/>
      <c r="E140" s="3"/>
      <c r="F140" s="3"/>
      <c r="G140" s="3"/>
      <c r="H140" s="3">
        <v>543</v>
      </c>
      <c r="I140" s="3">
        <v>669</v>
      </c>
    </row>
    <row r="141" spans="1:9" x14ac:dyDescent="0.3">
      <c r="A141" s="2" t="s">
        <v>109</v>
      </c>
      <c r="B141" s="3"/>
      <c r="C141" s="3"/>
      <c r="D141" s="3"/>
      <c r="E141" s="3"/>
      <c r="F141" s="3"/>
      <c r="G141" s="3"/>
      <c r="H141" s="3">
        <v>-2261</v>
      </c>
      <c r="I141" s="3">
        <v>-2219</v>
      </c>
    </row>
    <row r="142" spans="1:9" ht="15" thickBot="1" x14ac:dyDescent="0.35">
      <c r="A142" s="6" t="s">
        <v>113</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
      <c r="A143" s="12" t="s">
        <v>112</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
      <c r="A144" s="1" t="s">
        <v>118</v>
      </c>
    </row>
    <row r="145" spans="1:9" x14ac:dyDescent="0.3">
      <c r="A145" s="2" t="s">
        <v>101</v>
      </c>
      <c r="B145" s="3"/>
      <c r="C145" s="3"/>
      <c r="D145" s="3"/>
      <c r="E145" s="3"/>
      <c r="F145" s="3"/>
      <c r="G145" s="3"/>
      <c r="H145" s="3">
        <v>617</v>
      </c>
      <c r="I145" s="3">
        <v>639</v>
      </c>
    </row>
    <row r="146" spans="1:9" x14ac:dyDescent="0.3">
      <c r="A146" s="2" t="s">
        <v>102</v>
      </c>
      <c r="B146" s="3"/>
      <c r="C146" s="3"/>
      <c r="D146" s="3"/>
      <c r="E146" s="3"/>
      <c r="F146" s="3"/>
      <c r="G146" s="3"/>
      <c r="H146" s="3">
        <v>982</v>
      </c>
      <c r="I146" s="3">
        <v>920</v>
      </c>
    </row>
    <row r="147" spans="1:9" x14ac:dyDescent="0.3">
      <c r="A147" s="2" t="s">
        <v>103</v>
      </c>
      <c r="B147" s="3"/>
      <c r="C147" s="3"/>
      <c r="D147" s="3"/>
      <c r="E147" s="3"/>
      <c r="F147" s="3"/>
      <c r="G147" s="3"/>
      <c r="H147" s="3">
        <v>288</v>
      </c>
      <c r="I147" s="3">
        <v>303</v>
      </c>
    </row>
    <row r="148" spans="1:9" x14ac:dyDescent="0.3">
      <c r="A148" s="2" t="s">
        <v>119</v>
      </c>
      <c r="B148" s="3"/>
      <c r="C148" s="3"/>
      <c r="D148" s="3"/>
      <c r="E148" s="3"/>
      <c r="F148" s="3"/>
      <c r="G148" s="3"/>
      <c r="H148" s="3">
        <v>304</v>
      </c>
      <c r="I148" s="3">
        <v>274</v>
      </c>
    </row>
    <row r="149" spans="1:9" x14ac:dyDescent="0.3">
      <c r="A149" s="2" t="s">
        <v>108</v>
      </c>
      <c r="B149" s="3"/>
      <c r="C149" s="3"/>
      <c r="D149" s="3"/>
      <c r="E149" s="3"/>
      <c r="F149" s="3"/>
      <c r="G149" s="3"/>
      <c r="H149" s="3">
        <v>780</v>
      </c>
      <c r="I149" s="3">
        <v>789</v>
      </c>
    </row>
    <row r="150" spans="1:9" x14ac:dyDescent="0.3">
      <c r="A150" s="4" t="s">
        <v>120</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
      <c r="A151" s="2" t="s">
        <v>105</v>
      </c>
      <c r="B151" s="3"/>
      <c r="C151" s="3"/>
      <c r="D151" s="3"/>
      <c r="E151" s="3"/>
      <c r="F151" s="3"/>
      <c r="G151" s="3"/>
      <c r="H151" s="3">
        <v>63</v>
      </c>
      <c r="I151" s="3">
        <v>49</v>
      </c>
    </row>
    <row r="152" spans="1:9" x14ac:dyDescent="0.3">
      <c r="A152" s="2" t="s">
        <v>109</v>
      </c>
      <c r="B152" s="3"/>
      <c r="C152" s="3"/>
      <c r="D152" s="3"/>
      <c r="E152" s="3"/>
      <c r="F152" s="3"/>
      <c r="G152" s="3"/>
      <c r="H152" s="3">
        <v>1870</v>
      </c>
      <c r="I152" s="3">
        <v>1817</v>
      </c>
    </row>
    <row r="153" spans="1:9" ht="15" thickBot="1" x14ac:dyDescent="0.35">
      <c r="A153" s="6" t="s">
        <v>121</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
      <c r="A154" s="12" t="s">
        <v>112</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123</v>
      </c>
    </row>
    <row r="156" spans="1:9" x14ac:dyDescent="0.3">
      <c r="A156" s="2" t="s">
        <v>101</v>
      </c>
      <c r="B156" s="3"/>
      <c r="C156" s="3"/>
      <c r="D156" s="3"/>
      <c r="E156" s="3"/>
      <c r="F156" s="3"/>
      <c r="G156" s="3"/>
      <c r="H156" s="3">
        <v>98</v>
      </c>
      <c r="I156" s="3">
        <v>146</v>
      </c>
    </row>
    <row r="157" spans="1:9" x14ac:dyDescent="0.3">
      <c r="A157" s="2" t="s">
        <v>102</v>
      </c>
      <c r="B157" s="3"/>
      <c r="C157" s="3"/>
      <c r="D157" s="3"/>
      <c r="E157" s="3"/>
      <c r="F157" s="3"/>
      <c r="G157" s="3"/>
      <c r="H157" s="3">
        <v>153</v>
      </c>
      <c r="I157" s="3">
        <v>197</v>
      </c>
    </row>
    <row r="158" spans="1:9" x14ac:dyDescent="0.3">
      <c r="A158" s="2" t="s">
        <v>103</v>
      </c>
      <c r="B158" s="3"/>
      <c r="C158" s="3"/>
      <c r="D158" s="3"/>
      <c r="E158" s="3"/>
      <c r="F158" s="3"/>
      <c r="G158" s="3"/>
      <c r="H158" s="3">
        <v>94</v>
      </c>
      <c r="I158" s="3">
        <v>78</v>
      </c>
    </row>
    <row r="159" spans="1:9" x14ac:dyDescent="0.3">
      <c r="A159" s="2" t="s">
        <v>119</v>
      </c>
      <c r="B159" s="3"/>
      <c r="C159" s="3"/>
      <c r="D159" s="3"/>
      <c r="E159" s="3"/>
      <c r="F159" s="3"/>
      <c r="G159" s="3"/>
      <c r="H159" s="3">
        <v>54</v>
      </c>
      <c r="I159" s="3">
        <v>56</v>
      </c>
    </row>
    <row r="160" spans="1:9" x14ac:dyDescent="0.3">
      <c r="A160" s="2" t="s">
        <v>108</v>
      </c>
      <c r="B160" s="3"/>
      <c r="C160" s="3"/>
      <c r="D160" s="3"/>
      <c r="E160" s="3"/>
      <c r="F160" s="3"/>
      <c r="G160" s="3"/>
      <c r="H160" s="3">
        <v>278</v>
      </c>
      <c r="I160" s="3">
        <v>222</v>
      </c>
    </row>
    <row r="161" spans="1:9" x14ac:dyDescent="0.3">
      <c r="A161" s="4" t="s">
        <v>120</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
      <c r="A162" s="2" t="s">
        <v>105</v>
      </c>
      <c r="B162" s="3"/>
      <c r="C162" s="3"/>
      <c r="D162" s="3"/>
      <c r="E162" s="3"/>
      <c r="F162" s="3"/>
      <c r="G162" s="3"/>
      <c r="H162" s="3">
        <v>7</v>
      </c>
      <c r="I162" s="3">
        <v>9</v>
      </c>
    </row>
    <row r="163" spans="1:9" x14ac:dyDescent="0.3">
      <c r="A163" s="2" t="s">
        <v>109</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35">
      <c r="A164" s="6" t="s">
        <v>124</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
      <c r="A165" s="12" t="s">
        <v>112</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125</v>
      </c>
    </row>
    <row r="167" spans="1:9" x14ac:dyDescent="0.3">
      <c r="A167" s="2" t="s">
        <v>101</v>
      </c>
      <c r="B167" s="3"/>
      <c r="C167" s="3"/>
      <c r="D167" s="3"/>
      <c r="E167" s="3"/>
      <c r="F167" s="3"/>
      <c r="G167" s="3"/>
      <c r="H167" s="3">
        <v>130</v>
      </c>
      <c r="I167" s="3">
        <v>124</v>
      </c>
    </row>
    <row r="168" spans="1:9" x14ac:dyDescent="0.3">
      <c r="A168" s="2" t="s">
        <v>102</v>
      </c>
      <c r="B168" s="3"/>
      <c r="C168" s="3"/>
      <c r="D168" s="3"/>
      <c r="E168" s="3"/>
      <c r="F168" s="3"/>
      <c r="G168" s="3"/>
      <c r="H168" s="3">
        <v>136</v>
      </c>
      <c r="I168" s="3">
        <v>134</v>
      </c>
    </row>
    <row r="169" spans="1:9" x14ac:dyDescent="0.3">
      <c r="A169" s="2" t="s">
        <v>103</v>
      </c>
      <c r="B169" s="3"/>
      <c r="C169" s="3"/>
      <c r="D169" s="3"/>
      <c r="E169" s="3"/>
      <c r="F169" s="3"/>
      <c r="G169" s="3"/>
      <c r="H169" s="3">
        <v>46</v>
      </c>
      <c r="I169" s="3">
        <v>41</v>
      </c>
    </row>
    <row r="170" spans="1:9" x14ac:dyDescent="0.3">
      <c r="A170" s="2" t="s">
        <v>107</v>
      </c>
      <c r="B170" s="3"/>
      <c r="C170" s="3"/>
      <c r="D170" s="3"/>
      <c r="E170" s="3"/>
      <c r="F170" s="3"/>
      <c r="G170" s="3"/>
      <c r="H170" s="3">
        <v>43</v>
      </c>
      <c r="I170" s="3">
        <v>42</v>
      </c>
    </row>
    <row r="171" spans="1:9" x14ac:dyDescent="0.3">
      <c r="A171" s="2" t="s">
        <v>108</v>
      </c>
      <c r="B171" s="3"/>
      <c r="C171" s="3"/>
      <c r="D171" s="3"/>
      <c r="E171" s="3"/>
      <c r="F171" s="3"/>
      <c r="G171" s="3"/>
      <c r="H171" s="3">
        <v>222</v>
      </c>
      <c r="I171" s="3">
        <v>220</v>
      </c>
    </row>
    <row r="172" spans="1:9" x14ac:dyDescent="0.3">
      <c r="A172" s="4" t="s">
        <v>120</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
      <c r="A173" s="2" t="s">
        <v>105</v>
      </c>
      <c r="B173" s="3"/>
      <c r="C173" s="3"/>
      <c r="D173" s="3"/>
      <c r="E173" s="3"/>
      <c r="F173" s="3"/>
      <c r="G173" s="3"/>
      <c r="H173" s="3">
        <v>26</v>
      </c>
      <c r="I173" s="3">
        <v>22</v>
      </c>
    </row>
    <row r="174" spans="1:9" x14ac:dyDescent="0.3">
      <c r="A174" s="2" t="s">
        <v>109</v>
      </c>
      <c r="B174" s="3"/>
      <c r="C174" s="3"/>
      <c r="D174" s="3"/>
      <c r="E174" s="3"/>
      <c r="F174" s="3"/>
      <c r="G174" s="3"/>
      <c r="H174" s="3">
        <v>141</v>
      </c>
      <c r="I174" s="3">
        <v>134</v>
      </c>
    </row>
    <row r="175" spans="1:9" ht="15" thickBot="1" x14ac:dyDescent="0.35">
      <c r="A175" s="6" t="s">
        <v>126</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
      <c r="A176" s="12" t="s">
        <v>112</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
      <c r="A177" s="14" t="s">
        <v>127</v>
      </c>
      <c r="B177" s="14"/>
      <c r="C177" s="14"/>
      <c r="D177" s="14"/>
      <c r="E177" s="14"/>
      <c r="F177" s="14"/>
      <c r="G177" s="14"/>
      <c r="H177" s="14"/>
      <c r="I177" s="14"/>
    </row>
    <row r="178" spans="1:9" x14ac:dyDescent="0.3">
      <c r="A178" s="31" t="s">
        <v>128</v>
      </c>
    </row>
    <row r="179" spans="1:9" x14ac:dyDescent="0.3">
      <c r="A179" s="36" t="s">
        <v>101</v>
      </c>
      <c r="B179" s="37"/>
      <c r="C179" s="37"/>
      <c r="D179" s="37"/>
      <c r="E179" s="37"/>
      <c r="F179" s="37"/>
      <c r="G179" s="37"/>
      <c r="H179" s="37"/>
      <c r="I179" s="37">
        <v>7.0000000000000007E-2</v>
      </c>
    </row>
    <row r="180" spans="1:9" x14ac:dyDescent="0.3">
      <c r="A180" s="34" t="s">
        <v>114</v>
      </c>
      <c r="B180" s="33"/>
      <c r="C180" s="33"/>
      <c r="D180" s="33"/>
      <c r="E180" s="33"/>
      <c r="F180" s="33"/>
      <c r="G180" s="33"/>
      <c r="H180" s="33"/>
      <c r="I180" s="33">
        <v>0.05</v>
      </c>
    </row>
    <row r="181" spans="1:9" x14ac:dyDescent="0.3">
      <c r="A181" s="34" t="s">
        <v>115</v>
      </c>
      <c r="B181" s="33"/>
      <c r="C181" s="33"/>
      <c r="D181" s="33"/>
      <c r="E181" s="33"/>
      <c r="F181" s="33"/>
      <c r="G181" s="33"/>
      <c r="H181" s="33"/>
      <c r="I181" s="33">
        <v>0.09</v>
      </c>
    </row>
    <row r="182" spans="1:9" x14ac:dyDescent="0.3">
      <c r="A182" s="34" t="s">
        <v>116</v>
      </c>
      <c r="B182" s="33"/>
      <c r="C182" s="33"/>
      <c r="D182" s="33"/>
      <c r="E182" s="33"/>
      <c r="F182" s="33"/>
      <c r="G182" s="33"/>
      <c r="H182" s="33"/>
      <c r="I182" s="33">
        <v>0.25</v>
      </c>
    </row>
    <row r="183" spans="1:9" x14ac:dyDescent="0.3">
      <c r="A183" s="36" t="s">
        <v>102</v>
      </c>
      <c r="B183" s="37"/>
      <c r="C183" s="37"/>
      <c r="D183" s="37"/>
      <c r="E183" s="37"/>
      <c r="F183" s="37"/>
      <c r="G183" s="37"/>
      <c r="H183" s="37"/>
      <c r="I183" s="37">
        <v>0.12</v>
      </c>
    </row>
    <row r="184" spans="1:9" x14ac:dyDescent="0.3">
      <c r="A184" s="34" t="s">
        <v>114</v>
      </c>
      <c r="B184" s="33"/>
      <c r="C184" s="33"/>
      <c r="D184" s="33"/>
      <c r="E184" s="33"/>
      <c r="F184" s="33"/>
      <c r="G184" s="33"/>
      <c r="H184" s="33"/>
      <c r="I184" s="33">
        <v>0.09</v>
      </c>
    </row>
    <row r="185" spans="1:9" x14ac:dyDescent="0.3">
      <c r="A185" s="34" t="s">
        <v>115</v>
      </c>
      <c r="B185" s="33"/>
      <c r="C185" s="33"/>
      <c r="D185" s="33"/>
      <c r="E185" s="33"/>
      <c r="F185" s="33"/>
      <c r="G185" s="33"/>
      <c r="H185" s="33"/>
      <c r="I185" s="33">
        <v>0.16</v>
      </c>
    </row>
    <row r="186" spans="1:9" x14ac:dyDescent="0.3">
      <c r="A186" s="34" t="s">
        <v>116</v>
      </c>
      <c r="B186" s="33"/>
      <c r="C186" s="33"/>
      <c r="D186" s="33"/>
      <c r="E186" s="33"/>
      <c r="F186" s="33"/>
      <c r="G186" s="33"/>
      <c r="H186" s="33"/>
      <c r="I186" s="33">
        <v>0.17</v>
      </c>
    </row>
    <row r="187" spans="1:9" x14ac:dyDescent="0.3">
      <c r="A187" s="36" t="s">
        <v>103</v>
      </c>
      <c r="B187" s="37"/>
      <c r="C187" s="37"/>
      <c r="D187" s="37"/>
      <c r="E187" s="37"/>
      <c r="F187" s="37"/>
      <c r="G187" s="37"/>
      <c r="H187" s="37"/>
      <c r="I187" s="37">
        <v>-0.13</v>
      </c>
    </row>
    <row r="188" spans="1:9" x14ac:dyDescent="0.3">
      <c r="A188" s="34" t="s">
        <v>114</v>
      </c>
      <c r="B188" s="33"/>
      <c r="C188" s="33"/>
      <c r="D188" s="33"/>
      <c r="E188" s="33"/>
      <c r="F188" s="33"/>
      <c r="G188" s="33"/>
      <c r="H188" s="33"/>
      <c r="I188" s="33">
        <v>-0.1</v>
      </c>
    </row>
    <row r="189" spans="1:9" x14ac:dyDescent="0.3">
      <c r="A189" s="34" t="s">
        <v>115</v>
      </c>
      <c r="B189" s="33"/>
      <c r="C189" s="33"/>
      <c r="D189" s="33"/>
      <c r="E189" s="33"/>
      <c r="F189" s="33"/>
      <c r="G189" s="33"/>
      <c r="H189" s="33"/>
      <c r="I189" s="33">
        <v>-0.21</v>
      </c>
    </row>
    <row r="190" spans="1:9" x14ac:dyDescent="0.3">
      <c r="A190" s="34" t="s">
        <v>116</v>
      </c>
      <c r="B190" s="33"/>
      <c r="C190" s="33"/>
      <c r="D190" s="33"/>
      <c r="E190" s="33"/>
      <c r="F190" s="33"/>
      <c r="G190" s="33"/>
      <c r="H190" s="33"/>
      <c r="I190" s="33">
        <v>-0.06</v>
      </c>
    </row>
    <row r="191" spans="1:9" x14ac:dyDescent="0.3">
      <c r="A191" s="36" t="s">
        <v>107</v>
      </c>
      <c r="B191" s="37"/>
      <c r="C191" s="37"/>
      <c r="D191" s="37"/>
      <c r="E191" s="37"/>
      <c r="F191" s="37"/>
      <c r="G191" s="37"/>
      <c r="H191" s="37"/>
      <c r="I191" s="37">
        <v>0.16</v>
      </c>
    </row>
    <row r="192" spans="1:9" x14ac:dyDescent="0.3">
      <c r="A192" s="34" t="s">
        <v>114</v>
      </c>
      <c r="B192" s="33"/>
      <c r="C192" s="33"/>
      <c r="D192" s="33"/>
      <c r="E192" s="33"/>
      <c r="F192" s="33"/>
      <c r="G192" s="33"/>
      <c r="H192" s="33"/>
      <c r="I192" s="33">
        <v>0.17</v>
      </c>
    </row>
    <row r="193" spans="1:9" x14ac:dyDescent="0.3">
      <c r="A193" s="34" t="s">
        <v>115</v>
      </c>
      <c r="B193" s="33"/>
      <c r="C193" s="33"/>
      <c r="D193" s="33"/>
      <c r="E193" s="33"/>
      <c r="F193" s="33"/>
      <c r="G193" s="33"/>
      <c r="H193" s="33"/>
      <c r="I193" s="33">
        <v>0.12</v>
      </c>
    </row>
    <row r="194" spans="1:9" x14ac:dyDescent="0.3">
      <c r="A194" s="34" t="s">
        <v>116</v>
      </c>
      <c r="B194" s="33"/>
      <c r="C194" s="33"/>
      <c r="D194" s="33"/>
      <c r="E194" s="33"/>
      <c r="F194" s="33"/>
      <c r="G194" s="33"/>
      <c r="H194" s="33"/>
      <c r="I194" s="33">
        <v>0.28000000000000003</v>
      </c>
    </row>
    <row r="195" spans="1:9" x14ac:dyDescent="0.3">
      <c r="A195" s="36" t="s">
        <v>108</v>
      </c>
      <c r="B195" s="37"/>
      <c r="C195" s="37"/>
      <c r="D195" s="37"/>
      <c r="E195" s="37"/>
      <c r="F195" s="37"/>
      <c r="G195" s="37"/>
      <c r="H195" s="37"/>
      <c r="I195" s="37">
        <v>3.02</v>
      </c>
    </row>
    <row r="196" spans="1:9" x14ac:dyDescent="0.3">
      <c r="A196" s="38" t="s">
        <v>104</v>
      </c>
      <c r="B196" s="40"/>
      <c r="C196" s="40"/>
      <c r="D196" s="40"/>
      <c r="E196" s="40"/>
      <c r="F196" s="40"/>
      <c r="G196" s="40"/>
      <c r="H196" s="40"/>
      <c r="I196" s="40">
        <v>0.06</v>
      </c>
    </row>
    <row r="197" spans="1:9" x14ac:dyDescent="0.3">
      <c r="A197" s="36" t="s">
        <v>105</v>
      </c>
      <c r="B197" s="37"/>
      <c r="C197" s="37"/>
      <c r="D197" s="37"/>
      <c r="E197" s="37"/>
      <c r="F197" s="37"/>
      <c r="G197" s="37"/>
      <c r="H197" s="37"/>
      <c r="I197" s="37">
        <v>7.0000000000000007E-2</v>
      </c>
    </row>
    <row r="198" spans="1:9" x14ac:dyDescent="0.3">
      <c r="A198" s="34" t="s">
        <v>114</v>
      </c>
      <c r="B198" s="33"/>
      <c r="C198" s="33"/>
      <c r="D198" s="33"/>
      <c r="E198" s="33"/>
      <c r="F198" s="33"/>
      <c r="G198" s="33"/>
      <c r="H198" s="33"/>
      <c r="I198" s="33">
        <v>0.06</v>
      </c>
    </row>
    <row r="199" spans="1:9" x14ac:dyDescent="0.3">
      <c r="A199" s="34" t="s">
        <v>115</v>
      </c>
      <c r="B199" s="33"/>
      <c r="C199" s="33"/>
      <c r="D199" s="33"/>
      <c r="E199" s="33"/>
      <c r="F199" s="33"/>
      <c r="G199" s="33"/>
      <c r="H199" s="33"/>
      <c r="I199" s="33">
        <v>-0.03</v>
      </c>
    </row>
    <row r="200" spans="1:9" x14ac:dyDescent="0.3">
      <c r="A200" s="34" t="s">
        <v>116</v>
      </c>
      <c r="B200" s="33"/>
      <c r="C200" s="33"/>
      <c r="D200" s="33"/>
      <c r="E200" s="33"/>
      <c r="F200" s="33"/>
      <c r="G200" s="33"/>
      <c r="H200" s="33"/>
      <c r="I200" s="33">
        <v>-0.16</v>
      </c>
    </row>
    <row r="201" spans="1:9" x14ac:dyDescent="0.3">
      <c r="A201" s="34" t="s">
        <v>122</v>
      </c>
      <c r="B201" s="33"/>
      <c r="C201" s="33"/>
      <c r="D201" s="33"/>
      <c r="E201" s="33"/>
      <c r="F201" s="33"/>
      <c r="G201" s="33"/>
      <c r="H201" s="33"/>
      <c r="I201" s="33">
        <v>0.42</v>
      </c>
    </row>
    <row r="202" spans="1:9" x14ac:dyDescent="0.3">
      <c r="A202" s="32" t="s">
        <v>109</v>
      </c>
      <c r="B202" s="33"/>
      <c r="C202" s="33"/>
      <c r="D202" s="33"/>
      <c r="E202" s="33"/>
      <c r="F202" s="33"/>
      <c r="G202" s="33"/>
      <c r="H202" s="33"/>
      <c r="I202" s="33">
        <v>0</v>
      </c>
    </row>
    <row r="203" spans="1:9" ht="15" thickBot="1" x14ac:dyDescent="0.35">
      <c r="A203" s="35" t="s">
        <v>106</v>
      </c>
      <c r="B203" s="39"/>
      <c r="C203" s="39"/>
      <c r="D203" s="39"/>
      <c r="E203" s="39"/>
      <c r="F203" s="39"/>
      <c r="G203" s="39"/>
      <c r="H203" s="39"/>
      <c r="I203" s="39">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43">
        <f>+I1+1</f>
        <v>2023</v>
      </c>
      <c r="K1" s="43">
        <f t="shared" ref="K1:N1" si="1">+J1+1</f>
        <v>2024</v>
      </c>
      <c r="L1" s="43">
        <f t="shared" si="1"/>
        <v>2025</v>
      </c>
      <c r="M1" s="43">
        <f t="shared" si="1"/>
        <v>2026</v>
      </c>
      <c r="N1" s="43">
        <f t="shared" si="1"/>
        <v>2027</v>
      </c>
    </row>
    <row r="2" spans="1:14" x14ac:dyDescent="0.3">
      <c r="A2" s="44" t="s">
        <v>129</v>
      </c>
      <c r="B2" s="44"/>
      <c r="C2" s="44"/>
      <c r="D2" s="44"/>
      <c r="E2" s="44"/>
      <c r="F2" s="44"/>
      <c r="G2" s="44"/>
      <c r="H2" s="44"/>
      <c r="I2" s="44"/>
      <c r="J2" s="43"/>
      <c r="K2" s="43"/>
      <c r="L2" s="43"/>
      <c r="M2" s="43"/>
      <c r="N2" s="43"/>
    </row>
    <row r="3" spans="1:14" x14ac:dyDescent="0.3">
      <c r="A3" s="45" t="s">
        <v>140</v>
      </c>
    </row>
    <row r="4" spans="1:14" x14ac:dyDescent="0.3">
      <c r="A4" s="46" t="s">
        <v>130</v>
      </c>
    </row>
    <row r="5" spans="1:14" x14ac:dyDescent="0.3">
      <c r="A5" s="45" t="s">
        <v>131</v>
      </c>
    </row>
    <row r="6" spans="1:14" x14ac:dyDescent="0.3">
      <c r="A6" s="46" t="s">
        <v>130</v>
      </c>
    </row>
    <row r="7" spans="1:14" x14ac:dyDescent="0.3">
      <c r="A7" s="46" t="s">
        <v>132</v>
      </c>
    </row>
    <row r="8" spans="1:14" x14ac:dyDescent="0.3">
      <c r="A8" s="45" t="s">
        <v>133</v>
      </c>
    </row>
    <row r="9" spans="1:14" x14ac:dyDescent="0.3">
      <c r="A9" s="46" t="s">
        <v>130</v>
      </c>
    </row>
    <row r="10" spans="1:14" x14ac:dyDescent="0.3">
      <c r="A10" s="46" t="s">
        <v>134</v>
      </c>
    </row>
    <row r="11" spans="1:14" x14ac:dyDescent="0.3">
      <c r="A11" s="45" t="s">
        <v>135</v>
      </c>
    </row>
    <row r="12" spans="1:14" x14ac:dyDescent="0.3">
      <c r="A12" s="46" t="s">
        <v>130</v>
      </c>
    </row>
    <row r="13" spans="1:14" x14ac:dyDescent="0.3">
      <c r="A13" s="46" t="s">
        <v>132</v>
      </c>
    </row>
    <row r="14" spans="1:14" x14ac:dyDescent="0.3">
      <c r="A14" s="45" t="s">
        <v>136</v>
      </c>
    </row>
    <row r="15" spans="1:14" x14ac:dyDescent="0.3">
      <c r="A15" s="46" t="s">
        <v>130</v>
      </c>
    </row>
    <row r="16" spans="1:14" x14ac:dyDescent="0.3">
      <c r="A16" s="46" t="s">
        <v>134</v>
      </c>
    </row>
    <row r="17" spans="1:14" x14ac:dyDescent="0.3">
      <c r="A17" s="47" t="str">
        <f>+Historicals!A107</f>
        <v>North America</v>
      </c>
      <c r="B17" s="47"/>
      <c r="C17" s="47"/>
      <c r="D17" s="47"/>
      <c r="E17" s="47"/>
      <c r="F17" s="47"/>
      <c r="G17" s="47"/>
      <c r="H17" s="47"/>
      <c r="I17" s="47"/>
      <c r="J17" s="43"/>
      <c r="K17" s="43"/>
      <c r="L17" s="43"/>
      <c r="M17" s="43"/>
      <c r="N17" s="43"/>
    </row>
    <row r="18" spans="1:14" x14ac:dyDescent="0.3">
      <c r="A18" s="9" t="s">
        <v>137</v>
      </c>
      <c r="B18" s="9">
        <f>+Historicals!B107</f>
        <v>0</v>
      </c>
      <c r="C18" s="9">
        <f>+Historicals!C107</f>
        <v>0</v>
      </c>
      <c r="D18" s="9">
        <f>+Historicals!D107</f>
        <v>0</v>
      </c>
      <c r="E18" s="9">
        <f>+Historicals!E107</f>
        <v>0</v>
      </c>
      <c r="F18" s="9">
        <f>+Historicals!F107</f>
        <v>0</v>
      </c>
      <c r="G18" s="9">
        <f>+Historicals!G107</f>
        <v>0</v>
      </c>
      <c r="H18" s="9">
        <f>+Historicals!H107</f>
        <v>17179</v>
      </c>
      <c r="I18" s="9">
        <f>+Historicals!I107</f>
        <v>18353</v>
      </c>
    </row>
    <row r="19" spans="1:14" x14ac:dyDescent="0.3">
      <c r="A19" s="48" t="s">
        <v>130</v>
      </c>
      <c r="B19" s="51" t="str">
        <f t="shared" ref="B19:H19" si="2">+IFERROR(B18/A18-1,"nm")</f>
        <v>nm</v>
      </c>
      <c r="C19" s="51" t="str">
        <f t="shared" si="2"/>
        <v>nm</v>
      </c>
      <c r="D19" s="51" t="str">
        <f t="shared" si="2"/>
        <v>nm</v>
      </c>
      <c r="E19" s="51" t="str">
        <f t="shared" si="2"/>
        <v>nm</v>
      </c>
      <c r="F19" s="51" t="str">
        <f t="shared" si="2"/>
        <v>nm</v>
      </c>
      <c r="G19" s="51" t="str">
        <f t="shared" si="2"/>
        <v>nm</v>
      </c>
      <c r="H19" s="51" t="str">
        <f t="shared" si="2"/>
        <v>nm</v>
      </c>
      <c r="I19" s="51">
        <f>+IFERROR(I18/H18-1,"nm")</f>
        <v>6.8339251411607238E-2</v>
      </c>
    </row>
    <row r="20" spans="1:14" x14ac:dyDescent="0.3">
      <c r="A20" s="49" t="s">
        <v>114</v>
      </c>
      <c r="B20" s="3">
        <f>+Historicals!B108</f>
        <v>0</v>
      </c>
      <c r="C20" s="3">
        <f>+Historicals!C108</f>
        <v>0</v>
      </c>
      <c r="D20" s="3">
        <f>+Historicals!D108</f>
        <v>0</v>
      </c>
      <c r="E20" s="3">
        <f>+Historicals!E108</f>
        <v>0</v>
      </c>
      <c r="F20" s="3">
        <f>+Historicals!F108</f>
        <v>0</v>
      </c>
      <c r="G20" s="3">
        <f>+Historicals!G108</f>
        <v>0</v>
      </c>
      <c r="H20" s="3">
        <f>+Historicals!H108</f>
        <v>11644</v>
      </c>
      <c r="I20" s="3">
        <f>+Historicals!I108</f>
        <v>12228</v>
      </c>
    </row>
    <row r="21" spans="1:14" x14ac:dyDescent="0.3">
      <c r="A21" s="48" t="s">
        <v>130</v>
      </c>
      <c r="B21" s="51" t="str">
        <f t="shared" ref="B21" si="3">+IFERROR(B20/A20-1,"nm")</f>
        <v>nm</v>
      </c>
      <c r="C21" s="51" t="str">
        <f t="shared" ref="C21" si="4">+IFERROR(C20/B20-1,"nm")</f>
        <v>nm</v>
      </c>
      <c r="D21" s="51" t="str">
        <f t="shared" ref="D21" si="5">+IFERROR(D20/C20-1,"nm")</f>
        <v>nm</v>
      </c>
      <c r="E21" s="51" t="str">
        <f t="shared" ref="E21" si="6">+IFERROR(E20/D20-1,"nm")</f>
        <v>nm</v>
      </c>
      <c r="F21" s="51" t="str">
        <f t="shared" ref="F21" si="7">+IFERROR(F20/E20-1,"nm")</f>
        <v>nm</v>
      </c>
      <c r="G21" s="51" t="str">
        <f t="shared" ref="G21" si="8">+IFERROR(G20/F20-1,"nm")</f>
        <v>nm</v>
      </c>
      <c r="H21" s="51" t="str">
        <f t="shared" ref="H21" si="9">+IFERROR(H20/G20-1,"nm")</f>
        <v>nm</v>
      </c>
      <c r="I21" s="51">
        <f>+IFERROR(I20/H20-1,"nm")</f>
        <v>5.0154586052902683E-2</v>
      </c>
    </row>
    <row r="22" spans="1:14" x14ac:dyDescent="0.3">
      <c r="A22" s="48" t="s">
        <v>138</v>
      </c>
      <c r="B22" s="51">
        <f>+Historicals!B180</f>
        <v>0</v>
      </c>
      <c r="C22" s="51">
        <f>+Historicals!C180</f>
        <v>0</v>
      </c>
      <c r="D22" s="51">
        <f>+Historicals!D180</f>
        <v>0</v>
      </c>
      <c r="E22" s="51">
        <f>+Historicals!E180</f>
        <v>0</v>
      </c>
      <c r="F22" s="51">
        <f>+Historicals!F180</f>
        <v>0</v>
      </c>
      <c r="G22" s="51">
        <f>+Historicals!G180</f>
        <v>0</v>
      </c>
      <c r="H22" s="51">
        <f>+Historicals!H180</f>
        <v>0</v>
      </c>
      <c r="I22" s="51">
        <f>+Historicals!I180</f>
        <v>0.05</v>
      </c>
    </row>
    <row r="23" spans="1:14" x14ac:dyDescent="0.3">
      <c r="A23" s="48" t="s">
        <v>139</v>
      </c>
      <c r="B23" s="51" t="str">
        <f t="shared" ref="B23:H23" si="10">+IFERROR(B21-B22,"nm")</f>
        <v>nm</v>
      </c>
      <c r="C23" s="51" t="str">
        <f t="shared" si="10"/>
        <v>nm</v>
      </c>
      <c r="D23" s="51" t="str">
        <f t="shared" si="10"/>
        <v>nm</v>
      </c>
      <c r="E23" s="51" t="str">
        <f t="shared" si="10"/>
        <v>nm</v>
      </c>
      <c r="F23" s="51" t="str">
        <f t="shared" si="10"/>
        <v>nm</v>
      </c>
      <c r="G23" s="51" t="str">
        <f t="shared" si="10"/>
        <v>nm</v>
      </c>
      <c r="H23" s="51" t="str">
        <f t="shared" si="10"/>
        <v>nm</v>
      </c>
      <c r="I23" s="51">
        <f>+IFERROR(I21-I22,"nm")</f>
        <v>1.5458605290268046E-4</v>
      </c>
    </row>
    <row r="24" spans="1:14" x14ac:dyDescent="0.3">
      <c r="A24" s="49" t="s">
        <v>115</v>
      </c>
      <c r="B24" s="3">
        <f>+Historicals!B109</f>
        <v>0</v>
      </c>
      <c r="C24" s="3">
        <f>+Historicals!C109</f>
        <v>0</v>
      </c>
      <c r="D24" s="3">
        <f>+Historicals!D109</f>
        <v>0</v>
      </c>
      <c r="E24" s="3">
        <f>+Historicals!E109</f>
        <v>0</v>
      </c>
      <c r="F24" s="3">
        <f>+Historicals!F109</f>
        <v>0</v>
      </c>
      <c r="G24" s="3">
        <f>+Historicals!G109</f>
        <v>0</v>
      </c>
      <c r="H24" s="3">
        <f>+Historicals!H109</f>
        <v>5028</v>
      </c>
      <c r="I24" s="3">
        <f>+Historicals!I109</f>
        <v>5492</v>
      </c>
    </row>
    <row r="25" spans="1:14" x14ac:dyDescent="0.3">
      <c r="A25" s="48" t="s">
        <v>130</v>
      </c>
      <c r="B25" s="51" t="str">
        <f t="shared" ref="B25" si="11">+IFERROR(B24/A24-1,"nm")</f>
        <v>nm</v>
      </c>
      <c r="C25" s="51" t="str">
        <f t="shared" ref="C25" si="12">+IFERROR(C24/B24-1,"nm")</f>
        <v>nm</v>
      </c>
      <c r="D25" s="51" t="str">
        <f t="shared" ref="D25" si="13">+IFERROR(D24/C24-1,"nm")</f>
        <v>nm</v>
      </c>
      <c r="E25" s="51" t="str">
        <f t="shared" ref="E25" si="14">+IFERROR(E24/D24-1,"nm")</f>
        <v>nm</v>
      </c>
      <c r="F25" s="51" t="str">
        <f t="shared" ref="F25" si="15">+IFERROR(F24/E24-1,"nm")</f>
        <v>nm</v>
      </c>
      <c r="G25" s="51" t="str">
        <f t="shared" ref="G25" si="16">+IFERROR(G24/F24-1,"nm")</f>
        <v>nm</v>
      </c>
      <c r="H25" s="51" t="str">
        <f t="shared" ref="H25" si="17">+IFERROR(H24/G24-1,"nm")</f>
        <v>nm</v>
      </c>
      <c r="I25" s="51">
        <f>+IFERROR(I24/H24-1,"nm")</f>
        <v>9.2283214001591007E-2</v>
      </c>
    </row>
    <row r="26" spans="1:14" x14ac:dyDescent="0.3">
      <c r="A26" s="48" t="s">
        <v>138</v>
      </c>
      <c r="B26" s="51">
        <f>+Historicals!B184</f>
        <v>0</v>
      </c>
      <c r="C26" s="51">
        <f>+Historicals!C184</f>
        <v>0</v>
      </c>
      <c r="D26" s="51">
        <f>+Historicals!D184</f>
        <v>0</v>
      </c>
      <c r="E26" s="51">
        <f>+Historicals!E184</f>
        <v>0</v>
      </c>
      <c r="F26" s="51">
        <f>+Historicals!F184</f>
        <v>0</v>
      </c>
      <c r="G26" s="51">
        <f>+Historicals!G184</f>
        <v>0</v>
      </c>
      <c r="H26" s="51">
        <f>+Historicals!H184</f>
        <v>0</v>
      </c>
      <c r="I26" s="51">
        <f>+Historicals!I184</f>
        <v>0.09</v>
      </c>
    </row>
    <row r="27" spans="1:14" x14ac:dyDescent="0.3">
      <c r="A27" s="48" t="s">
        <v>139</v>
      </c>
      <c r="B27" s="51" t="str">
        <f t="shared" ref="B27" si="18">+IFERROR(B25-B26,"nm")</f>
        <v>nm</v>
      </c>
      <c r="C27" s="51" t="str">
        <f t="shared" ref="C27" si="19">+IFERROR(C25-C26,"nm")</f>
        <v>nm</v>
      </c>
      <c r="D27" s="51" t="str">
        <f t="shared" ref="D27" si="20">+IFERROR(D25-D26,"nm")</f>
        <v>nm</v>
      </c>
      <c r="E27" s="51" t="str">
        <f t="shared" ref="E27" si="21">+IFERROR(E25-E26,"nm")</f>
        <v>nm</v>
      </c>
      <c r="F27" s="51" t="str">
        <f t="shared" ref="F27" si="22">+IFERROR(F25-F26,"nm")</f>
        <v>nm</v>
      </c>
      <c r="G27" s="51" t="str">
        <f t="shared" ref="G27" si="23">+IFERROR(G25-G26,"nm")</f>
        <v>nm</v>
      </c>
      <c r="H27" s="51" t="str">
        <f t="shared" ref="H27" si="24">+IFERROR(H25-H26,"nm")</f>
        <v>nm</v>
      </c>
      <c r="I27" s="51">
        <f>+IFERROR(I25-I26,"nm")</f>
        <v>2.2832140015910107E-3</v>
      </c>
    </row>
    <row r="28" spans="1:14" x14ac:dyDescent="0.3">
      <c r="A28" s="49" t="s">
        <v>116</v>
      </c>
      <c r="B28" s="3">
        <f>+Historicals!B110</f>
        <v>0</v>
      </c>
      <c r="C28" s="3">
        <f>+Historicals!C110</f>
        <v>0</v>
      </c>
      <c r="D28" s="3">
        <f>+Historicals!D110</f>
        <v>0</v>
      </c>
      <c r="E28" s="3">
        <f>+Historicals!E110</f>
        <v>0</v>
      </c>
      <c r="F28" s="3">
        <f>+Historicals!F110</f>
        <v>0</v>
      </c>
      <c r="G28" s="3">
        <f>+Historicals!G110</f>
        <v>0</v>
      </c>
      <c r="H28" s="3">
        <f>+Historicals!H110</f>
        <v>507</v>
      </c>
      <c r="I28" s="3">
        <f>+Historicals!I110</f>
        <v>633</v>
      </c>
    </row>
    <row r="29" spans="1:14" x14ac:dyDescent="0.3">
      <c r="A29" s="48" t="s">
        <v>130</v>
      </c>
      <c r="B29" s="51" t="str">
        <f t="shared" ref="B29:B30" si="25">+IFERROR(B28/A28-1,"nm")</f>
        <v>nm</v>
      </c>
      <c r="C29" s="51" t="str">
        <f t="shared" ref="C29:C30" si="26">+IFERROR(C28/B28-1,"nm")</f>
        <v>nm</v>
      </c>
      <c r="D29" s="51" t="str">
        <f t="shared" ref="D29:D30" si="27">+IFERROR(D28/C28-1,"nm")</f>
        <v>nm</v>
      </c>
      <c r="E29" s="51" t="str">
        <f t="shared" ref="E29:E30" si="28">+IFERROR(E28/D28-1,"nm")</f>
        <v>nm</v>
      </c>
      <c r="F29" s="51" t="str">
        <f t="shared" ref="F29:F30" si="29">+IFERROR(F28/E28-1,"nm")</f>
        <v>nm</v>
      </c>
      <c r="G29" s="51" t="str">
        <f t="shared" ref="G29:G30" si="30">+IFERROR(G28/F28-1,"nm")</f>
        <v>nm</v>
      </c>
      <c r="H29" s="51" t="str">
        <f t="shared" ref="H29:H30" si="31">+IFERROR(H28/G28-1,"nm")</f>
        <v>nm</v>
      </c>
      <c r="I29" s="51">
        <f>+IFERROR(I28/H28-1,"nm")</f>
        <v>0.24852071005917153</v>
      </c>
    </row>
    <row r="30" spans="1:14" x14ac:dyDescent="0.3">
      <c r="A30" s="48" t="s">
        <v>138</v>
      </c>
      <c r="B30" s="51">
        <f>+Historicals!B182</f>
        <v>0</v>
      </c>
      <c r="C30" s="51">
        <f>+Historicals!C182</f>
        <v>0</v>
      </c>
      <c r="D30" s="51">
        <f>+Historicals!D182</f>
        <v>0</v>
      </c>
      <c r="E30" s="51">
        <f>+Historicals!E182</f>
        <v>0</v>
      </c>
      <c r="F30" s="51">
        <f>+Historicals!F182</f>
        <v>0</v>
      </c>
      <c r="G30" s="51">
        <f>+Historicals!G182</f>
        <v>0</v>
      </c>
      <c r="H30" s="51">
        <f>+Historicals!H182</f>
        <v>0</v>
      </c>
      <c r="I30" s="51">
        <f>+Historicals!I182</f>
        <v>0.25</v>
      </c>
    </row>
    <row r="31" spans="1:14" x14ac:dyDescent="0.3">
      <c r="A31" s="48" t="s">
        <v>139</v>
      </c>
      <c r="B31" s="51" t="str">
        <f t="shared" ref="B31" si="32">+IFERROR(B29-B30,"nm")</f>
        <v>nm</v>
      </c>
      <c r="C31" s="51" t="str">
        <f t="shared" ref="C31" si="33">+IFERROR(C29-C30,"nm")</f>
        <v>nm</v>
      </c>
      <c r="D31" s="51" t="str">
        <f t="shared" ref="D31" si="34">+IFERROR(D29-D30,"nm")</f>
        <v>nm</v>
      </c>
      <c r="E31" s="51" t="str">
        <f t="shared" ref="E31" si="35">+IFERROR(E29-E30,"nm")</f>
        <v>nm</v>
      </c>
      <c r="F31" s="51" t="str">
        <f t="shared" ref="F31" si="36">+IFERROR(F29-F30,"nm")</f>
        <v>nm</v>
      </c>
      <c r="G31" s="51" t="str">
        <f t="shared" ref="G31" si="37">+IFERROR(G29-G30,"nm")</f>
        <v>nm</v>
      </c>
      <c r="H31" s="51" t="str">
        <f t="shared" ref="H31" si="38">+IFERROR(H29-H30,"nm")</f>
        <v>nm</v>
      </c>
      <c r="I31" s="51">
        <f>+IFERROR(I29-I30,"nm")</f>
        <v>-1.4792899408284654E-3</v>
      </c>
    </row>
    <row r="32" spans="1:14" x14ac:dyDescent="0.3">
      <c r="A32" s="9" t="s">
        <v>131</v>
      </c>
      <c r="B32" s="52">
        <f t="shared" ref="B32:I32" si="39">+B38+B35</f>
        <v>0</v>
      </c>
      <c r="C32" s="52">
        <f t="shared" si="39"/>
        <v>0</v>
      </c>
      <c r="D32" s="52">
        <f t="shared" si="39"/>
        <v>0</v>
      </c>
      <c r="E32" s="52">
        <f t="shared" si="39"/>
        <v>0</v>
      </c>
      <c r="F32" s="52">
        <f t="shared" si="39"/>
        <v>0</v>
      </c>
      <c r="G32" s="52">
        <f t="shared" si="39"/>
        <v>0</v>
      </c>
      <c r="H32" s="52">
        <f t="shared" si="39"/>
        <v>5219</v>
      </c>
      <c r="I32" s="52">
        <f>+I38+I35</f>
        <v>5238</v>
      </c>
    </row>
    <row r="33" spans="1:14" x14ac:dyDescent="0.3">
      <c r="A33" s="50" t="s">
        <v>130</v>
      </c>
      <c r="B33" s="51" t="str">
        <f t="shared" ref="B33" si="40">+IFERROR(B32/A32-1,"nm")</f>
        <v>nm</v>
      </c>
      <c r="C33" s="51" t="str">
        <f t="shared" ref="C33" si="41">+IFERROR(C32/B32-1,"nm")</f>
        <v>nm</v>
      </c>
      <c r="D33" s="51" t="str">
        <f t="shared" ref="D33" si="42">+IFERROR(D32/C32-1,"nm")</f>
        <v>nm</v>
      </c>
      <c r="E33" s="51" t="str">
        <f t="shared" ref="E33" si="43">+IFERROR(E32/D32-1,"nm")</f>
        <v>nm</v>
      </c>
      <c r="F33" s="51" t="str">
        <f t="shared" ref="F33" si="44">+IFERROR(F32/E32-1,"nm")</f>
        <v>nm</v>
      </c>
      <c r="G33" s="51" t="str">
        <f t="shared" ref="G33" si="45">+IFERROR(G32/F32-1,"nm")</f>
        <v>nm</v>
      </c>
      <c r="H33" s="51" t="str">
        <f t="shared" ref="H33" si="46">+IFERROR(H32/G32-1,"nm")</f>
        <v>nm</v>
      </c>
      <c r="I33" s="51">
        <f>+IFERROR(I32/H32-1,"nm")</f>
        <v>3.6405441655489312E-3</v>
      </c>
    </row>
    <row r="34" spans="1:14" x14ac:dyDescent="0.3">
      <c r="A34" s="50" t="s">
        <v>132</v>
      </c>
      <c r="B34" s="51" t="str">
        <f t="shared" ref="B34:H34" si="47">+IFERROR(B32/B$18,"nm")</f>
        <v>nm</v>
      </c>
      <c r="C34" s="51" t="str">
        <f t="shared" si="47"/>
        <v>nm</v>
      </c>
      <c r="D34" s="51" t="str">
        <f t="shared" si="47"/>
        <v>nm</v>
      </c>
      <c r="E34" s="51" t="str">
        <f t="shared" si="47"/>
        <v>nm</v>
      </c>
      <c r="F34" s="51" t="str">
        <f t="shared" si="47"/>
        <v>nm</v>
      </c>
      <c r="G34" s="51" t="str">
        <f t="shared" si="47"/>
        <v>nm</v>
      </c>
      <c r="H34" s="51">
        <f t="shared" si="47"/>
        <v>0.30380115256999823</v>
      </c>
      <c r="I34" s="51">
        <f>+IFERROR(I32/I$18,"nm")</f>
        <v>0.28540293140086087</v>
      </c>
    </row>
    <row r="35" spans="1:14" x14ac:dyDescent="0.3">
      <c r="A35" s="9" t="s">
        <v>133</v>
      </c>
      <c r="B35" s="9">
        <f>+Historicals!B167</f>
        <v>0</v>
      </c>
      <c r="C35" s="9">
        <f>+Historicals!C167</f>
        <v>0</v>
      </c>
      <c r="D35" s="9">
        <f>+Historicals!D167</f>
        <v>0</v>
      </c>
      <c r="E35" s="9">
        <f>+Historicals!E167</f>
        <v>0</v>
      </c>
      <c r="F35" s="9">
        <f>+Historicals!F167</f>
        <v>0</v>
      </c>
      <c r="G35" s="9">
        <f>+Historicals!G167</f>
        <v>0</v>
      </c>
      <c r="H35" s="9">
        <f>+Historicals!H167</f>
        <v>130</v>
      </c>
      <c r="I35" s="9">
        <f>+Historicals!I167</f>
        <v>124</v>
      </c>
    </row>
    <row r="36" spans="1:14" x14ac:dyDescent="0.3">
      <c r="A36" s="50" t="s">
        <v>130</v>
      </c>
      <c r="B36" s="51" t="str">
        <f t="shared" ref="B36" si="48">+IFERROR(B35/A35-1,"nm")</f>
        <v>nm</v>
      </c>
      <c r="C36" s="51" t="str">
        <f t="shared" ref="C36" si="49">+IFERROR(C35/B35-1,"nm")</f>
        <v>nm</v>
      </c>
      <c r="D36" s="51" t="str">
        <f t="shared" ref="D36" si="50">+IFERROR(D35/C35-1,"nm")</f>
        <v>nm</v>
      </c>
      <c r="E36" s="51" t="str">
        <f t="shared" ref="E36" si="51">+IFERROR(E35/D35-1,"nm")</f>
        <v>nm</v>
      </c>
      <c r="F36" s="51" t="str">
        <f t="shared" ref="F36" si="52">+IFERROR(F35/E35-1,"nm")</f>
        <v>nm</v>
      </c>
      <c r="G36" s="51" t="str">
        <f t="shared" ref="G36" si="53">+IFERROR(G35/F35-1,"nm")</f>
        <v>nm</v>
      </c>
      <c r="H36" s="51" t="str">
        <f t="shared" ref="H36" si="54">+IFERROR(H35/G35-1,"nm")</f>
        <v>nm</v>
      </c>
      <c r="I36" s="51">
        <f>+IFERROR(I35/H35-1,"nm")</f>
        <v>-4.6153846153846101E-2</v>
      </c>
    </row>
    <row r="37" spans="1:14" x14ac:dyDescent="0.3">
      <c r="A37" s="50" t="s">
        <v>134</v>
      </c>
      <c r="B37" s="51" t="str">
        <f t="shared" ref="B37:H37" si="55">+IFERROR(B35/B$18,"nm")</f>
        <v>nm</v>
      </c>
      <c r="C37" s="51" t="str">
        <f t="shared" si="55"/>
        <v>nm</v>
      </c>
      <c r="D37" s="51" t="str">
        <f t="shared" si="55"/>
        <v>nm</v>
      </c>
      <c r="E37" s="51" t="str">
        <f t="shared" si="55"/>
        <v>nm</v>
      </c>
      <c r="F37" s="51" t="str">
        <f t="shared" si="55"/>
        <v>nm</v>
      </c>
      <c r="G37" s="51" t="str">
        <f t="shared" si="55"/>
        <v>nm</v>
      </c>
      <c r="H37" s="51">
        <f t="shared" si="55"/>
        <v>7.5673787764130628E-3</v>
      </c>
      <c r="I37" s="51">
        <f>+IFERROR(I35/I$18,"nm")</f>
        <v>6.7563886013185855E-3</v>
      </c>
    </row>
    <row r="38" spans="1:14" x14ac:dyDescent="0.3">
      <c r="A38" s="9" t="s">
        <v>135</v>
      </c>
      <c r="B38" s="9">
        <f>+Historicals!B134</f>
        <v>0</v>
      </c>
      <c r="C38" s="9">
        <f>+Historicals!C134</f>
        <v>0</v>
      </c>
      <c r="D38" s="9">
        <f>+Historicals!D134</f>
        <v>0</v>
      </c>
      <c r="E38" s="9">
        <f>+Historicals!E134</f>
        <v>0</v>
      </c>
      <c r="F38" s="9">
        <f>+Historicals!F134</f>
        <v>0</v>
      </c>
      <c r="G38" s="9">
        <f>+Historicals!G134</f>
        <v>0</v>
      </c>
      <c r="H38" s="9">
        <f>+Historicals!H134</f>
        <v>5089</v>
      </c>
      <c r="I38" s="9">
        <f>+Historicals!I134</f>
        <v>5114</v>
      </c>
    </row>
    <row r="39" spans="1:14" x14ac:dyDescent="0.3">
      <c r="A39" s="50" t="s">
        <v>130</v>
      </c>
      <c r="B39" s="51" t="str">
        <f t="shared" ref="B39" si="56">+IFERROR(B38/A38-1,"nm")</f>
        <v>nm</v>
      </c>
      <c r="C39" s="51" t="str">
        <f t="shared" ref="C39" si="57">+IFERROR(C38/B38-1,"nm")</f>
        <v>nm</v>
      </c>
      <c r="D39" s="51" t="str">
        <f t="shared" ref="D39" si="58">+IFERROR(D38/C38-1,"nm")</f>
        <v>nm</v>
      </c>
      <c r="E39" s="51" t="str">
        <f t="shared" ref="E39" si="59">+IFERROR(E38/D38-1,"nm")</f>
        <v>nm</v>
      </c>
      <c r="F39" s="51" t="str">
        <f t="shared" ref="F39" si="60">+IFERROR(F38/E38-1,"nm")</f>
        <v>nm</v>
      </c>
      <c r="G39" s="51" t="str">
        <f t="shared" ref="G39" si="61">+IFERROR(G38/F38-1,"nm")</f>
        <v>nm</v>
      </c>
      <c r="H39" s="51" t="str">
        <f t="shared" ref="H39" si="62">+IFERROR(H38/G38-1,"nm")</f>
        <v>nm</v>
      </c>
      <c r="I39" s="51">
        <f>+IFERROR(I38/H38-1,"nm")</f>
        <v>4.9125564943997002E-3</v>
      </c>
    </row>
    <row r="40" spans="1:14" x14ac:dyDescent="0.3">
      <c r="A40" s="50" t="s">
        <v>132</v>
      </c>
      <c r="B40" s="51" t="str">
        <f t="shared" ref="B40:H40" si="63">+IFERROR(B38/B$18,"nm")</f>
        <v>nm</v>
      </c>
      <c r="C40" s="51" t="str">
        <f t="shared" si="63"/>
        <v>nm</v>
      </c>
      <c r="D40" s="51" t="str">
        <f t="shared" si="63"/>
        <v>nm</v>
      </c>
      <c r="E40" s="51" t="str">
        <f t="shared" si="63"/>
        <v>nm</v>
      </c>
      <c r="F40" s="51" t="str">
        <f t="shared" si="63"/>
        <v>nm</v>
      </c>
      <c r="G40" s="51" t="str">
        <f t="shared" si="63"/>
        <v>nm</v>
      </c>
      <c r="H40" s="51">
        <f t="shared" si="63"/>
        <v>0.29623377379358518</v>
      </c>
      <c r="I40" s="51">
        <f>+IFERROR(I38/I$18,"nm")</f>
        <v>0.27864654279954232</v>
      </c>
    </row>
    <row r="41" spans="1:14" x14ac:dyDescent="0.3">
      <c r="A41" s="9" t="s">
        <v>136</v>
      </c>
      <c r="B41" s="9">
        <f>+Historicals!B156</f>
        <v>0</v>
      </c>
      <c r="C41" s="9">
        <f>+Historicals!C156</f>
        <v>0</v>
      </c>
      <c r="D41" s="9">
        <f>+Historicals!D156</f>
        <v>0</v>
      </c>
      <c r="E41" s="9">
        <f>+Historicals!E156</f>
        <v>0</v>
      </c>
      <c r="F41" s="9">
        <f>+Historicals!F156</f>
        <v>0</v>
      </c>
      <c r="G41" s="9">
        <f>+Historicals!G156</f>
        <v>0</v>
      </c>
      <c r="H41" s="9">
        <f>+Historicals!H156</f>
        <v>98</v>
      </c>
      <c r="I41" s="9">
        <f>+Historicals!I156</f>
        <v>146</v>
      </c>
    </row>
    <row r="42" spans="1:14" x14ac:dyDescent="0.3">
      <c r="A42" s="50" t="s">
        <v>130</v>
      </c>
      <c r="B42" s="51" t="str">
        <f t="shared" ref="B42" si="64">+IFERROR(B41/A41-1,"nm")</f>
        <v>nm</v>
      </c>
      <c r="C42" s="51" t="str">
        <f t="shared" ref="C42" si="65">+IFERROR(C41/B41-1,"nm")</f>
        <v>nm</v>
      </c>
      <c r="D42" s="51" t="str">
        <f t="shared" ref="D42" si="66">+IFERROR(D41/C41-1,"nm")</f>
        <v>nm</v>
      </c>
      <c r="E42" s="51" t="str">
        <f t="shared" ref="E42" si="67">+IFERROR(E41/D41-1,"nm")</f>
        <v>nm</v>
      </c>
      <c r="F42" s="51" t="str">
        <f t="shared" ref="F42" si="68">+IFERROR(F41/E41-1,"nm")</f>
        <v>nm</v>
      </c>
      <c r="G42" s="51" t="str">
        <f t="shared" ref="G42" si="69">+IFERROR(G41/F41-1,"nm")</f>
        <v>nm</v>
      </c>
      <c r="H42" s="51" t="str">
        <f t="shared" ref="H42" si="70">+IFERROR(H41/G41-1,"nm")</f>
        <v>nm</v>
      </c>
      <c r="I42" s="51">
        <f>+IFERROR(I41/H41-1,"nm")</f>
        <v>0.48979591836734704</v>
      </c>
    </row>
    <row r="43" spans="1:14" x14ac:dyDescent="0.3">
      <c r="A43" s="50" t="s">
        <v>134</v>
      </c>
      <c r="B43" s="51" t="str">
        <f t="shared" ref="B43:H43" si="71">+IFERROR(B41/B$18,"nm")</f>
        <v>nm</v>
      </c>
      <c r="C43" s="51" t="str">
        <f t="shared" si="71"/>
        <v>nm</v>
      </c>
      <c r="D43" s="51" t="str">
        <f t="shared" si="71"/>
        <v>nm</v>
      </c>
      <c r="E43" s="51" t="str">
        <f t="shared" si="71"/>
        <v>nm</v>
      </c>
      <c r="F43" s="51" t="str">
        <f t="shared" si="71"/>
        <v>nm</v>
      </c>
      <c r="G43" s="51" t="str">
        <f t="shared" si="71"/>
        <v>nm</v>
      </c>
      <c r="H43" s="51">
        <f t="shared" si="71"/>
        <v>5.7046393852960009E-3</v>
      </c>
      <c r="I43" s="51">
        <f>+IFERROR(I41/I$18,"nm")</f>
        <v>7.9551027080041418E-3</v>
      </c>
    </row>
    <row r="44" spans="1:14" x14ac:dyDescent="0.3">
      <c r="A44" s="47" t="str">
        <f>+Historicals!A111</f>
        <v>Europe, Middle East &amp; Africa</v>
      </c>
      <c r="B44" s="47"/>
      <c r="C44" s="47"/>
      <c r="D44" s="47"/>
      <c r="E44" s="47"/>
      <c r="F44" s="47"/>
      <c r="G44" s="47"/>
      <c r="H44" s="47"/>
      <c r="I44" s="47"/>
      <c r="J44" s="43"/>
      <c r="K44" s="43"/>
      <c r="L44" s="43"/>
      <c r="M44" s="43"/>
      <c r="N44" s="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2023-05-05T09:03:14Z</dcterms:modified>
</cp:coreProperties>
</file>