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defaultThemeVersion="166925"/>
  <mc:AlternateContent xmlns:mc="http://schemas.openxmlformats.org/markup-compatibility/2006">
    <mc:Choice Requires="x15">
      <x15ac:absPath xmlns:x15ac="http://schemas.microsoft.com/office/spreadsheetml/2010/11/ac" url="C:\Users\Jhorlu\Desktop\investment analyst quill\"/>
    </mc:Choice>
  </mc:AlternateContent>
  <xr:revisionPtr revIDLastSave="0" documentId="13_ncr:1_{A3628569-BFB5-4250-B00E-DE47356295CB}" xr6:coauthVersionLast="36" xr6:coauthVersionMax="36" xr10:uidLastSave="{00000000-0000-0000-0000-000000000000}"/>
  <bookViews>
    <workbookView xWindow="0" yWindow="0" windowWidth="15645" windowHeight="6165"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1" i="1" l="1"/>
  <c r="D191" i="1"/>
  <c r="E191" i="1"/>
  <c r="F191" i="1"/>
  <c r="G191" i="1"/>
  <c r="H191" i="1"/>
  <c r="I191" i="1"/>
  <c r="B191" i="1"/>
  <c r="C176" i="1"/>
  <c r="D176" i="1"/>
  <c r="E176" i="1"/>
  <c r="F176" i="1"/>
  <c r="G176" i="1"/>
  <c r="H176" i="1"/>
  <c r="I176" i="1"/>
  <c r="B176" i="1"/>
  <c r="C206" i="1"/>
  <c r="D206" i="1"/>
  <c r="E206" i="1"/>
  <c r="F206" i="1"/>
  <c r="G206" i="1"/>
  <c r="H206" i="1"/>
  <c r="I206" i="1"/>
  <c r="B206" i="1"/>
  <c r="C161" i="1" l="1"/>
  <c r="D161" i="1"/>
  <c r="E161" i="1"/>
  <c r="F161" i="1"/>
  <c r="G161" i="1"/>
  <c r="H161" i="1"/>
  <c r="I161" i="1"/>
  <c r="B161" i="1"/>
  <c r="E143" i="1"/>
  <c r="F143" i="1"/>
  <c r="G143" i="1"/>
  <c r="H143" i="1"/>
  <c r="C138" i="1"/>
  <c r="D138" i="1"/>
  <c r="E138" i="1"/>
  <c r="F138" i="1"/>
  <c r="G138" i="1"/>
  <c r="H138" i="1"/>
  <c r="I138" i="1"/>
  <c r="B138" i="1"/>
  <c r="C134" i="1"/>
  <c r="D134" i="1"/>
  <c r="E134" i="1"/>
  <c r="F134" i="1"/>
  <c r="G134" i="1"/>
  <c r="H134" i="1"/>
  <c r="I134" i="1"/>
  <c r="B134" i="1"/>
  <c r="C130" i="1"/>
  <c r="D130" i="1"/>
  <c r="E130" i="1"/>
  <c r="F130" i="1"/>
  <c r="G130" i="1"/>
  <c r="H130" i="1"/>
  <c r="I130" i="1"/>
  <c r="B130" i="1"/>
  <c r="C126" i="1"/>
  <c r="D126" i="1"/>
  <c r="E126" i="1"/>
  <c r="F126" i="1"/>
  <c r="G126" i="1"/>
  <c r="H126" i="1"/>
  <c r="I126" i="1"/>
  <c r="B126" i="1"/>
  <c r="B58" i="1"/>
  <c r="C58" i="1"/>
  <c r="D58" i="1"/>
  <c r="E58" i="1"/>
  <c r="F58" i="1"/>
  <c r="G58" i="1"/>
  <c r="I209" i="1" l="1"/>
  <c r="I210" i="1" s="1"/>
  <c r="H209" i="1"/>
  <c r="H210" i="1" s="1"/>
  <c r="G209" i="1"/>
  <c r="G210" i="1" s="1"/>
  <c r="F209" i="1"/>
  <c r="F210" i="1" s="1"/>
  <c r="E209" i="1"/>
  <c r="E210" i="1" s="1"/>
  <c r="D209" i="1"/>
  <c r="D210" i="1" s="1"/>
  <c r="C209" i="1"/>
  <c r="C210" i="1" s="1"/>
  <c r="B209" i="1"/>
  <c r="B210" i="1" s="1"/>
  <c r="I193" i="1"/>
  <c r="G193" i="1"/>
  <c r="F193" i="1"/>
  <c r="E193" i="1"/>
  <c r="D193" i="1"/>
  <c r="C193" i="1"/>
  <c r="B193" i="1"/>
  <c r="I143" i="1"/>
  <c r="I179" i="1"/>
  <c r="I180" i="1" s="1"/>
  <c r="H179" i="1"/>
  <c r="H180" i="1" s="1"/>
  <c r="G179" i="1"/>
  <c r="G180" i="1" s="1"/>
  <c r="F179" i="1"/>
  <c r="F180" i="1" s="1"/>
  <c r="E179" i="1"/>
  <c r="E180" i="1" s="1"/>
  <c r="D179" i="1"/>
  <c r="D180" i="1" s="1"/>
  <c r="C179" i="1"/>
  <c r="C180" i="1" s="1"/>
  <c r="B179" i="1"/>
  <c r="B180" i="1" s="1"/>
  <c r="H193" i="1" l="1"/>
  <c r="H194" i="1" s="1"/>
  <c r="H195" i="1" s="1"/>
  <c r="I194" i="1"/>
  <c r="I195" i="1" s="1"/>
  <c r="B194" i="1"/>
  <c r="B195" i="1" s="1"/>
  <c r="C194" i="1"/>
  <c r="C195" i="1" s="1"/>
  <c r="D194" i="1"/>
  <c r="D195" i="1" s="1"/>
  <c r="G194" i="1"/>
  <c r="G195" i="1" s="1"/>
  <c r="E194" i="1"/>
  <c r="E195" i="1" s="1"/>
  <c r="F194" i="1"/>
  <c r="F195" i="1" s="1"/>
  <c r="I121" i="1"/>
  <c r="H121" i="1"/>
  <c r="G121" i="1"/>
  <c r="F121" i="1"/>
  <c r="E121" i="1"/>
  <c r="D121" i="1"/>
  <c r="C121" i="1"/>
  <c r="B121" i="1"/>
  <c r="I117" i="1"/>
  <c r="H117" i="1"/>
  <c r="G117" i="1"/>
  <c r="F117" i="1"/>
  <c r="E117" i="1"/>
  <c r="D117" i="1"/>
  <c r="C117" i="1"/>
  <c r="B117" i="1"/>
  <c r="I113" i="1"/>
  <c r="H113" i="1"/>
  <c r="G113" i="1"/>
  <c r="F113" i="1"/>
  <c r="E113" i="1"/>
  <c r="D113" i="1"/>
  <c r="C113" i="1"/>
  <c r="B113" i="1"/>
  <c r="H109" i="1"/>
  <c r="G109" i="1"/>
  <c r="F109" i="1"/>
  <c r="E109" i="1"/>
  <c r="D109" i="1"/>
  <c r="C109" i="1"/>
  <c r="B109" i="1"/>
  <c r="B142" i="1" s="1"/>
  <c r="B149" i="1" s="1"/>
  <c r="I109" i="1"/>
  <c r="I142" i="1" s="1"/>
  <c r="I164" i="1"/>
  <c r="H164" i="1"/>
  <c r="G164" i="1"/>
  <c r="F164" i="1"/>
  <c r="E164" i="1"/>
  <c r="D164" i="1"/>
  <c r="C164" i="1"/>
  <c r="B164" i="1"/>
  <c r="C142" i="1" l="1"/>
  <c r="D142" i="1"/>
  <c r="H142" i="1"/>
  <c r="F142" i="1"/>
  <c r="E142" i="1"/>
  <c r="G142" i="1"/>
  <c r="H149" i="1"/>
  <c r="H150" i="1" s="1"/>
  <c r="E149" i="1" l="1"/>
  <c r="E150" i="1" s="1"/>
  <c r="G149" i="1"/>
  <c r="G150" i="1" s="1"/>
  <c r="D149" i="1"/>
  <c r="D150" i="1" s="1"/>
  <c r="F149" i="1"/>
  <c r="F150" i="1" s="1"/>
  <c r="I149" i="1"/>
  <c r="B150" i="1" s="1"/>
  <c r="C149" i="1"/>
  <c r="C150" i="1" s="1"/>
  <c r="H94" i="1"/>
  <c r="G94" i="1"/>
  <c r="F94" i="1"/>
  <c r="E94" i="1"/>
  <c r="D94" i="1"/>
  <c r="C94" i="1"/>
  <c r="B94" i="1"/>
  <c r="I94" i="1"/>
  <c r="H85" i="1"/>
  <c r="G85" i="1"/>
  <c r="F85" i="1"/>
  <c r="E85" i="1"/>
  <c r="D85" i="1"/>
  <c r="C85" i="1"/>
  <c r="B85" i="1"/>
  <c r="I85" i="1"/>
  <c r="H58" i="1"/>
  <c r="I58" i="1"/>
  <c r="H45" i="1"/>
  <c r="G45" i="1"/>
  <c r="G59" i="1" s="1"/>
  <c r="F45" i="1"/>
  <c r="F59" i="1" s="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D4" i="1"/>
  <c r="D10" i="1" s="1"/>
  <c r="C4" i="1"/>
  <c r="C10" i="1" s="1"/>
  <c r="B4" i="1"/>
  <c r="B10" i="1" s="1"/>
  <c r="I4" i="1"/>
  <c r="I10" i="1" s="1"/>
  <c r="H59" i="1" l="1"/>
  <c r="E10" i="1"/>
  <c r="E12" i="1" s="1"/>
  <c r="E165" i="1"/>
  <c r="F12" i="1"/>
  <c r="F165" i="1"/>
  <c r="H12" i="1"/>
  <c r="H20" i="1" s="1"/>
  <c r="H165" i="1"/>
  <c r="I12" i="1"/>
  <c r="I20" i="1" s="1"/>
  <c r="I165" i="1"/>
  <c r="B12" i="1"/>
  <c r="B165" i="1"/>
  <c r="C12" i="1"/>
  <c r="C165" i="1"/>
  <c r="D12" i="1"/>
  <c r="D165" i="1"/>
  <c r="H64" i="1"/>
  <c r="H76" i="1" s="1"/>
  <c r="H96" i="1" s="1"/>
  <c r="B60" i="1"/>
  <c r="E60" i="1"/>
  <c r="F60" i="1"/>
  <c r="G10" i="1"/>
  <c r="I59" i="1"/>
  <c r="I60" i="1" s="1"/>
  <c r="G60" i="1"/>
  <c r="H60" i="1"/>
  <c r="C60" i="1"/>
  <c r="D60" i="1"/>
  <c r="C20" i="1" l="1"/>
  <c r="C64" i="1"/>
  <c r="C76" i="1" s="1"/>
  <c r="C96" i="1" s="1"/>
  <c r="F20" i="1"/>
  <c r="F64" i="1"/>
  <c r="F76" i="1" s="1"/>
  <c r="F96" i="1" s="1"/>
  <c r="D20" i="1"/>
  <c r="D64" i="1"/>
  <c r="D76" i="1" s="1"/>
  <c r="D96" i="1" s="1"/>
  <c r="B20" i="1"/>
  <c r="B64" i="1"/>
  <c r="B76" i="1" s="1"/>
  <c r="B96" i="1" s="1"/>
  <c r="B98" i="1" s="1"/>
  <c r="E20" i="1"/>
  <c r="E64" i="1"/>
  <c r="E76" i="1" s="1"/>
  <c r="E96" i="1" s="1"/>
  <c r="I64" i="1"/>
  <c r="I76" i="1" s="1"/>
  <c r="I96" i="1" s="1"/>
  <c r="G12" i="1"/>
  <c r="G165" i="1"/>
  <c r="G20" i="1" l="1"/>
  <c r="G64" i="1"/>
  <c r="G76" i="1" s="1"/>
  <c r="G96" i="1" s="1"/>
  <c r="C97" i="1"/>
  <c r="C98" i="1" s="1"/>
  <c r="B99" i="1"/>
  <c r="H1" i="1"/>
  <c r="G1" i="1" s="1"/>
  <c r="F1" i="1" s="1"/>
  <c r="E1" i="1" s="1"/>
  <c r="D1" i="1" s="1"/>
  <c r="C1" i="1" s="1"/>
  <c r="B1" i="1" s="1"/>
  <c r="D97" i="1" l="1"/>
  <c r="D98" i="1" s="1"/>
  <c r="C99" i="1"/>
  <c r="E97" i="1" l="1"/>
  <c r="E98" i="1" s="1"/>
  <c r="D99" i="1"/>
  <c r="F97" i="1" l="1"/>
  <c r="F98" i="1" s="1"/>
  <c r="E99" i="1"/>
  <c r="G97" i="1" l="1"/>
  <c r="G98" i="1" s="1"/>
  <c r="F99" i="1"/>
  <c r="H97" i="1" l="1"/>
  <c r="H98" i="1" s="1"/>
  <c r="G99" i="1"/>
  <c r="I97" i="1" l="1"/>
  <c r="I98" i="1" s="1"/>
  <c r="I99" i="1" s="1"/>
  <c r="H9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9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<sst xmlns="http://schemas.openxmlformats.org/spreadsheetml/2006/main" count="258" uniqueCount="141">
  <si>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</si>
  <si>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</si>
  <si>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</si>
  <si>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</si>
  <si>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</si>
  <si>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</si>
  <si>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</si>
  <si>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</si>
  <si>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</si>
  <si>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</si>
  <si>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</si>
  <si>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</si>
  <si>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</si>
  <si>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</si>
  <si>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</si>
  <si>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</si>
  <si>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</si>
  <si>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</si>
  <si>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</si>
  <si>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</si>
  <si>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</si>
  <si>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</si>
  <si>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</si>
  <si>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</si>
  <si>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</si>
  <si>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</si>
  <si>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</si>
  <si>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</si>
  <si>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</si>
  <si>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</si>
  <si>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</si>
  <si>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</si>
  <si>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</si>
  <si>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</si>
  <si>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</si>
  <si>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</si>
  <si>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</si>
  <si>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</si>
  <si>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</si>
  <si>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</si>
  <si>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</si>
  <si>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</si>
  <si>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</si>
  <si>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</si>
  <si>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</si>
  <si>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</si>
  <si>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</si>
  <si>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</si>
  <si>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</si>
  <si>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</si>
  <si>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</si>
  <si>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</si>
  <si>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</si>
  <si>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</si>
  <si>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</si>
  <si>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</si>
  <si>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</si>
  <si>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</si>
  <si>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</si>
  <si>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</si>
  <si>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</si>
  <si>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</si>
  <si>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</si>
  <si>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</si>
  <si>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</si>
  <si>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</si>
  <si>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</si>
  <si>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</si>
  <si>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</si>
  <si>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</si>
  <si>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</si>
  <si>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</si>
  <si>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</si>
  <si>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</si>
  <si>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</si>
  <si>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</si>
  <si>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</si>
  <si>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</si>
  <si>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</si>
  <si>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</si>
  <si>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</si>
  <si>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</si>
  <si>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</si>
  <si>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</si>
  <si>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</si>
  <si>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</si>
  <si>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</si>
  <si>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</si>
  <si>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</si>
  <si>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</si>
  <si>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</si>
  <si>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</si>
  <si>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</si>
  <si>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</si>
  <si>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</si>
  <si>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</si>
  <si>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</si>
  <si>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</si>
  <si>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</si>
  <si>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</si>
  <si>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</si>
  <si>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</si>
  <si>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</si>
  <si>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</si>
  <si>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</si>
  <si>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</si>
  <si>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</si>
  <si>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</si>
  <si>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</si>
  <si>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</si>
  <si>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</si>
  <si>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</si>
  <si>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</si>
  <si>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</si>
  <si>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</si>
  <si>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</si>
  <si>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</si>
  <si>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</si>
  <si>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</si>
  <si>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</si>
  <si>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</si>
  <si>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</si>
  <si>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</si>
  <si>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</si>
  <si>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</si>
  <si>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</si>
  <si>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</si>
  <si>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</si>
  <si>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</si>
  <si>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</si>
  <si>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</si>
  <si>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</si>
  <si>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Up on the completion of the historical in the company reported format, we now move on to understanding the components that drive the company's segmental revenues  and cost line items.</t>
  </si>
  <si>
    <t>Organic revenue growth</t>
  </si>
  <si>
    <t>Submission time is 4 days from the day the task was given to you</t>
  </si>
  <si>
    <t>Investment in reverse repurchase agreements</t>
  </si>
  <si>
    <t>Disposals of property, plant and equipment</t>
  </si>
  <si>
    <t>Western Europe</t>
  </si>
  <si>
    <t>Central &amp; Eastern Europe</t>
  </si>
  <si>
    <t>Japan</t>
  </si>
  <si>
    <t>Emerging Markets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</si>
</sst>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44">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Font="1"/>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Font="1" applyAlignment="1">
      <alignment wrapText="1"/>
    </xf>
    <xf numFmtId="0" fontId="0" fillId="0" borderId="1" xfId="0" applyFont="1" applyBorder="1" applyAlignment="1">
      <alignment horizontal="left" indent="1"/>
    </xf>
    <xf numFmtId="0" fontId="2" fillId="0" borderId="0" xfId="0"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0" fillId="0" borderId="0" xfId="0" applyAlignment="1">
      <alignment horizontal="left" wrapText="1"/>
    </xf>
    <xf numFmtId="0" fontId="0" fillId="0" borderId="0" xfId="0" applyAlignment="1">
      <alignment horizontal="left" wrapText="1"/>
    </xf>
    <xf numFmtId="0" fontId="0" fillId="0" borderId="0" xfId="0" applyFont="1" applyAlignment="1">
      <alignment wrapText="1"/>
    </xf>
    <xf numFmtId="0" fontId="0" fillId="0" borderId="0" xfId="0" applyAlignment="1">
      <alignment horizontal="left" wrapText="1" indent="2"/>
    </xf>
    <xf numFmtId="2" fontId="0" fillId="0" borderId="0" xfId="0" applyNumberFormat="1"/>
    <xf numFmtId="1" fontId="0" fillId="0" borderId="0" xfId="0" applyNumberFormat="1"/>
    <xf numFmtId="166" fontId="2" fillId="0" borderId="0" xfId="2" applyNumberFormat="1" applyFont="1"/>
    <xf numFmtId="0" fontId="0" fillId="0" borderId="0" xfId="0" applyFont="1" applyAlignment="1">
      <alignment horizontal="left" indent="2"/>
    </xf>
    <xf numFmtId="166" fontId="0" fillId="0" borderId="0" xfId="2" applyNumberFormat="1" applyFont="1"/>
    <xf numFmtId="166" fontId="2" fillId="0" borderId="1" xfId="2" applyNumberFormat="1" applyFont="1" applyBorder="1"/>
    <xf numFmtId="166" fontId="2" fillId="0" borderId="2" xfId="2" applyNumberFormat="1" applyFont="1" applyBorder="1"/>
    <xf numFmtId="166" fontId="1" fillId="0" borderId="0" xfId="2" applyNumberFormat="1" applyFont="1"/>
  </cellXfs>
  <cellStyles count="4">
    <cellStyle name="Comma" xfId="1" builtinId="3"/>
    <cellStyle name="Comma 2" xfId="3" xr:uid="{00000000-0005-0000-0000-000001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401570"/>
          <a:ext cx="6202680"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439670"/>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746250"/>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957830"/>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154170"/>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304790"/>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510530"/>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opLeftCell="A7" zoomScale="60" zoomScaleNormal="60" workbookViewId="0">
      <selection activeCell="A7" sqref="A7"/>
    </sheetView>
  </sheetViews>
  <sheetFormatPr defaultRowHeight="15" x14ac:dyDescent="0.25"/>
  <cols>
    <col min="1" max="1" width="176.140625" style="20" customWidth="1"/>
  </cols>
  <sheetData>
    <row r="1" spans="1:1" ht="23.25" x14ac:dyDescent="0.35">
      <c r="A1" s="19" t="s">
        <v>20</v>
      </c>
    </row>
    <row r="2" spans="1:1" x14ac:dyDescent="0.25">
      <c r="A2" s="32" t="s">
        <v>132</v>
      </c>
    </row>
    <row r="3" spans="1:1" x14ac:dyDescent="0.25">
      <c r="A3" s="32" t="s">
        <v>129</v>
      </c>
    </row>
    <row r="4" spans="1:1" ht="23.25" x14ac:dyDescent="0.35">
      <c r="A4" s="19" t="s">
        <v>22</v>
      </c>
    </row>
    <row r="5" spans="1:1" x14ac:dyDescent="0.25">
      <c r="A5" s="33" t="s">
        <v>130</v>
      </c>
    </row>
    <row r="6" spans="1:1" x14ac:dyDescent="0.25">
      <c r="A6" s="33" t="s">
        <v>131</v>
      </c>
    </row>
    <row r="7" spans="1:1" x14ac:dyDescent="0.25">
      <c r="A7" s="33" t="s">
        <v>21</v>
      </c>
    </row>
    <row r="8" spans="1:1" x14ac:dyDescent="0.25">
      <c r="A8" s="34" t="s">
        <v>134</v>
      </c>
    </row>
    <row r="9" spans="1:1" s="17" customFormat="1" x14ac:dyDescent="0.25">
      <c r="A9" s="23"/>
    </row>
    <row r="10" spans="1:1" x14ac:dyDescent="0.25">
      <c r="A10" s="21"/>
    </row>
    <row r="11" spans="1:1" x14ac:dyDescent="0.25">
      <c r="A11" s="21"/>
    </row>
    <row r="12" spans="1:1" x14ac:dyDescent="0.25">
      <c r="A12" s="2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4"/>
  <sheetViews>
    <sheetView tabSelected="1" zoomScale="73" zoomScaleNormal="73" workbookViewId="0">
      <pane ySplit="1" topLeftCell="A244" activePane="bottomLeft" state="frozen"/>
      <selection pane="bottomLeft" activeCell="A193" sqref="A193"/>
    </sheetView>
  </sheetViews>
  <sheetFormatPr defaultRowHeight="15" x14ac:dyDescent="0.25"/>
  <cols>
    <col min="1" max="1" width="78.140625" customWidth="1"/>
    <col min="2" max="7" width="9" bestFit="1" customWidth="1"/>
    <col min="8" max="8" width="10.42578125" bestFit="1" customWidth="1"/>
    <col min="9" max="9" width="10.7109375" bestFit="1" customWidth="1"/>
  </cols>
  <sheetData>
    <row r="1" spans="1:9" ht="60" customHeight="1" x14ac:dyDescent="0.25">
      <c r="A1" s="15" t="s">
        <v>118</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29</v>
      </c>
      <c r="B2" s="3">
        <v>30601</v>
      </c>
      <c r="C2" s="3">
        <v>32376</v>
      </c>
      <c r="D2" s="3">
        <v>34350</v>
      </c>
      <c r="E2" s="3">
        <v>36397</v>
      </c>
      <c r="F2" s="3">
        <v>39117</v>
      </c>
      <c r="G2" s="3">
        <v>37403</v>
      </c>
      <c r="H2" s="3">
        <v>44538</v>
      </c>
      <c r="I2" s="3">
        <v>46710</v>
      </c>
    </row>
    <row r="3" spans="1:9" x14ac:dyDescent="0.25">
      <c r="A3" s="26" t="s">
        <v>30</v>
      </c>
      <c r="B3" s="27">
        <v>16534</v>
      </c>
      <c r="C3" s="27">
        <v>17405</v>
      </c>
      <c r="D3" s="27">
        <v>19038</v>
      </c>
      <c r="E3" s="27">
        <v>20441</v>
      </c>
      <c r="F3" s="27">
        <v>21643</v>
      </c>
      <c r="G3" s="27">
        <v>21162</v>
      </c>
      <c r="H3" s="27">
        <v>24576</v>
      </c>
      <c r="I3" s="27">
        <v>25231</v>
      </c>
    </row>
    <row r="4" spans="1:9" s="1" customFormat="1" x14ac:dyDescent="0.25">
      <c r="A4" s="25"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5">
      <c r="A5" s="11" t="s">
        <v>23</v>
      </c>
      <c r="B5" s="3">
        <v>3213</v>
      </c>
      <c r="C5" s="3">
        <v>3278</v>
      </c>
      <c r="D5" s="3">
        <v>3341</v>
      </c>
      <c r="E5" s="3">
        <v>3577</v>
      </c>
      <c r="F5" s="3">
        <v>3753</v>
      </c>
      <c r="G5" s="3">
        <v>3592</v>
      </c>
      <c r="H5" s="3">
        <v>3114</v>
      </c>
      <c r="I5" s="3">
        <v>3850</v>
      </c>
    </row>
    <row r="6" spans="1:9" x14ac:dyDescent="0.25">
      <c r="A6" s="11" t="s">
        <v>24</v>
      </c>
      <c r="B6" s="3">
        <v>6679</v>
      </c>
      <c r="C6" s="3">
        <v>7191</v>
      </c>
      <c r="D6" s="3">
        <v>7222</v>
      </c>
      <c r="E6" s="3">
        <v>7934</v>
      </c>
      <c r="F6" s="3">
        <v>8949</v>
      </c>
      <c r="G6" s="3">
        <v>9534</v>
      </c>
      <c r="H6" s="3">
        <v>9911</v>
      </c>
      <c r="I6" s="3">
        <v>10954</v>
      </c>
    </row>
    <row r="7" spans="1:9" x14ac:dyDescent="0.25">
      <c r="A7" s="24" t="s">
        <v>25</v>
      </c>
      <c r="B7" s="22">
        <f t="shared" ref="B7:H7" si="2">+B5+B6</f>
        <v>9892</v>
      </c>
      <c r="C7" s="22">
        <f t="shared" si="2"/>
        <v>10469</v>
      </c>
      <c r="D7" s="22">
        <f t="shared" si="2"/>
        <v>10563</v>
      </c>
      <c r="E7" s="22">
        <f t="shared" si="2"/>
        <v>11511</v>
      </c>
      <c r="F7" s="22">
        <f t="shared" si="2"/>
        <v>12702</v>
      </c>
      <c r="G7" s="22">
        <f t="shared" si="2"/>
        <v>13126</v>
      </c>
      <c r="H7" s="22">
        <f t="shared" si="2"/>
        <v>13025</v>
      </c>
      <c r="I7" s="22">
        <f>+I5+I6</f>
        <v>14804</v>
      </c>
    </row>
    <row r="8" spans="1:9" x14ac:dyDescent="0.25">
      <c r="A8" s="2" t="s">
        <v>26</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27</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5">
      <c r="A11" s="2" t="s">
        <v>28</v>
      </c>
      <c r="B11" s="3">
        <v>932</v>
      </c>
      <c r="C11" s="3">
        <v>863</v>
      </c>
      <c r="D11" s="3">
        <v>646</v>
      </c>
      <c r="E11" s="3">
        <v>2392</v>
      </c>
      <c r="F11" s="3">
        <v>772</v>
      </c>
      <c r="G11" s="3">
        <v>348</v>
      </c>
      <c r="H11" s="3">
        <v>934</v>
      </c>
      <c r="I11" s="3">
        <v>605</v>
      </c>
    </row>
    <row r="12" spans="1:9" ht="15.75" thickBot="1" x14ac:dyDescent="0.3">
      <c r="A12" s="6" t="s">
        <v>31</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s="36">
        <v>1.9</v>
      </c>
      <c r="C14" s="36">
        <v>2.21</v>
      </c>
      <c r="D14" s="36">
        <v>2.56</v>
      </c>
      <c r="E14" s="36">
        <v>1.19</v>
      </c>
      <c r="F14" s="36">
        <v>2.5499999999999998</v>
      </c>
      <c r="G14">
        <v>1.63</v>
      </c>
      <c r="H14">
        <v>3.64</v>
      </c>
      <c r="I14">
        <v>3.83</v>
      </c>
    </row>
    <row r="15" spans="1:9" x14ac:dyDescent="0.25">
      <c r="A15" s="2" t="s">
        <v>7</v>
      </c>
      <c r="B15" s="36">
        <v>1.85</v>
      </c>
      <c r="C15" s="36">
        <v>2.16</v>
      </c>
      <c r="D15" s="36">
        <v>2.5099999999999998</v>
      </c>
      <c r="E15" s="36">
        <v>1.17</v>
      </c>
      <c r="F15" s="36">
        <v>2.4900000000000002</v>
      </c>
      <c r="G15" s="36">
        <v>1.6</v>
      </c>
      <c r="H15">
        <v>3.56</v>
      </c>
      <c r="I15">
        <v>3.75</v>
      </c>
    </row>
    <row r="16" spans="1:9" x14ac:dyDescent="0.25">
      <c r="A16" s="1" t="s">
        <v>9</v>
      </c>
    </row>
    <row r="17" spans="1:9" x14ac:dyDescent="0.25">
      <c r="A17" s="2" t="s">
        <v>6</v>
      </c>
      <c r="B17" s="37"/>
      <c r="C17" s="37"/>
      <c r="D17" s="37">
        <v>1657.8</v>
      </c>
      <c r="E17" s="37">
        <v>1623.8</v>
      </c>
      <c r="F17" s="37">
        <v>1558.8</v>
      </c>
      <c r="G17" s="8">
        <v>1558.8</v>
      </c>
      <c r="H17" s="8">
        <v>1573</v>
      </c>
      <c r="I17" s="8">
        <v>1578.8</v>
      </c>
    </row>
    <row r="18" spans="1:9" x14ac:dyDescent="0.25">
      <c r="A18" s="2" t="s">
        <v>7</v>
      </c>
      <c r="B18" s="37"/>
      <c r="C18" s="37"/>
      <c r="D18" s="37">
        <v>1692</v>
      </c>
      <c r="E18" s="37">
        <v>1659.1</v>
      </c>
      <c r="F18" s="37">
        <v>1591.6</v>
      </c>
      <c r="G18" s="8">
        <v>1591.6</v>
      </c>
      <c r="H18" s="8">
        <v>1609.4</v>
      </c>
      <c r="I18" s="8">
        <v>1610.8</v>
      </c>
    </row>
    <row r="20" spans="1:9" s="12" customFormat="1" x14ac:dyDescent="0.25">
      <c r="A20" s="12" t="s">
        <v>2</v>
      </c>
      <c r="B20" s="13" t="e">
        <f t="shared" ref="B20:H20" si="5">+ROUND(((B12/B18)-B15),2)</f>
        <v>#DIV/0!</v>
      </c>
      <c r="C20" s="13" t="e">
        <f t="shared" si="5"/>
        <v>#DIV/0!</v>
      </c>
      <c r="D20" s="13">
        <f t="shared" si="5"/>
        <v>0</v>
      </c>
      <c r="E20" s="13">
        <f t="shared" si="5"/>
        <v>0</v>
      </c>
      <c r="F20" s="13">
        <f t="shared" si="5"/>
        <v>0.04</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32</v>
      </c>
    </row>
    <row r="24" spans="1:9" x14ac:dyDescent="0.25">
      <c r="A24" s="10" t="s">
        <v>33</v>
      </c>
      <c r="B24" s="3"/>
      <c r="C24" s="3"/>
      <c r="D24" s="3"/>
      <c r="E24" s="3"/>
      <c r="F24" s="3"/>
      <c r="G24" s="3"/>
      <c r="H24" s="3"/>
      <c r="I24" s="3"/>
    </row>
    <row r="25" spans="1:9" x14ac:dyDescent="0.25">
      <c r="A25" s="11" t="s">
        <v>34</v>
      </c>
      <c r="B25" s="3">
        <v>3852</v>
      </c>
      <c r="C25" s="3">
        <v>3138</v>
      </c>
      <c r="D25" s="3">
        <v>3808</v>
      </c>
      <c r="E25" s="3">
        <v>4249</v>
      </c>
      <c r="F25" s="3">
        <v>4466</v>
      </c>
      <c r="G25" s="3">
        <v>8348</v>
      </c>
      <c r="H25" s="3">
        <v>9889</v>
      </c>
      <c r="I25" s="3">
        <v>8574</v>
      </c>
    </row>
    <row r="26" spans="1:9" x14ac:dyDescent="0.25">
      <c r="A26" s="11" t="s">
        <v>35</v>
      </c>
      <c r="B26" s="3">
        <v>2072</v>
      </c>
      <c r="C26" s="3">
        <v>2319</v>
      </c>
      <c r="D26" s="3">
        <v>2371</v>
      </c>
      <c r="E26" s="3">
        <v>996</v>
      </c>
      <c r="F26" s="3">
        <v>197</v>
      </c>
      <c r="G26" s="3">
        <v>439</v>
      </c>
      <c r="H26" s="3">
        <v>3587</v>
      </c>
      <c r="I26" s="3">
        <v>4423</v>
      </c>
    </row>
    <row r="27" spans="1:9" x14ac:dyDescent="0.25">
      <c r="A27" s="11" t="s">
        <v>36</v>
      </c>
      <c r="B27" s="3">
        <v>3358</v>
      </c>
      <c r="C27" s="3">
        <v>3241</v>
      </c>
      <c r="D27" s="3">
        <v>3677</v>
      </c>
      <c r="E27" s="3">
        <v>3498</v>
      </c>
      <c r="F27" s="3">
        <v>4272</v>
      </c>
      <c r="G27" s="3">
        <v>2749</v>
      </c>
      <c r="H27" s="3">
        <v>4463</v>
      </c>
      <c r="I27" s="3">
        <v>4667</v>
      </c>
    </row>
    <row r="28" spans="1:9" x14ac:dyDescent="0.25">
      <c r="A28" s="11" t="s">
        <v>37</v>
      </c>
      <c r="B28" s="3">
        <v>4337</v>
      </c>
      <c r="C28" s="3">
        <v>4838</v>
      </c>
      <c r="D28" s="3">
        <v>5055</v>
      </c>
      <c r="E28" s="3">
        <v>5261</v>
      </c>
      <c r="F28" s="3">
        <v>5622</v>
      </c>
      <c r="G28" s="3">
        <v>7367</v>
      </c>
      <c r="H28" s="3">
        <v>6854</v>
      </c>
      <c r="I28" s="3">
        <v>8420</v>
      </c>
    </row>
    <row r="29" spans="1:9" x14ac:dyDescent="0.25">
      <c r="A29" s="11" t="s">
        <v>38</v>
      </c>
      <c r="B29" s="3">
        <v>1968</v>
      </c>
      <c r="C29" s="3">
        <v>1489</v>
      </c>
      <c r="D29" s="3">
        <v>1150</v>
      </c>
      <c r="E29" s="3">
        <v>1130</v>
      </c>
      <c r="F29" s="3">
        <v>1968</v>
      </c>
      <c r="G29" s="3">
        <v>1653</v>
      </c>
      <c r="H29" s="3">
        <v>1498</v>
      </c>
      <c r="I29" s="3">
        <v>2129</v>
      </c>
    </row>
    <row r="30" spans="1:9" x14ac:dyDescent="0.2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5">
      <c r="A31" s="2" t="s">
        <v>39</v>
      </c>
      <c r="B31" s="3">
        <v>3011</v>
      </c>
      <c r="C31" s="3">
        <v>3520</v>
      </c>
      <c r="D31" s="3">
        <v>3989</v>
      </c>
      <c r="E31" s="3">
        <v>4454</v>
      </c>
      <c r="F31" s="3">
        <v>4744</v>
      </c>
      <c r="G31" s="3">
        <v>4866</v>
      </c>
      <c r="H31" s="3">
        <v>4904</v>
      </c>
      <c r="I31" s="3">
        <v>4791</v>
      </c>
    </row>
    <row r="32" spans="1:9" x14ac:dyDescent="0.25">
      <c r="A32" s="2" t="s">
        <v>40</v>
      </c>
      <c r="B32" s="3">
        <v>0</v>
      </c>
      <c r="C32" s="3">
        <v>0</v>
      </c>
      <c r="D32" s="3">
        <v>0</v>
      </c>
      <c r="E32" s="3">
        <v>0</v>
      </c>
      <c r="F32" s="3">
        <v>0</v>
      </c>
      <c r="G32" s="3">
        <v>3097</v>
      </c>
      <c r="H32" s="3">
        <v>3113</v>
      </c>
      <c r="I32" s="3">
        <v>2926</v>
      </c>
    </row>
    <row r="33" spans="1:9" x14ac:dyDescent="0.25">
      <c r="A33" s="2" t="s">
        <v>41</v>
      </c>
      <c r="B33" s="3">
        <v>281</v>
      </c>
      <c r="C33" s="3">
        <v>281</v>
      </c>
      <c r="D33" s="3">
        <v>283</v>
      </c>
      <c r="E33" s="3">
        <v>285</v>
      </c>
      <c r="F33" s="3">
        <v>283</v>
      </c>
      <c r="G33" s="3">
        <v>274</v>
      </c>
      <c r="H33" s="3">
        <v>269</v>
      </c>
      <c r="I33" s="3">
        <v>286</v>
      </c>
    </row>
    <row r="34" spans="1:9" x14ac:dyDescent="0.25">
      <c r="A34" s="2" t="s">
        <v>42</v>
      </c>
      <c r="B34" s="3">
        <v>131</v>
      </c>
      <c r="C34" s="3">
        <v>131</v>
      </c>
      <c r="D34" s="3">
        <v>139</v>
      </c>
      <c r="E34" s="3">
        <v>154</v>
      </c>
      <c r="F34" s="3">
        <v>154</v>
      </c>
      <c r="G34" s="3">
        <v>223</v>
      </c>
      <c r="H34" s="3">
        <v>242</v>
      </c>
      <c r="I34" s="3">
        <v>284</v>
      </c>
    </row>
    <row r="35" spans="1:9" x14ac:dyDescent="0.25">
      <c r="A35" s="2" t="s">
        <v>43</v>
      </c>
      <c r="B35" s="3">
        <v>2587</v>
      </c>
      <c r="C35" s="3">
        <v>2422</v>
      </c>
      <c r="D35" s="3">
        <v>2787</v>
      </c>
      <c r="E35" s="3">
        <v>2509</v>
      </c>
      <c r="F35" s="3">
        <v>2011</v>
      </c>
      <c r="G35" s="3">
        <v>2326</v>
      </c>
      <c r="H35" s="3">
        <v>2921</v>
      </c>
      <c r="I35" s="3">
        <v>3821</v>
      </c>
    </row>
    <row r="36" spans="1:9" ht="15.75" thickBot="1" x14ac:dyDescent="0.3">
      <c r="A36" s="6" t="s">
        <v>44</v>
      </c>
      <c r="B36" s="7">
        <f t="shared" ref="B36:H36" si="7">+SUM(B30:B35)</f>
        <v>21597</v>
      </c>
      <c r="C36" s="7">
        <f t="shared" si="7"/>
        <v>21379</v>
      </c>
      <c r="D36" s="7">
        <f t="shared" si="7"/>
        <v>23259</v>
      </c>
      <c r="E36" s="7">
        <f t="shared" si="7"/>
        <v>22536</v>
      </c>
      <c r="F36" s="7">
        <f t="shared" si="7"/>
        <v>23717</v>
      </c>
      <c r="G36" s="7">
        <f t="shared" si="7"/>
        <v>31342</v>
      </c>
      <c r="H36" s="7">
        <f t="shared" si="7"/>
        <v>37740</v>
      </c>
      <c r="I36" s="7">
        <f>+SUM(I30:I35)</f>
        <v>40321</v>
      </c>
    </row>
    <row r="37" spans="1:9" ht="15.75" thickTop="1" x14ac:dyDescent="0.25">
      <c r="A37" s="1" t="s">
        <v>45</v>
      </c>
      <c r="B37" s="3"/>
      <c r="C37" s="3"/>
      <c r="D37" s="3"/>
      <c r="E37" s="3"/>
      <c r="F37" s="3"/>
      <c r="G37" s="3"/>
      <c r="H37" s="3"/>
      <c r="I37" s="3"/>
    </row>
    <row r="38" spans="1:9" x14ac:dyDescent="0.25">
      <c r="A38" s="2" t="s">
        <v>46</v>
      </c>
      <c r="B38" s="3"/>
      <c r="C38" s="3"/>
      <c r="D38" s="3"/>
      <c r="E38" s="3"/>
      <c r="F38" s="3"/>
      <c r="G38" s="3"/>
      <c r="H38" s="3"/>
      <c r="I38" s="3"/>
    </row>
    <row r="39" spans="1:9" x14ac:dyDescent="0.25">
      <c r="A39" s="11" t="s">
        <v>47</v>
      </c>
      <c r="B39" s="3">
        <v>107</v>
      </c>
      <c r="C39" s="3">
        <v>44</v>
      </c>
      <c r="D39" s="3">
        <v>6</v>
      </c>
      <c r="E39" s="3">
        <v>6</v>
      </c>
      <c r="F39" s="3">
        <v>6</v>
      </c>
      <c r="G39" s="3">
        <v>3</v>
      </c>
      <c r="H39" s="3">
        <v>0</v>
      </c>
      <c r="I39" s="3">
        <v>500</v>
      </c>
    </row>
    <row r="40" spans="1:9" x14ac:dyDescent="0.25">
      <c r="A40" s="11" t="s">
        <v>48</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49</v>
      </c>
      <c r="B42" s="3">
        <v>0</v>
      </c>
      <c r="C42" s="3">
        <v>0</v>
      </c>
      <c r="D42" s="3">
        <v>0</v>
      </c>
      <c r="E42" s="3">
        <v>0</v>
      </c>
      <c r="F42" s="3">
        <v>0</v>
      </c>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50</v>
      </c>
      <c r="B44" s="3">
        <v>71</v>
      </c>
      <c r="C44" s="3">
        <v>85</v>
      </c>
      <c r="D44" s="3">
        <v>84</v>
      </c>
      <c r="E44" s="3">
        <v>150</v>
      </c>
      <c r="F44" s="3">
        <v>229</v>
      </c>
      <c r="G44" s="3">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51</v>
      </c>
      <c r="B46" s="3">
        <v>1079</v>
      </c>
      <c r="C46" s="3">
        <v>1993</v>
      </c>
      <c r="D46" s="3">
        <v>3471</v>
      </c>
      <c r="E46" s="3">
        <v>3468</v>
      </c>
      <c r="F46" s="3">
        <v>3464</v>
      </c>
      <c r="G46" s="3">
        <v>9406</v>
      </c>
      <c r="H46" s="3">
        <v>9413</v>
      </c>
      <c r="I46" s="3">
        <v>8920</v>
      </c>
    </row>
    <row r="47" spans="1:9" x14ac:dyDescent="0.25">
      <c r="A47" s="2" t="s">
        <v>52</v>
      </c>
      <c r="B47" s="3">
        <v>0</v>
      </c>
      <c r="C47" s="3">
        <v>0</v>
      </c>
      <c r="D47" s="3">
        <v>0</v>
      </c>
      <c r="E47" s="3">
        <v>0</v>
      </c>
      <c r="F47" s="3">
        <v>0</v>
      </c>
      <c r="G47" s="3">
        <v>2913</v>
      </c>
      <c r="H47" s="3">
        <v>2931</v>
      </c>
      <c r="I47" s="3">
        <v>2777</v>
      </c>
    </row>
    <row r="48" spans="1:9" x14ac:dyDescent="0.25">
      <c r="A48" s="2" t="s">
        <v>53</v>
      </c>
      <c r="B48" s="3">
        <v>1479</v>
      </c>
      <c r="C48" s="3">
        <v>1770</v>
      </c>
      <c r="D48" s="3">
        <v>1907</v>
      </c>
      <c r="E48" s="3">
        <v>3216</v>
      </c>
      <c r="F48" s="3">
        <v>3347</v>
      </c>
      <c r="G48" s="3">
        <v>2684</v>
      </c>
      <c r="H48" s="3">
        <v>2955</v>
      </c>
      <c r="I48" s="3">
        <v>2613</v>
      </c>
    </row>
    <row r="49" spans="1:9" x14ac:dyDescent="0.25">
      <c r="A49" s="2" t="s">
        <v>54</v>
      </c>
      <c r="B49" s="3"/>
      <c r="C49" s="3"/>
      <c r="D49" s="3"/>
      <c r="E49" s="3"/>
      <c r="F49" s="3"/>
      <c r="G49" s="3"/>
      <c r="H49" s="3"/>
      <c r="I49" s="3"/>
    </row>
    <row r="50" spans="1:9" x14ac:dyDescent="0.25">
      <c r="A50" s="11" t="s">
        <v>55</v>
      </c>
      <c r="B50" s="3">
        <v>0</v>
      </c>
      <c r="C50" s="3">
        <v>0</v>
      </c>
      <c r="D50" s="3">
        <v>0</v>
      </c>
      <c r="E50" s="3">
        <v>0</v>
      </c>
      <c r="F50" s="3">
        <v>0</v>
      </c>
      <c r="G50" s="3">
        <v>0</v>
      </c>
      <c r="H50" s="3">
        <v>0</v>
      </c>
      <c r="I50" s="3">
        <v>0</v>
      </c>
    </row>
    <row r="51" spans="1:9" x14ac:dyDescent="0.25">
      <c r="A51" s="2" t="s">
        <v>56</v>
      </c>
      <c r="B51" s="3"/>
      <c r="C51" s="3"/>
      <c r="D51" s="3"/>
      <c r="E51" s="3"/>
      <c r="F51" s="3"/>
      <c r="G51" s="3"/>
      <c r="H51" s="3"/>
      <c r="I51" s="3"/>
    </row>
    <row r="52" spans="1:9" x14ac:dyDescent="0.25">
      <c r="A52" s="11" t="s">
        <v>57</v>
      </c>
      <c r="B52" s="3"/>
      <c r="C52" s="3"/>
      <c r="D52" s="3"/>
      <c r="E52" s="3"/>
      <c r="F52" s="3"/>
      <c r="G52" s="3"/>
      <c r="H52" s="3"/>
      <c r="I52" s="3"/>
    </row>
    <row r="53" spans="1:9" x14ac:dyDescent="0.25">
      <c r="A53" s="18" t="s">
        <v>58</v>
      </c>
      <c r="B53" s="3">
        <v>0</v>
      </c>
      <c r="C53" s="3">
        <v>0</v>
      </c>
      <c r="D53" s="3">
        <v>0</v>
      </c>
      <c r="E53" s="3">
        <v>0</v>
      </c>
      <c r="F53" s="3">
        <v>0</v>
      </c>
      <c r="G53" s="3">
        <v>0</v>
      </c>
      <c r="H53" s="3"/>
      <c r="I53" s="3"/>
    </row>
    <row r="54" spans="1:9" x14ac:dyDescent="0.25">
      <c r="A54" s="18" t="s">
        <v>59</v>
      </c>
      <c r="B54" s="3">
        <v>3</v>
      </c>
      <c r="C54" s="3">
        <v>3</v>
      </c>
      <c r="D54" s="3">
        <v>3</v>
      </c>
      <c r="E54" s="3">
        <v>3</v>
      </c>
      <c r="F54" s="3">
        <v>3</v>
      </c>
      <c r="G54" s="3">
        <v>3</v>
      </c>
      <c r="H54" s="3">
        <v>3</v>
      </c>
      <c r="I54" s="3">
        <v>3</v>
      </c>
    </row>
    <row r="55" spans="1:9" x14ac:dyDescent="0.25">
      <c r="A55" s="18" t="s">
        <v>60</v>
      </c>
      <c r="B55" s="3">
        <v>6773</v>
      </c>
      <c r="C55" s="3">
        <v>7786</v>
      </c>
      <c r="D55" s="3">
        <v>8638</v>
      </c>
      <c r="E55" s="3">
        <v>6384</v>
      </c>
      <c r="F55" s="3">
        <v>7163</v>
      </c>
      <c r="G55" s="3">
        <v>8299</v>
      </c>
      <c r="H55" s="3">
        <v>9965</v>
      </c>
      <c r="I55" s="3">
        <v>11484</v>
      </c>
    </row>
    <row r="56" spans="1:9" x14ac:dyDescent="0.25">
      <c r="A56" s="18" t="s">
        <v>61</v>
      </c>
      <c r="B56" s="3">
        <v>1246</v>
      </c>
      <c r="C56" s="3">
        <v>318</v>
      </c>
      <c r="D56" s="3">
        <v>-213</v>
      </c>
      <c r="E56" s="3">
        <v>-92</v>
      </c>
      <c r="F56" s="3">
        <v>231</v>
      </c>
      <c r="G56" s="3">
        <v>-56</v>
      </c>
      <c r="H56" s="3">
        <v>-380</v>
      </c>
      <c r="I56" s="3">
        <v>318</v>
      </c>
    </row>
    <row r="57" spans="1:9" x14ac:dyDescent="0.25">
      <c r="A57" s="18" t="s">
        <v>62</v>
      </c>
      <c r="B57" s="3">
        <v>4685</v>
      </c>
      <c r="C57" s="3">
        <v>4151</v>
      </c>
      <c r="D57" s="3">
        <v>3979</v>
      </c>
      <c r="E57" s="3">
        <v>3517</v>
      </c>
      <c r="F57" s="3">
        <v>1643</v>
      </c>
      <c r="G57" s="3">
        <v>-191</v>
      </c>
      <c r="H57" s="3">
        <v>3179</v>
      </c>
      <c r="I57" s="3">
        <v>3476</v>
      </c>
    </row>
    <row r="58" spans="1:9" x14ac:dyDescent="0.25">
      <c r="A58" s="4" t="s">
        <v>63</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x14ac:dyDescent="0.3">
      <c r="A59" s="6" t="s">
        <v>64</v>
      </c>
      <c r="B59" s="7">
        <f t="shared" ref="B59:H59" si="10">+SUM(B45:B50)+B58</f>
        <v>21597</v>
      </c>
      <c r="C59" s="7">
        <f t="shared" si="10"/>
        <v>21379</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65</v>
      </c>
    </row>
    <row r="64" spans="1:9" s="1" customFormat="1" x14ac:dyDescent="0.25">
      <c r="A64" s="10" t="s">
        <v>66</v>
      </c>
      <c r="B64" s="9">
        <f>+B12</f>
        <v>3273</v>
      </c>
      <c r="C64" s="9">
        <f t="shared" ref="C64:G64" si="12">+C12</f>
        <v>3760</v>
      </c>
      <c r="D64" s="9">
        <f t="shared" si="12"/>
        <v>4240</v>
      </c>
      <c r="E64" s="9">
        <f t="shared" si="12"/>
        <v>1933</v>
      </c>
      <c r="F64" s="9">
        <f t="shared" si="12"/>
        <v>4029</v>
      </c>
      <c r="G64" s="9">
        <f t="shared" si="12"/>
        <v>2539</v>
      </c>
      <c r="H64" s="9">
        <f>+H12</f>
        <v>5727</v>
      </c>
      <c r="I64" s="9">
        <f>+I12</f>
        <v>6046</v>
      </c>
    </row>
    <row r="65" spans="1:9" s="1" customFormat="1" x14ac:dyDescent="0.25">
      <c r="A65" s="10" t="s">
        <v>67</v>
      </c>
      <c r="B65" s="3"/>
      <c r="C65" s="3"/>
      <c r="D65" s="3"/>
      <c r="E65" s="3"/>
      <c r="F65" s="3"/>
      <c r="G65" s="3"/>
      <c r="H65" s="3"/>
      <c r="I65" s="3"/>
    </row>
    <row r="66" spans="1:9" s="17" customFormat="1" x14ac:dyDescent="0.25">
      <c r="A66" s="11" t="s">
        <v>68</v>
      </c>
      <c r="B66" s="3">
        <v>606</v>
      </c>
      <c r="C66" s="3">
        <v>649</v>
      </c>
      <c r="D66" s="3">
        <v>706</v>
      </c>
      <c r="E66" s="3">
        <v>747</v>
      </c>
      <c r="F66" s="3">
        <v>705</v>
      </c>
      <c r="G66" s="3">
        <v>721</v>
      </c>
      <c r="H66" s="3">
        <v>744</v>
      </c>
      <c r="I66" s="3">
        <v>717</v>
      </c>
    </row>
    <row r="67" spans="1:9" s="17" customFormat="1" x14ac:dyDescent="0.25">
      <c r="A67" s="11" t="s">
        <v>69</v>
      </c>
      <c r="B67" s="3">
        <v>-113</v>
      </c>
      <c r="C67" s="3">
        <v>-80</v>
      </c>
      <c r="D67" s="3">
        <v>-273</v>
      </c>
      <c r="E67" s="3">
        <v>647</v>
      </c>
      <c r="F67" s="3">
        <v>34</v>
      </c>
      <c r="G67" s="3">
        <v>-380</v>
      </c>
      <c r="H67" s="3">
        <v>-385</v>
      </c>
      <c r="I67" s="3">
        <v>-650</v>
      </c>
    </row>
    <row r="68" spans="1:9" s="17" customFormat="1" x14ac:dyDescent="0.25">
      <c r="A68" s="11" t="s">
        <v>70</v>
      </c>
      <c r="B68" s="3">
        <v>191</v>
      </c>
      <c r="C68" s="3">
        <v>236</v>
      </c>
      <c r="D68" s="3">
        <v>215</v>
      </c>
      <c r="E68" s="3">
        <v>218</v>
      </c>
      <c r="F68" s="3">
        <v>325</v>
      </c>
      <c r="G68" s="3">
        <v>429</v>
      </c>
      <c r="H68" s="3">
        <v>611</v>
      </c>
      <c r="I68" s="3">
        <v>638</v>
      </c>
    </row>
    <row r="69" spans="1:9" s="17" customFormat="1" x14ac:dyDescent="0.25">
      <c r="A69" s="11" t="s">
        <v>71</v>
      </c>
      <c r="B69" s="3">
        <v>43</v>
      </c>
      <c r="C69" s="3">
        <v>13</v>
      </c>
      <c r="D69" s="3">
        <v>10</v>
      </c>
      <c r="E69" s="3">
        <v>27</v>
      </c>
      <c r="F69" s="3">
        <v>15</v>
      </c>
      <c r="G69" s="3">
        <v>398</v>
      </c>
      <c r="H69" s="3">
        <v>53</v>
      </c>
      <c r="I69" s="3">
        <v>123</v>
      </c>
    </row>
    <row r="70" spans="1:9" s="17" customFormat="1" x14ac:dyDescent="0.25">
      <c r="A70" s="11" t="s">
        <v>72</v>
      </c>
      <c r="B70" s="3">
        <v>424</v>
      </c>
      <c r="C70" s="3">
        <v>98</v>
      </c>
      <c r="D70" s="3">
        <v>-117</v>
      </c>
      <c r="E70" s="3">
        <v>-99</v>
      </c>
      <c r="F70" s="3">
        <v>233</v>
      </c>
      <c r="G70" s="3">
        <v>23</v>
      </c>
      <c r="H70" s="3">
        <v>-138</v>
      </c>
      <c r="I70" s="3">
        <v>-26</v>
      </c>
    </row>
    <row r="71" spans="1:9" s="17" customFormat="1" x14ac:dyDescent="0.25">
      <c r="A71" s="10" t="s">
        <v>73</v>
      </c>
      <c r="B71" s="3"/>
      <c r="C71" s="3"/>
      <c r="D71" s="3"/>
      <c r="E71" s="3"/>
      <c r="F71" s="3"/>
      <c r="G71" s="3"/>
      <c r="H71" s="3"/>
      <c r="I71" s="3"/>
    </row>
    <row r="72" spans="1:9" s="17" customFormat="1" x14ac:dyDescent="0.25">
      <c r="A72" s="11" t="s">
        <v>74</v>
      </c>
      <c r="B72" s="3">
        <v>-216</v>
      </c>
      <c r="C72" s="3">
        <v>60</v>
      </c>
      <c r="D72" s="3">
        <v>-426</v>
      </c>
      <c r="E72" s="3">
        <v>187</v>
      </c>
      <c r="F72" s="3">
        <v>-270</v>
      </c>
      <c r="G72" s="3">
        <v>1239</v>
      </c>
      <c r="H72" s="3">
        <v>-1606</v>
      </c>
      <c r="I72" s="3">
        <v>-504</v>
      </c>
    </row>
    <row r="73" spans="1:9" s="17" customFormat="1" x14ac:dyDescent="0.25">
      <c r="A73" s="11" t="s">
        <v>75</v>
      </c>
      <c r="B73" s="3">
        <v>-621</v>
      </c>
      <c r="C73" s="3">
        <v>-590</v>
      </c>
      <c r="D73" s="3">
        <v>-231</v>
      </c>
      <c r="E73" s="3">
        <v>-255</v>
      </c>
      <c r="F73" s="3">
        <v>-490</v>
      </c>
      <c r="G73" s="3">
        <v>-1854</v>
      </c>
      <c r="H73" s="3">
        <v>507</v>
      </c>
      <c r="I73" s="3">
        <v>-1676</v>
      </c>
    </row>
    <row r="74" spans="1:9" s="17" customFormat="1" ht="30" x14ac:dyDescent="0.25">
      <c r="A74" s="35" t="s">
        <v>100</v>
      </c>
      <c r="B74" s="3">
        <v>-144</v>
      </c>
      <c r="C74" s="3">
        <v>-161</v>
      </c>
      <c r="D74" s="3">
        <v>-120</v>
      </c>
      <c r="E74" s="3">
        <v>35</v>
      </c>
      <c r="F74" s="3">
        <v>-203</v>
      </c>
      <c r="G74" s="3">
        <v>-654</v>
      </c>
      <c r="H74" s="3">
        <v>-182</v>
      </c>
      <c r="I74" s="3">
        <v>-845</v>
      </c>
    </row>
    <row r="75" spans="1:9" s="17" customFormat="1" ht="30" x14ac:dyDescent="0.25">
      <c r="A75" s="35" t="s">
        <v>99</v>
      </c>
      <c r="B75" s="3">
        <v>1237</v>
      </c>
      <c r="C75" s="3">
        <v>-889</v>
      </c>
      <c r="D75" s="3">
        <v>-158</v>
      </c>
      <c r="E75" s="3">
        <v>1515</v>
      </c>
      <c r="F75" s="3">
        <v>1525</v>
      </c>
      <c r="G75" s="3">
        <v>24</v>
      </c>
      <c r="H75" s="3">
        <v>1326</v>
      </c>
      <c r="I75" s="3">
        <v>1365</v>
      </c>
    </row>
    <row r="76" spans="1:9" s="17" customFormat="1" x14ac:dyDescent="0.25">
      <c r="A76" s="28" t="s">
        <v>76</v>
      </c>
      <c r="B76" s="29">
        <f t="shared" ref="B76:H76" si="13">+SUM(B64:B75)</f>
        <v>4680</v>
      </c>
      <c r="C76" s="29">
        <f t="shared" si="13"/>
        <v>3096</v>
      </c>
      <c r="D76" s="29">
        <f t="shared" si="13"/>
        <v>3846</v>
      </c>
      <c r="E76" s="29">
        <f t="shared" si="13"/>
        <v>4955</v>
      </c>
      <c r="F76" s="29">
        <f t="shared" si="13"/>
        <v>5903</v>
      </c>
      <c r="G76" s="29">
        <f t="shared" si="13"/>
        <v>2485</v>
      </c>
      <c r="H76" s="29">
        <f t="shared" si="13"/>
        <v>6657</v>
      </c>
      <c r="I76" s="29">
        <f>+SUM(I64:I75)</f>
        <v>5188</v>
      </c>
    </row>
    <row r="77" spans="1:9" s="17" customFormat="1" x14ac:dyDescent="0.25">
      <c r="A77" s="1" t="s">
        <v>77</v>
      </c>
      <c r="B77" s="3"/>
      <c r="C77" s="3"/>
      <c r="D77" s="3"/>
      <c r="E77" s="3"/>
      <c r="F77" s="3"/>
      <c r="G77" s="3"/>
      <c r="H77" s="3"/>
      <c r="I77" s="3"/>
    </row>
    <row r="78" spans="1:9" s="17" customFormat="1" x14ac:dyDescent="0.25">
      <c r="A78" s="2" t="s">
        <v>78</v>
      </c>
      <c r="B78" s="3">
        <v>-4936</v>
      </c>
      <c r="C78" s="3">
        <v>-5367</v>
      </c>
      <c r="D78" s="3">
        <v>-5928</v>
      </c>
      <c r="E78" s="3">
        <v>-4783</v>
      </c>
      <c r="F78" s="3">
        <v>-2937</v>
      </c>
      <c r="G78" s="3">
        <v>-2426</v>
      </c>
      <c r="H78" s="3">
        <v>-9961</v>
      </c>
      <c r="I78" s="3">
        <v>-12913</v>
      </c>
    </row>
    <row r="79" spans="1:9" s="17" customFormat="1" x14ac:dyDescent="0.25">
      <c r="A79" s="2" t="s">
        <v>79</v>
      </c>
      <c r="B79" s="3">
        <v>3655</v>
      </c>
      <c r="C79" s="3">
        <v>2924</v>
      </c>
      <c r="D79" s="3">
        <v>3623</v>
      </c>
      <c r="E79" s="3">
        <v>3613</v>
      </c>
      <c r="F79" s="3">
        <v>1715</v>
      </c>
      <c r="G79" s="3">
        <v>74</v>
      </c>
      <c r="H79" s="3">
        <v>4236</v>
      </c>
      <c r="I79" s="3">
        <v>8199</v>
      </c>
    </row>
    <row r="80" spans="1:9" s="17" customFormat="1" x14ac:dyDescent="0.25">
      <c r="A80" s="2" t="s">
        <v>80</v>
      </c>
      <c r="B80" s="3">
        <v>2216</v>
      </c>
      <c r="C80" s="3">
        <v>2386</v>
      </c>
      <c r="D80" s="3">
        <v>2423</v>
      </c>
      <c r="E80" s="3">
        <v>2496</v>
      </c>
      <c r="F80" s="3">
        <v>2072</v>
      </c>
      <c r="G80" s="3">
        <v>2379</v>
      </c>
      <c r="H80" s="3">
        <v>2449</v>
      </c>
      <c r="I80" s="3">
        <v>3967</v>
      </c>
    </row>
    <row r="81" spans="1:9" s="17" customFormat="1" x14ac:dyDescent="0.25">
      <c r="A81" s="2" t="s">
        <v>14</v>
      </c>
      <c r="B81" s="3">
        <v>-963</v>
      </c>
      <c r="C81" s="3">
        <v>-1143</v>
      </c>
      <c r="D81" s="3">
        <v>-1105</v>
      </c>
      <c r="E81" s="3">
        <v>-1028</v>
      </c>
      <c r="F81" s="3">
        <v>-1119</v>
      </c>
      <c r="G81" s="3">
        <v>-1086</v>
      </c>
      <c r="H81" s="3">
        <v>-695</v>
      </c>
      <c r="I81" s="3">
        <v>-758</v>
      </c>
    </row>
    <row r="82" spans="1:9" s="17" customFormat="1" x14ac:dyDescent="0.25">
      <c r="A82" s="2" t="s">
        <v>135</v>
      </c>
      <c r="B82" s="3">
        <v>-150</v>
      </c>
      <c r="C82" s="3">
        <v>150</v>
      </c>
      <c r="D82" s="3">
        <v>0</v>
      </c>
      <c r="E82" s="3">
        <v>0</v>
      </c>
      <c r="F82" s="3">
        <v>0</v>
      </c>
      <c r="G82" s="3">
        <v>0</v>
      </c>
      <c r="H82" s="3">
        <v>0</v>
      </c>
      <c r="I82" s="3">
        <v>0</v>
      </c>
    </row>
    <row r="83" spans="1:9" s="17" customFormat="1" x14ac:dyDescent="0.25">
      <c r="A83" s="2" t="s">
        <v>136</v>
      </c>
      <c r="B83" s="3">
        <v>3</v>
      </c>
      <c r="C83" s="3">
        <v>10</v>
      </c>
      <c r="D83" s="3">
        <v>13</v>
      </c>
      <c r="E83" s="3">
        <v>3</v>
      </c>
      <c r="F83" s="3">
        <v>5</v>
      </c>
      <c r="G83" s="3">
        <v>0</v>
      </c>
      <c r="H83" s="3">
        <v>0</v>
      </c>
      <c r="I83" s="3">
        <v>0</v>
      </c>
    </row>
    <row r="84" spans="1:9" s="17" customFormat="1" x14ac:dyDescent="0.25">
      <c r="A84" s="2" t="s">
        <v>81</v>
      </c>
      <c r="B84" s="3">
        <v>0</v>
      </c>
      <c r="C84" s="3">
        <v>6</v>
      </c>
      <c r="D84" s="3">
        <v>-34</v>
      </c>
      <c r="E84" s="3">
        <v>-25</v>
      </c>
      <c r="F84" s="3">
        <v>0</v>
      </c>
      <c r="G84" s="3">
        <v>31</v>
      </c>
      <c r="H84" s="3">
        <v>171</v>
      </c>
      <c r="I84" s="3">
        <v>-19</v>
      </c>
    </row>
    <row r="85" spans="1:9" s="17" customFormat="1" x14ac:dyDescent="0.25">
      <c r="A85" s="30" t="s">
        <v>82</v>
      </c>
      <c r="B85" s="29">
        <f t="shared" ref="B85:H85" si="14">+SUM(B78:B84)</f>
        <v>-175</v>
      </c>
      <c r="C85" s="29">
        <f t="shared" si="14"/>
        <v>-1034</v>
      </c>
      <c r="D85" s="29">
        <f t="shared" si="14"/>
        <v>-1008</v>
      </c>
      <c r="E85" s="29">
        <f t="shared" si="14"/>
        <v>276</v>
      </c>
      <c r="F85" s="29">
        <f t="shared" si="14"/>
        <v>-264</v>
      </c>
      <c r="G85" s="29">
        <f t="shared" si="14"/>
        <v>-1028</v>
      </c>
      <c r="H85" s="29">
        <f t="shared" si="14"/>
        <v>-3800</v>
      </c>
      <c r="I85" s="29">
        <f>+SUM(I78:I84)</f>
        <v>-1524</v>
      </c>
    </row>
    <row r="86" spans="1:9" s="17" customFormat="1" x14ac:dyDescent="0.25">
      <c r="A86" s="1" t="s">
        <v>83</v>
      </c>
      <c r="B86" s="3"/>
      <c r="C86" s="3"/>
      <c r="D86" s="3"/>
      <c r="E86" s="3"/>
      <c r="F86" s="3"/>
      <c r="G86" s="3"/>
      <c r="H86" s="3"/>
      <c r="I86" s="3"/>
    </row>
    <row r="87" spans="1:9" s="17" customFormat="1" x14ac:dyDescent="0.25">
      <c r="A87" s="2" t="s">
        <v>84</v>
      </c>
      <c r="B87" s="3">
        <v>0</v>
      </c>
      <c r="C87" s="3">
        <v>981</v>
      </c>
      <c r="D87" s="3">
        <v>1482</v>
      </c>
      <c r="E87" s="3">
        <v>0</v>
      </c>
      <c r="F87" s="3">
        <v>0</v>
      </c>
      <c r="G87" s="3">
        <v>6134</v>
      </c>
      <c r="H87" s="3">
        <v>0</v>
      </c>
      <c r="I87" s="3">
        <v>0</v>
      </c>
    </row>
    <row r="88" spans="1:9" s="17" customFormat="1" x14ac:dyDescent="0.25">
      <c r="A88" s="2" t="s">
        <v>85</v>
      </c>
      <c r="B88" s="3">
        <v>-63</v>
      </c>
      <c r="C88" s="3">
        <v>-67</v>
      </c>
      <c r="D88" s="3">
        <v>327</v>
      </c>
      <c r="E88" s="3">
        <v>13</v>
      </c>
      <c r="F88" s="3">
        <v>-325</v>
      </c>
      <c r="G88" s="3">
        <v>49</v>
      </c>
      <c r="H88" s="3">
        <v>-52</v>
      </c>
      <c r="I88" s="3">
        <v>15</v>
      </c>
    </row>
    <row r="89" spans="1:9" s="17" customFormat="1" x14ac:dyDescent="0.25">
      <c r="A89" s="2" t="s">
        <v>86</v>
      </c>
      <c r="B89" s="3">
        <v>0</v>
      </c>
      <c r="C89" s="3">
        <v>0</v>
      </c>
      <c r="D89" s="3">
        <v>0</v>
      </c>
      <c r="E89" s="3">
        <v>0</v>
      </c>
      <c r="F89" s="3">
        <v>0</v>
      </c>
      <c r="G89" s="3">
        <v>-6</v>
      </c>
      <c r="H89" s="3">
        <v>-197</v>
      </c>
      <c r="I89" s="3">
        <v>0</v>
      </c>
    </row>
    <row r="90" spans="1:9" s="17" customFormat="1" x14ac:dyDescent="0.25">
      <c r="A90" s="2" t="s">
        <v>87</v>
      </c>
      <c r="B90" s="3">
        <v>514</v>
      </c>
      <c r="C90" s="3">
        <v>507</v>
      </c>
      <c r="D90" s="3">
        <v>489</v>
      </c>
      <c r="E90" s="3">
        <v>733</v>
      </c>
      <c r="F90" s="3">
        <v>700</v>
      </c>
      <c r="G90" s="3">
        <v>885</v>
      </c>
      <c r="H90" s="3">
        <v>1172</v>
      </c>
      <c r="I90" s="3">
        <v>1151</v>
      </c>
    </row>
    <row r="91" spans="1:9" s="17" customFormat="1" x14ac:dyDescent="0.25">
      <c r="A91" s="2" t="s">
        <v>16</v>
      </c>
      <c r="B91" s="3">
        <v>-2534</v>
      </c>
      <c r="C91" s="3">
        <v>-3238</v>
      </c>
      <c r="D91" s="3">
        <v>-3223</v>
      </c>
      <c r="E91" s="3">
        <v>-4254</v>
      </c>
      <c r="F91" s="3">
        <v>-4286</v>
      </c>
      <c r="G91" s="3">
        <v>-3067</v>
      </c>
      <c r="H91" s="3">
        <v>-608</v>
      </c>
      <c r="I91" s="3">
        <v>-4014</v>
      </c>
    </row>
    <row r="92" spans="1:9" s="17" customFormat="1" x14ac:dyDescent="0.25">
      <c r="A92" s="2" t="s">
        <v>88</v>
      </c>
      <c r="B92" s="3">
        <v>-899</v>
      </c>
      <c r="C92" s="3">
        <v>-1022</v>
      </c>
      <c r="D92" s="3">
        <v>-1133</v>
      </c>
      <c r="E92" s="3">
        <v>-1243</v>
      </c>
      <c r="F92" s="3">
        <v>-1332</v>
      </c>
      <c r="G92" s="3">
        <v>-1452</v>
      </c>
      <c r="H92" s="3">
        <v>-1638</v>
      </c>
      <c r="I92" s="3">
        <v>-1837</v>
      </c>
    </row>
    <row r="93" spans="1:9" s="17" customFormat="1" x14ac:dyDescent="0.25">
      <c r="A93" s="2" t="s">
        <v>89</v>
      </c>
      <c r="B93" s="3">
        <v>192</v>
      </c>
      <c r="C93" s="3">
        <v>168</v>
      </c>
      <c r="D93" s="3">
        <v>-90</v>
      </c>
      <c r="E93" s="3">
        <v>-84</v>
      </c>
      <c r="F93" s="3">
        <v>-50</v>
      </c>
      <c r="G93" s="3">
        <v>-52</v>
      </c>
      <c r="H93" s="3">
        <v>-136</v>
      </c>
      <c r="I93" s="3">
        <v>-151</v>
      </c>
    </row>
    <row r="94" spans="1:9" s="17" customFormat="1" x14ac:dyDescent="0.25">
      <c r="A94" s="30" t="s">
        <v>90</v>
      </c>
      <c r="B94" s="29">
        <f t="shared" ref="B94:H94" si="15">+SUM(B87:B93)</f>
        <v>-2790</v>
      </c>
      <c r="C94" s="29">
        <f t="shared" si="15"/>
        <v>-2671</v>
      </c>
      <c r="D94" s="29">
        <f t="shared" si="15"/>
        <v>-2148</v>
      </c>
      <c r="E94" s="29">
        <f t="shared" si="15"/>
        <v>-4835</v>
      </c>
      <c r="F94" s="29">
        <f t="shared" si="15"/>
        <v>-5293</v>
      </c>
      <c r="G94" s="29">
        <f t="shared" si="15"/>
        <v>2491</v>
      </c>
      <c r="H94" s="29">
        <f t="shared" si="15"/>
        <v>-1459</v>
      </c>
      <c r="I94" s="29">
        <f>+SUM(I87:I93)</f>
        <v>-4836</v>
      </c>
    </row>
    <row r="95" spans="1:9" s="17" customFormat="1" x14ac:dyDescent="0.25">
      <c r="A95" s="2" t="s">
        <v>91</v>
      </c>
      <c r="B95" s="3">
        <v>-83</v>
      </c>
      <c r="C95" s="3">
        <v>-105</v>
      </c>
      <c r="D95" s="3">
        <v>-20</v>
      </c>
      <c r="E95" s="3">
        <v>45</v>
      </c>
      <c r="F95" s="3">
        <v>-129</v>
      </c>
      <c r="G95" s="3">
        <v>-66</v>
      </c>
      <c r="H95" s="3">
        <v>143</v>
      </c>
      <c r="I95" s="3">
        <v>-143</v>
      </c>
    </row>
    <row r="96" spans="1:9" s="17" customFormat="1" x14ac:dyDescent="0.25">
      <c r="A96" s="30" t="s">
        <v>92</v>
      </c>
      <c r="B96" s="29">
        <f t="shared" ref="B96:H96" si="16">+B76+B85+B94+B95</f>
        <v>1632</v>
      </c>
      <c r="C96" s="29">
        <f t="shared" si="16"/>
        <v>-714</v>
      </c>
      <c r="D96" s="29">
        <f t="shared" si="16"/>
        <v>670</v>
      </c>
      <c r="E96" s="29">
        <f t="shared" si="16"/>
        <v>441</v>
      </c>
      <c r="F96" s="29">
        <f t="shared" si="16"/>
        <v>217</v>
      </c>
      <c r="G96" s="29">
        <f t="shared" si="16"/>
        <v>3882</v>
      </c>
      <c r="H96" s="29">
        <f t="shared" si="16"/>
        <v>1541</v>
      </c>
      <c r="I96" s="29">
        <f>+I76+I85+I94+I95</f>
        <v>-1315</v>
      </c>
    </row>
    <row r="97" spans="1:9" s="17" customFormat="1" x14ac:dyDescent="0.25">
      <c r="A97" t="s">
        <v>93</v>
      </c>
      <c r="B97" s="3">
        <v>2220</v>
      </c>
      <c r="C97" s="3">
        <f>+B98</f>
        <v>3852</v>
      </c>
      <c r="D97" s="3">
        <f t="shared" ref="D97:H97" si="17">+C98</f>
        <v>3138</v>
      </c>
      <c r="E97" s="3">
        <f t="shared" si="17"/>
        <v>3808</v>
      </c>
      <c r="F97" s="3">
        <f t="shared" si="17"/>
        <v>4249</v>
      </c>
      <c r="G97" s="3">
        <f t="shared" si="17"/>
        <v>4466</v>
      </c>
      <c r="H97" s="3">
        <f t="shared" si="17"/>
        <v>8348</v>
      </c>
      <c r="I97" s="3">
        <f>+H98</f>
        <v>9889</v>
      </c>
    </row>
    <row r="98" spans="1:9" s="17" customFormat="1" ht="15.75" thickBot="1" x14ac:dyDescent="0.3">
      <c r="A98" s="6" t="s">
        <v>94</v>
      </c>
      <c r="B98" s="7">
        <f>+B96+B97</f>
        <v>3852</v>
      </c>
      <c r="C98" s="7">
        <f t="shared" ref="C98:G98" si="18">+C96+C97</f>
        <v>3138</v>
      </c>
      <c r="D98" s="7">
        <f t="shared" si="18"/>
        <v>3808</v>
      </c>
      <c r="E98" s="7">
        <f t="shared" si="18"/>
        <v>4249</v>
      </c>
      <c r="F98" s="7">
        <f t="shared" si="18"/>
        <v>4466</v>
      </c>
      <c r="G98" s="7">
        <f t="shared" si="18"/>
        <v>8348</v>
      </c>
      <c r="H98" s="7">
        <f>+H96+H97</f>
        <v>9889</v>
      </c>
      <c r="I98" s="7">
        <f>+I96+I97</f>
        <v>8574</v>
      </c>
    </row>
    <row r="99" spans="1:9" s="12" customFormat="1" ht="15.75" thickTop="1" x14ac:dyDescent="0.25">
      <c r="A99" s="12" t="s">
        <v>19</v>
      </c>
      <c r="B99" s="13">
        <f t="shared" ref="B99:H99" si="19">+B98-B25</f>
        <v>0</v>
      </c>
      <c r="C99" s="13">
        <f t="shared" si="19"/>
        <v>0</v>
      </c>
      <c r="D99" s="13">
        <f t="shared" si="19"/>
        <v>0</v>
      </c>
      <c r="E99" s="13">
        <f t="shared" si="19"/>
        <v>0</v>
      </c>
      <c r="F99" s="13">
        <f t="shared" si="19"/>
        <v>0</v>
      </c>
      <c r="G99" s="13">
        <f t="shared" si="19"/>
        <v>0</v>
      </c>
      <c r="H99" s="13">
        <f t="shared" si="19"/>
        <v>0</v>
      </c>
      <c r="I99" s="13">
        <f>+I98-I25</f>
        <v>0</v>
      </c>
    </row>
    <row r="100" spans="1:9" s="17" customFormat="1" x14ac:dyDescent="0.25">
      <c r="A100" t="s">
        <v>95</v>
      </c>
      <c r="B100" s="3"/>
      <c r="C100" s="3"/>
      <c r="D100" s="3"/>
      <c r="E100" s="3"/>
      <c r="F100" s="3"/>
      <c r="G100" s="3"/>
      <c r="H100" s="3"/>
      <c r="I100" s="3"/>
    </row>
    <row r="101" spans="1:9" s="17" customFormat="1" x14ac:dyDescent="0.25">
      <c r="A101" s="2" t="s">
        <v>17</v>
      </c>
      <c r="B101" s="3"/>
      <c r="C101" s="3"/>
      <c r="D101" s="3"/>
      <c r="E101" s="3"/>
      <c r="F101" s="3"/>
      <c r="G101" s="3"/>
      <c r="H101" s="3"/>
      <c r="I101" s="3"/>
    </row>
    <row r="102" spans="1:9" s="17" customFormat="1" x14ac:dyDescent="0.25">
      <c r="A102" s="11" t="s">
        <v>96</v>
      </c>
      <c r="B102" s="3">
        <v>53</v>
      </c>
      <c r="C102" s="3">
        <v>70</v>
      </c>
      <c r="D102" s="3">
        <v>98</v>
      </c>
      <c r="E102" s="3">
        <v>125</v>
      </c>
      <c r="F102" s="3">
        <v>153</v>
      </c>
      <c r="G102" s="3">
        <v>140</v>
      </c>
      <c r="H102" s="3">
        <v>293</v>
      </c>
      <c r="I102" s="3">
        <v>290</v>
      </c>
    </row>
    <row r="103" spans="1:9" s="17" customFormat="1" x14ac:dyDescent="0.25">
      <c r="A103" s="11" t="s">
        <v>18</v>
      </c>
      <c r="B103" s="3">
        <v>1262</v>
      </c>
      <c r="C103" s="3">
        <v>748</v>
      </c>
      <c r="D103" s="3">
        <v>703</v>
      </c>
      <c r="E103" s="3">
        <v>529</v>
      </c>
      <c r="F103" s="3">
        <v>757</v>
      </c>
      <c r="G103" s="3">
        <v>1028</v>
      </c>
      <c r="H103" s="3">
        <v>1177</v>
      </c>
      <c r="I103" s="3">
        <v>1231</v>
      </c>
    </row>
    <row r="104" spans="1:9" s="17" customFormat="1" x14ac:dyDescent="0.25">
      <c r="A104" s="11" t="s">
        <v>97</v>
      </c>
      <c r="B104" s="3">
        <v>206</v>
      </c>
      <c r="C104" s="3">
        <v>252</v>
      </c>
      <c r="D104" s="3">
        <v>266</v>
      </c>
      <c r="E104" s="3">
        <v>294</v>
      </c>
      <c r="F104" s="3">
        <v>160</v>
      </c>
      <c r="G104" s="3">
        <v>121</v>
      </c>
      <c r="H104" s="3">
        <v>179</v>
      </c>
      <c r="I104" s="3">
        <v>160</v>
      </c>
    </row>
    <row r="105" spans="1:9" s="17" customFormat="1" x14ac:dyDescent="0.25">
      <c r="A105" s="11" t="s">
        <v>98</v>
      </c>
      <c r="B105" s="3">
        <v>240</v>
      </c>
      <c r="C105" s="3">
        <v>271</v>
      </c>
      <c r="D105" s="3">
        <v>300</v>
      </c>
      <c r="E105" s="3">
        <v>320</v>
      </c>
      <c r="F105" s="3">
        <v>347</v>
      </c>
      <c r="G105" s="3">
        <v>385</v>
      </c>
      <c r="H105" s="3">
        <v>438</v>
      </c>
      <c r="I105" s="3">
        <v>480</v>
      </c>
    </row>
    <row r="107" spans="1:9" x14ac:dyDescent="0.25">
      <c r="A107" s="14" t="s">
        <v>101</v>
      </c>
      <c r="B107" s="14"/>
      <c r="C107" s="14"/>
      <c r="D107" s="14"/>
      <c r="E107" s="14"/>
      <c r="F107" s="14"/>
      <c r="G107" s="14"/>
      <c r="H107" s="14"/>
      <c r="I107" s="14"/>
    </row>
    <row r="108" spans="1:9" x14ac:dyDescent="0.25">
      <c r="A108" s="31" t="s">
        <v>111</v>
      </c>
      <c r="B108" s="3"/>
      <c r="C108" s="3"/>
      <c r="D108" s="3"/>
      <c r="E108" s="3"/>
      <c r="F108" s="3"/>
      <c r="G108" s="3"/>
      <c r="H108" s="3"/>
      <c r="I108" s="3"/>
    </row>
    <row r="109" spans="1:9" x14ac:dyDescent="0.25">
      <c r="A109" s="2" t="s">
        <v>102</v>
      </c>
      <c r="B109" s="3">
        <f t="shared" ref="B109:H109" si="20">+SUM(B110:B112)</f>
        <v>13740</v>
      </c>
      <c r="C109" s="3">
        <f t="shared" si="20"/>
        <v>14764</v>
      </c>
      <c r="D109" s="3">
        <f t="shared" si="20"/>
        <v>15216</v>
      </c>
      <c r="E109" s="3">
        <f t="shared" si="20"/>
        <v>14855</v>
      </c>
      <c r="F109" s="3">
        <f t="shared" si="20"/>
        <v>15902</v>
      </c>
      <c r="G109" s="3">
        <f t="shared" si="20"/>
        <v>14484</v>
      </c>
      <c r="H109" s="3">
        <f t="shared" si="20"/>
        <v>17179</v>
      </c>
      <c r="I109" s="3">
        <f>+SUM(I110:I112)</f>
        <v>18353</v>
      </c>
    </row>
    <row r="110" spans="1:9" x14ac:dyDescent="0.25">
      <c r="A110" s="11" t="s">
        <v>115</v>
      </c>
      <c r="B110">
        <v>8506</v>
      </c>
      <c r="C110">
        <v>9299</v>
      </c>
      <c r="D110">
        <v>9684</v>
      </c>
      <c r="E110">
        <v>9322</v>
      </c>
      <c r="F110">
        <v>10045</v>
      </c>
      <c r="G110">
        <v>9329</v>
      </c>
      <c r="H110" s="8">
        <v>11644</v>
      </c>
      <c r="I110" s="8">
        <v>12228</v>
      </c>
    </row>
    <row r="111" spans="1:9" x14ac:dyDescent="0.25">
      <c r="A111" s="11" t="s">
        <v>116</v>
      </c>
      <c r="B111">
        <v>4410</v>
      </c>
      <c r="C111">
        <v>4746</v>
      </c>
      <c r="D111">
        <v>4886</v>
      </c>
      <c r="E111">
        <v>4938</v>
      </c>
      <c r="F111">
        <v>5260</v>
      </c>
      <c r="G111">
        <v>4639</v>
      </c>
      <c r="H111" s="8">
        <v>5028</v>
      </c>
      <c r="I111" s="8">
        <v>5492</v>
      </c>
    </row>
    <row r="112" spans="1:9" x14ac:dyDescent="0.25">
      <c r="A112" s="11" t="s">
        <v>117</v>
      </c>
      <c r="B112">
        <v>824</v>
      </c>
      <c r="C112">
        <v>719</v>
      </c>
      <c r="D112">
        <v>646</v>
      </c>
      <c r="E112">
        <v>595</v>
      </c>
      <c r="F112">
        <v>597</v>
      </c>
      <c r="G112">
        <v>516</v>
      </c>
      <c r="H112">
        <v>507</v>
      </c>
      <c r="I112">
        <v>633</v>
      </c>
    </row>
    <row r="113" spans="1:9" x14ac:dyDescent="0.25">
      <c r="A113" s="2" t="s">
        <v>103</v>
      </c>
      <c r="B113" s="3">
        <f t="shared" ref="B113" si="21">+SUM(B114:B116)</f>
        <v>0</v>
      </c>
      <c r="C113" s="3">
        <f t="shared" ref="C113" si="22">+SUM(C114:C116)</f>
        <v>0</v>
      </c>
      <c r="D113" s="3">
        <f t="shared" ref="D113" si="23">+SUM(D114:D116)</f>
        <v>0</v>
      </c>
      <c r="E113" s="3">
        <f t="shared" ref="E113" si="24">+SUM(E114:E116)</f>
        <v>9242</v>
      </c>
      <c r="F113" s="3">
        <f t="shared" ref="F113" si="25">+SUM(F114:F116)</f>
        <v>9812</v>
      </c>
      <c r="G113" s="3">
        <f t="shared" ref="G113" si="26">+SUM(G114:G116)</f>
        <v>9347</v>
      </c>
      <c r="H113" s="3">
        <f t="shared" ref="H113" si="27">+SUM(H114:H116)</f>
        <v>11456</v>
      </c>
      <c r="I113" s="3">
        <f>+SUM(I114:I116)</f>
        <v>12479</v>
      </c>
    </row>
    <row r="114" spans="1:9" x14ac:dyDescent="0.25">
      <c r="A114" s="11" t="s">
        <v>115</v>
      </c>
      <c r="E114">
        <v>5875</v>
      </c>
      <c r="F114">
        <v>6293</v>
      </c>
      <c r="G114">
        <v>5892</v>
      </c>
      <c r="H114" s="8">
        <v>6970</v>
      </c>
      <c r="I114" s="8">
        <v>7388</v>
      </c>
    </row>
    <row r="115" spans="1:9" x14ac:dyDescent="0.25">
      <c r="A115" s="11" t="s">
        <v>116</v>
      </c>
      <c r="E115">
        <v>2940</v>
      </c>
      <c r="F115">
        <v>3087</v>
      </c>
      <c r="G115">
        <v>3053</v>
      </c>
      <c r="H115" s="8">
        <v>3996</v>
      </c>
      <c r="I115" s="8">
        <v>4527</v>
      </c>
    </row>
    <row r="116" spans="1:9" x14ac:dyDescent="0.25">
      <c r="A116" s="11" t="s">
        <v>117</v>
      </c>
      <c r="E116">
        <v>427</v>
      </c>
      <c r="F116">
        <v>432</v>
      </c>
      <c r="G116">
        <v>402</v>
      </c>
      <c r="H116">
        <v>490</v>
      </c>
      <c r="I116">
        <v>564</v>
      </c>
    </row>
    <row r="117" spans="1:9" x14ac:dyDescent="0.25">
      <c r="A117" s="2" t="s">
        <v>104</v>
      </c>
      <c r="B117" s="3">
        <f t="shared" ref="B117" si="28">+SUM(B118:B120)</f>
        <v>3067</v>
      </c>
      <c r="C117" s="3">
        <f t="shared" ref="C117" si="29">+SUM(C118:C120)</f>
        <v>3785</v>
      </c>
      <c r="D117" s="3">
        <f t="shared" ref="D117" si="30">+SUM(D118:D120)</f>
        <v>4237</v>
      </c>
      <c r="E117" s="3">
        <f t="shared" ref="E117" si="31">+SUM(E118:E120)</f>
        <v>5134</v>
      </c>
      <c r="F117" s="3">
        <f t="shared" ref="F117" si="32">+SUM(F118:F120)</f>
        <v>6208</v>
      </c>
      <c r="G117" s="3">
        <f t="shared" ref="G117" si="33">+SUM(G118:G120)</f>
        <v>6679</v>
      </c>
      <c r="H117" s="3">
        <f t="shared" ref="H117" si="34">+SUM(H118:H120)</f>
        <v>8290</v>
      </c>
      <c r="I117" s="3">
        <f>+SUM(I118:I120)</f>
        <v>7547</v>
      </c>
    </row>
    <row r="118" spans="1:9" x14ac:dyDescent="0.25">
      <c r="A118" s="11" t="s">
        <v>115</v>
      </c>
      <c r="B118">
        <v>2016</v>
      </c>
      <c r="C118">
        <v>2599</v>
      </c>
      <c r="D118">
        <v>2920</v>
      </c>
      <c r="E118">
        <v>3496</v>
      </c>
      <c r="F118">
        <v>4262</v>
      </c>
      <c r="G118">
        <v>4635</v>
      </c>
      <c r="H118" s="8">
        <v>5748</v>
      </c>
      <c r="I118" s="8">
        <v>5416</v>
      </c>
    </row>
    <row r="119" spans="1:9" x14ac:dyDescent="0.25">
      <c r="A119" s="11" t="s">
        <v>116</v>
      </c>
      <c r="B119">
        <v>925</v>
      </c>
      <c r="C119">
        <v>1055</v>
      </c>
      <c r="D119">
        <v>1188</v>
      </c>
      <c r="E119">
        <v>1508</v>
      </c>
      <c r="F119">
        <v>1808</v>
      </c>
      <c r="G119">
        <v>1896</v>
      </c>
      <c r="H119" s="8">
        <v>2347</v>
      </c>
      <c r="I119" s="8">
        <v>1938</v>
      </c>
    </row>
    <row r="120" spans="1:9" x14ac:dyDescent="0.25">
      <c r="A120" s="11" t="s">
        <v>117</v>
      </c>
      <c r="B120">
        <v>126</v>
      </c>
      <c r="C120">
        <v>131</v>
      </c>
      <c r="D120">
        <v>129</v>
      </c>
      <c r="E120">
        <v>130</v>
      </c>
      <c r="F120">
        <v>138</v>
      </c>
      <c r="G120">
        <v>148</v>
      </c>
      <c r="H120">
        <v>195</v>
      </c>
      <c r="I120">
        <v>193</v>
      </c>
    </row>
    <row r="121" spans="1:9" x14ac:dyDescent="0.25">
      <c r="A121" s="2" t="s">
        <v>108</v>
      </c>
      <c r="B121" s="3">
        <f t="shared" ref="B121" si="35">+SUM(B122:B124)</f>
        <v>0</v>
      </c>
      <c r="C121" s="3">
        <f t="shared" ref="C121" si="36">+SUM(C122:C124)</f>
        <v>0</v>
      </c>
      <c r="D121" s="3">
        <f t="shared" ref="D121" si="37">+SUM(D122:D124)</f>
        <v>0</v>
      </c>
      <c r="E121" s="3">
        <f t="shared" ref="E121" si="38">+SUM(E122:E124)</f>
        <v>5166</v>
      </c>
      <c r="F121" s="3">
        <f t="shared" ref="F121" si="39">+SUM(F122:F124)</f>
        <v>5254</v>
      </c>
      <c r="G121" s="3">
        <f t="shared" ref="G121" si="40">+SUM(G122:G124)</f>
        <v>5028</v>
      </c>
      <c r="H121" s="3">
        <f t="shared" ref="H121" si="41">+SUM(H122:H124)</f>
        <v>5343</v>
      </c>
      <c r="I121" s="3">
        <f>+SUM(I122:I124)</f>
        <v>5955</v>
      </c>
    </row>
    <row r="122" spans="1:9" x14ac:dyDescent="0.25">
      <c r="A122" s="11" t="s">
        <v>115</v>
      </c>
      <c r="E122">
        <v>3575</v>
      </c>
      <c r="F122">
        <v>3622</v>
      </c>
      <c r="G122">
        <v>3449</v>
      </c>
      <c r="H122" s="8">
        <v>3659</v>
      </c>
      <c r="I122" s="8">
        <v>4111</v>
      </c>
    </row>
    <row r="123" spans="1:9" x14ac:dyDescent="0.25">
      <c r="A123" s="11" t="s">
        <v>116</v>
      </c>
      <c r="E123">
        <v>1347</v>
      </c>
      <c r="F123">
        <v>1395</v>
      </c>
      <c r="G123">
        <v>1365</v>
      </c>
      <c r="H123" s="8">
        <v>1494</v>
      </c>
      <c r="I123" s="8">
        <v>1610</v>
      </c>
    </row>
    <row r="124" spans="1:9" x14ac:dyDescent="0.25">
      <c r="A124" s="11" t="s">
        <v>117</v>
      </c>
      <c r="E124">
        <v>244</v>
      </c>
      <c r="F124">
        <v>237</v>
      </c>
      <c r="G124">
        <v>214</v>
      </c>
      <c r="H124">
        <v>190</v>
      </c>
      <c r="I124">
        <v>234</v>
      </c>
    </row>
    <row r="125" spans="1:9" x14ac:dyDescent="0.25">
      <c r="A125" s="2" t="s">
        <v>109</v>
      </c>
      <c r="B125" s="3">
        <v>115</v>
      </c>
      <c r="C125" s="3">
        <v>73</v>
      </c>
      <c r="D125" s="3">
        <v>73</v>
      </c>
      <c r="E125" s="3">
        <v>88</v>
      </c>
      <c r="F125" s="3">
        <v>42</v>
      </c>
      <c r="G125" s="3">
        <v>30</v>
      </c>
      <c r="H125" s="3">
        <v>25</v>
      </c>
      <c r="I125" s="3">
        <v>102</v>
      </c>
    </row>
    <row r="126" spans="1:9" x14ac:dyDescent="0.25">
      <c r="A126" s="2" t="s">
        <v>137</v>
      </c>
      <c r="B126" s="3">
        <f>+SUM(B127:B129)</f>
        <v>5705</v>
      </c>
      <c r="C126" s="3">
        <f t="shared" ref="C126:I126" si="42">+SUM(C127:C129)</f>
        <v>5884</v>
      </c>
      <c r="D126" s="3">
        <f t="shared" si="42"/>
        <v>6211</v>
      </c>
      <c r="E126" s="3">
        <f t="shared" si="42"/>
        <v>0</v>
      </c>
      <c r="F126" s="3">
        <f t="shared" si="42"/>
        <v>0</v>
      </c>
      <c r="G126" s="3">
        <f t="shared" si="42"/>
        <v>0</v>
      </c>
      <c r="H126" s="3">
        <f t="shared" si="42"/>
        <v>0</v>
      </c>
      <c r="I126" s="3">
        <f t="shared" si="42"/>
        <v>0</v>
      </c>
    </row>
    <row r="127" spans="1:9" x14ac:dyDescent="0.25">
      <c r="A127" s="11" t="s">
        <v>115</v>
      </c>
      <c r="B127" s="3">
        <v>3876</v>
      </c>
      <c r="C127" s="3">
        <v>3985</v>
      </c>
      <c r="D127" s="3">
        <v>4068</v>
      </c>
      <c r="E127" s="3"/>
      <c r="F127" s="3"/>
      <c r="G127" s="3"/>
      <c r="H127" s="3"/>
      <c r="I127" s="3"/>
    </row>
    <row r="128" spans="1:9" x14ac:dyDescent="0.25">
      <c r="A128" s="11" t="s">
        <v>116</v>
      </c>
      <c r="B128" s="3">
        <v>1552</v>
      </c>
      <c r="C128" s="3">
        <v>1628</v>
      </c>
      <c r="D128" s="3">
        <v>1868</v>
      </c>
      <c r="E128" s="3"/>
      <c r="F128" s="3"/>
      <c r="G128" s="3"/>
      <c r="H128" s="3"/>
      <c r="I128" s="3"/>
    </row>
    <row r="129" spans="1:9" x14ac:dyDescent="0.25">
      <c r="A129" s="11" t="s">
        <v>117</v>
      </c>
      <c r="B129" s="3">
        <v>277</v>
      </c>
      <c r="C129" s="3">
        <v>271</v>
      </c>
      <c r="D129" s="3">
        <v>275</v>
      </c>
      <c r="E129" s="3"/>
      <c r="F129" s="3"/>
      <c r="G129" s="3"/>
      <c r="H129" s="3"/>
      <c r="I129" s="3"/>
    </row>
    <row r="130" spans="1:9" x14ac:dyDescent="0.25">
      <c r="A130" s="2" t="s">
        <v>138</v>
      </c>
      <c r="B130" s="3">
        <f>+SUM(B131:B133)</f>
        <v>1421</v>
      </c>
      <c r="C130" s="3">
        <f t="shared" ref="C130:I130" si="43">+SUM(C131:C133)</f>
        <v>1431</v>
      </c>
      <c r="D130" s="3">
        <f t="shared" si="43"/>
        <v>1487</v>
      </c>
      <c r="E130" s="3">
        <f t="shared" si="43"/>
        <v>0</v>
      </c>
      <c r="F130" s="3">
        <f t="shared" si="43"/>
        <v>0</v>
      </c>
      <c r="G130" s="3">
        <f t="shared" si="43"/>
        <v>0</v>
      </c>
      <c r="H130" s="3">
        <f t="shared" si="43"/>
        <v>0</v>
      </c>
      <c r="I130" s="3">
        <f t="shared" si="43"/>
        <v>0</v>
      </c>
    </row>
    <row r="131" spans="1:9" x14ac:dyDescent="0.25">
      <c r="A131" s="11" t="s">
        <v>115</v>
      </c>
      <c r="B131" s="3">
        <v>827</v>
      </c>
      <c r="C131" s="3">
        <v>882</v>
      </c>
      <c r="D131" s="3">
        <v>927</v>
      </c>
      <c r="E131" s="3"/>
      <c r="F131" s="3"/>
      <c r="G131" s="3"/>
      <c r="H131" s="3"/>
      <c r="I131" s="3"/>
    </row>
    <row r="132" spans="1:9" x14ac:dyDescent="0.25">
      <c r="A132" s="11" t="s">
        <v>116</v>
      </c>
      <c r="B132" s="3">
        <v>499</v>
      </c>
      <c r="C132" s="3">
        <v>463</v>
      </c>
      <c r="D132" s="3">
        <v>471</v>
      </c>
      <c r="E132" s="3"/>
      <c r="F132" s="3"/>
      <c r="G132" s="3"/>
      <c r="H132" s="3"/>
      <c r="I132" s="3"/>
    </row>
    <row r="133" spans="1:9" x14ac:dyDescent="0.25">
      <c r="A133" s="11" t="s">
        <v>117</v>
      </c>
      <c r="B133" s="3">
        <v>95</v>
      </c>
      <c r="C133" s="3">
        <v>86</v>
      </c>
      <c r="D133" s="3">
        <v>89</v>
      </c>
      <c r="E133" s="3"/>
      <c r="F133" s="3"/>
      <c r="G133" s="3"/>
      <c r="H133" s="3"/>
      <c r="I133" s="3"/>
    </row>
    <row r="134" spans="1:9" x14ac:dyDescent="0.25">
      <c r="A134" s="2" t="s">
        <v>139</v>
      </c>
      <c r="B134" s="3">
        <f>+SUM(B135:B137)</f>
        <v>755</v>
      </c>
      <c r="C134" s="3">
        <f t="shared" ref="C134:I134" si="44">+SUM(C135:C137)</f>
        <v>869</v>
      </c>
      <c r="D134" s="3">
        <f t="shared" si="44"/>
        <v>1014</v>
      </c>
      <c r="E134" s="3">
        <f t="shared" si="44"/>
        <v>0</v>
      </c>
      <c r="F134" s="3">
        <f t="shared" si="44"/>
        <v>0</v>
      </c>
      <c r="G134" s="3">
        <f t="shared" si="44"/>
        <v>0</v>
      </c>
      <c r="H134" s="3">
        <f t="shared" si="44"/>
        <v>0</v>
      </c>
      <c r="I134" s="3">
        <f t="shared" si="44"/>
        <v>0</v>
      </c>
    </row>
    <row r="135" spans="1:9" x14ac:dyDescent="0.25">
      <c r="A135" s="11" t="s">
        <v>115</v>
      </c>
      <c r="B135" s="3">
        <v>452</v>
      </c>
      <c r="C135" s="3">
        <v>570</v>
      </c>
      <c r="D135" s="3">
        <v>666</v>
      </c>
      <c r="E135" s="3"/>
      <c r="F135" s="3"/>
      <c r="G135" s="3"/>
      <c r="H135" s="3"/>
      <c r="I135" s="3"/>
    </row>
    <row r="136" spans="1:9" x14ac:dyDescent="0.25">
      <c r="A136" s="11" t="s">
        <v>116</v>
      </c>
      <c r="B136" s="3">
        <v>230</v>
      </c>
      <c r="C136" s="3">
        <v>228</v>
      </c>
      <c r="D136" s="3">
        <v>275</v>
      </c>
      <c r="E136" s="3"/>
      <c r="F136" s="3"/>
      <c r="G136" s="3"/>
      <c r="H136" s="3"/>
      <c r="I136" s="3"/>
    </row>
    <row r="137" spans="1:9" x14ac:dyDescent="0.25">
      <c r="A137" s="11" t="s">
        <v>117</v>
      </c>
      <c r="B137" s="3">
        <v>73</v>
      </c>
      <c r="C137" s="3">
        <v>71</v>
      </c>
      <c r="D137" s="3">
        <v>73</v>
      </c>
      <c r="E137" s="3"/>
      <c r="F137" s="3"/>
      <c r="G137" s="3"/>
      <c r="H137" s="3"/>
      <c r="I137" s="3"/>
    </row>
    <row r="138" spans="1:9" x14ac:dyDescent="0.25">
      <c r="A138" s="2" t="s">
        <v>140</v>
      </c>
      <c r="B138" s="3">
        <f>+SUM(B139:B141)</f>
        <v>3898</v>
      </c>
      <c r="C138" s="3">
        <f t="shared" ref="C138:I138" si="45">+SUM(C139:C141)</f>
        <v>3701</v>
      </c>
      <c r="D138" s="3">
        <f t="shared" si="45"/>
        <v>3995</v>
      </c>
      <c r="E138" s="3">
        <f t="shared" si="45"/>
        <v>0</v>
      </c>
      <c r="F138" s="3">
        <f t="shared" si="45"/>
        <v>0</v>
      </c>
      <c r="G138" s="3">
        <f t="shared" si="45"/>
        <v>0</v>
      </c>
      <c r="H138" s="3">
        <f t="shared" si="45"/>
        <v>0</v>
      </c>
      <c r="I138" s="3">
        <f t="shared" si="45"/>
        <v>0</v>
      </c>
    </row>
    <row r="139" spans="1:9" x14ac:dyDescent="0.25">
      <c r="A139" s="11" t="s">
        <v>115</v>
      </c>
      <c r="B139" s="3">
        <v>2641</v>
      </c>
      <c r="C139" s="3">
        <v>2536</v>
      </c>
      <c r="D139" s="3">
        <v>2816</v>
      </c>
      <c r="E139" s="3"/>
      <c r="F139" s="3"/>
      <c r="G139" s="3"/>
      <c r="H139" s="3"/>
      <c r="I139" s="3"/>
    </row>
    <row r="140" spans="1:9" x14ac:dyDescent="0.25">
      <c r="A140" s="11" t="s">
        <v>116</v>
      </c>
      <c r="B140" s="3">
        <v>1021</v>
      </c>
      <c r="C140" s="3">
        <v>947</v>
      </c>
      <c r="D140" s="3">
        <v>966</v>
      </c>
      <c r="E140" s="3"/>
      <c r="F140" s="3"/>
      <c r="G140" s="3"/>
      <c r="H140" s="3"/>
      <c r="I140" s="3"/>
    </row>
    <row r="141" spans="1:9" x14ac:dyDescent="0.25">
      <c r="A141" s="11" t="s">
        <v>117</v>
      </c>
      <c r="B141" s="3">
        <v>236</v>
      </c>
      <c r="C141" s="3">
        <v>218</v>
      </c>
      <c r="D141" s="3">
        <v>213</v>
      </c>
      <c r="E141" s="3"/>
      <c r="F141" s="3"/>
      <c r="G141" s="3"/>
      <c r="H141" s="3"/>
      <c r="I141" s="3"/>
    </row>
    <row r="142" spans="1:9" x14ac:dyDescent="0.25">
      <c r="A142" s="4" t="s">
        <v>105</v>
      </c>
      <c r="B142" s="5">
        <f>+B109+B113+B117+B121+B125+B126+B130+B134+B138</f>
        <v>28701</v>
      </c>
      <c r="C142" s="5">
        <f t="shared" ref="C142:G142" si="46">+C109+C113+C117+C121+C125+C126+C130+C134+C138</f>
        <v>30507</v>
      </c>
      <c r="D142" s="5">
        <f t="shared" si="46"/>
        <v>32233</v>
      </c>
      <c r="E142" s="5">
        <f t="shared" si="46"/>
        <v>34485</v>
      </c>
      <c r="F142" s="5">
        <f t="shared" si="46"/>
        <v>37218</v>
      </c>
      <c r="G142" s="5">
        <f t="shared" si="46"/>
        <v>35568</v>
      </c>
      <c r="H142" s="5">
        <f t="shared" ref="H142:I142" si="47">+H109+H113+H117+H121+H125</f>
        <v>42293</v>
      </c>
      <c r="I142" s="5">
        <f t="shared" si="47"/>
        <v>44436</v>
      </c>
    </row>
    <row r="143" spans="1:9" x14ac:dyDescent="0.25">
      <c r="A143" s="2" t="s">
        <v>106</v>
      </c>
      <c r="B143" s="3">
        <v>1982</v>
      </c>
      <c r="C143" s="3">
        <v>1955</v>
      </c>
      <c r="D143" s="3">
        <v>2042</v>
      </c>
      <c r="E143" s="3">
        <f t="shared" ref="E143:G143" si="48">+SUM(E144:E147)</f>
        <v>1886</v>
      </c>
      <c r="F143" s="3">
        <f t="shared" si="48"/>
        <v>1906</v>
      </c>
      <c r="G143" s="3">
        <f t="shared" si="48"/>
        <v>1846</v>
      </c>
      <c r="H143" s="3">
        <f>+SUM(H144:H147)</f>
        <v>2205</v>
      </c>
      <c r="I143" s="3">
        <f>+SUM(I144:I147)</f>
        <v>2346</v>
      </c>
    </row>
    <row r="144" spans="1:9" x14ac:dyDescent="0.25">
      <c r="A144" s="11" t="s">
        <v>115</v>
      </c>
      <c r="B144" s="3">
        <v>0</v>
      </c>
      <c r="C144" s="3">
        <v>0</v>
      </c>
      <c r="D144" s="3">
        <v>0</v>
      </c>
      <c r="E144" s="3">
        <v>1611</v>
      </c>
      <c r="F144" s="3">
        <v>1658</v>
      </c>
      <c r="G144" s="3">
        <v>1642</v>
      </c>
      <c r="H144" s="3">
        <v>1986</v>
      </c>
      <c r="I144" s="3">
        <v>2094</v>
      </c>
    </row>
    <row r="145" spans="1:9" x14ac:dyDescent="0.25">
      <c r="A145" s="11" t="s">
        <v>116</v>
      </c>
      <c r="B145" s="3">
        <v>0</v>
      </c>
      <c r="C145" s="3">
        <v>0</v>
      </c>
      <c r="D145" s="3">
        <v>0</v>
      </c>
      <c r="E145" s="3">
        <v>144</v>
      </c>
      <c r="F145" s="3">
        <v>118</v>
      </c>
      <c r="G145" s="3">
        <v>89</v>
      </c>
      <c r="H145" s="3">
        <v>104</v>
      </c>
      <c r="I145" s="3">
        <v>103</v>
      </c>
    </row>
    <row r="146" spans="1:9" x14ac:dyDescent="0.25">
      <c r="A146" s="11" t="s">
        <v>117</v>
      </c>
      <c r="B146" s="3">
        <v>0</v>
      </c>
      <c r="C146" s="3">
        <v>0</v>
      </c>
      <c r="D146" s="3">
        <v>0</v>
      </c>
      <c r="E146" s="3">
        <v>28</v>
      </c>
      <c r="F146" s="3">
        <v>24</v>
      </c>
      <c r="G146" s="3">
        <v>25</v>
      </c>
      <c r="H146" s="3">
        <v>29</v>
      </c>
      <c r="I146" s="3">
        <v>26</v>
      </c>
    </row>
    <row r="147" spans="1:9" x14ac:dyDescent="0.25">
      <c r="A147" s="11" t="s">
        <v>123</v>
      </c>
      <c r="B147" s="3">
        <v>0</v>
      </c>
      <c r="C147" s="3">
        <v>0</v>
      </c>
      <c r="D147" s="3">
        <v>0</v>
      </c>
      <c r="E147" s="3">
        <v>103</v>
      </c>
      <c r="F147" s="3">
        <v>106</v>
      </c>
      <c r="G147" s="3">
        <v>90</v>
      </c>
      <c r="H147" s="3">
        <v>86</v>
      </c>
      <c r="I147" s="3">
        <v>123</v>
      </c>
    </row>
    <row r="148" spans="1:9" x14ac:dyDescent="0.25">
      <c r="A148" s="2" t="s">
        <v>110</v>
      </c>
      <c r="B148" s="3">
        <v>-82</v>
      </c>
      <c r="C148" s="3">
        <v>-86</v>
      </c>
      <c r="D148" s="3">
        <v>75</v>
      </c>
      <c r="E148" s="3">
        <v>26</v>
      </c>
      <c r="F148" s="3">
        <v>-7</v>
      </c>
      <c r="G148" s="3">
        <v>-11</v>
      </c>
      <c r="H148" s="3">
        <v>40</v>
      </c>
      <c r="I148" s="3">
        <v>-72</v>
      </c>
    </row>
    <row r="149" spans="1:9" ht="15.75" thickBot="1" x14ac:dyDescent="0.3">
      <c r="A149" s="6" t="s">
        <v>107</v>
      </c>
      <c r="B149" s="7">
        <f>+B142+B143+B148</f>
        <v>30601</v>
      </c>
      <c r="C149" s="7">
        <f t="shared" ref="C149:H149" si="49">+C142+C143+C148</f>
        <v>32376</v>
      </c>
      <c r="D149" s="7">
        <f t="shared" si="49"/>
        <v>34350</v>
      </c>
      <c r="E149" s="7">
        <f t="shared" si="49"/>
        <v>36397</v>
      </c>
      <c r="F149" s="7">
        <f t="shared" si="49"/>
        <v>39117</v>
      </c>
      <c r="G149" s="7">
        <f t="shared" si="49"/>
        <v>37403</v>
      </c>
      <c r="H149" s="7">
        <f t="shared" si="49"/>
        <v>44538</v>
      </c>
      <c r="I149" s="7">
        <f>+I142+I143+I148</f>
        <v>46710</v>
      </c>
    </row>
    <row r="150" spans="1:9" s="12" customFormat="1" ht="15.75" thickTop="1" x14ac:dyDescent="0.25">
      <c r="A150" s="12" t="s">
        <v>113</v>
      </c>
      <c r="B150" s="13">
        <f>+I149-I2</f>
        <v>0</v>
      </c>
      <c r="C150" s="13">
        <f>+C149-C2</f>
        <v>0</v>
      </c>
      <c r="D150" s="13">
        <f>+D149-D2</f>
        <v>0</v>
      </c>
      <c r="E150" s="13">
        <f>+E149-E2</f>
        <v>0</v>
      </c>
      <c r="F150" s="13">
        <f>+F149-F2</f>
        <v>0</v>
      </c>
      <c r="G150" s="13">
        <f>+G149-G2</f>
        <v>0</v>
      </c>
      <c r="H150" s="13">
        <f>+H149-H2</f>
        <v>0</v>
      </c>
    </row>
    <row r="151" spans="1:9" x14ac:dyDescent="0.25">
      <c r="A151" s="1" t="s">
        <v>112</v>
      </c>
    </row>
    <row r="152" spans="1:9" x14ac:dyDescent="0.25">
      <c r="A152" s="2" t="s">
        <v>102</v>
      </c>
      <c r="B152" s="3">
        <v>3645</v>
      </c>
      <c r="C152" s="3">
        <v>3763</v>
      </c>
      <c r="D152" s="3">
        <v>3875</v>
      </c>
      <c r="E152" s="3">
        <v>3600</v>
      </c>
      <c r="F152" s="3">
        <v>3925</v>
      </c>
      <c r="G152" s="3">
        <v>2899</v>
      </c>
      <c r="H152" s="3">
        <v>5089</v>
      </c>
      <c r="I152" s="3">
        <v>5114</v>
      </c>
    </row>
    <row r="153" spans="1:9" x14ac:dyDescent="0.25">
      <c r="A153" s="2" t="s">
        <v>103</v>
      </c>
      <c r="B153" s="3"/>
      <c r="C153" s="3"/>
      <c r="D153" s="3"/>
      <c r="E153" s="3">
        <v>1587</v>
      </c>
      <c r="F153" s="3">
        <v>1995</v>
      </c>
      <c r="G153" s="3">
        <v>1541</v>
      </c>
      <c r="H153" s="3">
        <v>2435</v>
      </c>
      <c r="I153" s="3">
        <v>3293</v>
      </c>
    </row>
    <row r="154" spans="1:9" x14ac:dyDescent="0.25">
      <c r="A154" s="2" t="s">
        <v>104</v>
      </c>
      <c r="B154" s="3">
        <v>993</v>
      </c>
      <c r="C154" s="3">
        <v>1372</v>
      </c>
      <c r="D154" s="3">
        <v>1507</v>
      </c>
      <c r="E154" s="3">
        <v>1807</v>
      </c>
      <c r="F154" s="3">
        <v>2376</v>
      </c>
      <c r="G154" s="3">
        <v>2490</v>
      </c>
      <c r="H154" s="3">
        <v>3243</v>
      </c>
      <c r="I154" s="3">
        <v>2365</v>
      </c>
    </row>
    <row r="155" spans="1:9" x14ac:dyDescent="0.25">
      <c r="A155" s="2" t="s">
        <v>108</v>
      </c>
      <c r="B155" s="3"/>
      <c r="C155" s="3"/>
      <c r="D155" s="3"/>
      <c r="E155" s="3">
        <v>1189</v>
      </c>
      <c r="F155" s="3">
        <v>1323</v>
      </c>
      <c r="G155" s="3">
        <v>1184</v>
      </c>
      <c r="H155" s="3">
        <v>1530</v>
      </c>
      <c r="I155" s="3">
        <v>1896</v>
      </c>
    </row>
    <row r="156" spans="1:9" x14ac:dyDescent="0.25">
      <c r="A156" s="2" t="s">
        <v>109</v>
      </c>
      <c r="B156" s="3">
        <v>-2267</v>
      </c>
      <c r="C156" s="3">
        <v>-2596</v>
      </c>
      <c r="D156" s="3">
        <v>-2677</v>
      </c>
      <c r="E156" s="3">
        <v>-2658</v>
      </c>
      <c r="F156" s="3">
        <v>-3262</v>
      </c>
      <c r="G156" s="3">
        <v>-3468</v>
      </c>
      <c r="H156" s="3">
        <v>-3656</v>
      </c>
      <c r="I156" s="3">
        <v>-4262</v>
      </c>
    </row>
    <row r="157" spans="1:9" x14ac:dyDescent="0.25">
      <c r="A157" s="2" t="s">
        <v>137</v>
      </c>
      <c r="B157" s="3">
        <v>1275</v>
      </c>
      <c r="C157" s="3">
        <v>1434</v>
      </c>
      <c r="D157" s="3">
        <v>1203</v>
      </c>
      <c r="E157" s="3">
        <v>0</v>
      </c>
      <c r="F157" s="3">
        <v>0</v>
      </c>
      <c r="G157" s="3">
        <v>0</v>
      </c>
      <c r="H157" s="3">
        <v>0</v>
      </c>
      <c r="I157" s="3">
        <v>0</v>
      </c>
    </row>
    <row r="158" spans="1:9" x14ac:dyDescent="0.25">
      <c r="A158" s="2" t="s">
        <v>138</v>
      </c>
      <c r="B158" s="3">
        <v>249</v>
      </c>
      <c r="C158" s="3">
        <v>289</v>
      </c>
      <c r="D158" s="3">
        <v>244</v>
      </c>
      <c r="E158" s="3">
        <v>0</v>
      </c>
      <c r="F158" s="3">
        <v>0</v>
      </c>
      <c r="G158" s="3">
        <v>0</v>
      </c>
      <c r="H158" s="3">
        <v>0</v>
      </c>
      <c r="I158" s="3">
        <v>0</v>
      </c>
    </row>
    <row r="159" spans="1:9" x14ac:dyDescent="0.25">
      <c r="A159" s="2" t="s">
        <v>139</v>
      </c>
      <c r="B159" s="3">
        <v>100</v>
      </c>
      <c r="C159" s="3">
        <v>174</v>
      </c>
      <c r="D159" s="3">
        <v>224</v>
      </c>
      <c r="E159" s="3">
        <v>0</v>
      </c>
      <c r="F159" s="3">
        <v>0</v>
      </c>
      <c r="G159" s="3">
        <v>0</v>
      </c>
      <c r="H159" s="3">
        <v>0</v>
      </c>
      <c r="I159" s="3">
        <v>0</v>
      </c>
    </row>
    <row r="160" spans="1:9" x14ac:dyDescent="0.25">
      <c r="A160" s="2" t="s">
        <v>140</v>
      </c>
      <c r="B160" s="3">
        <v>818</v>
      </c>
      <c r="C160" s="3">
        <v>892</v>
      </c>
      <c r="D160" s="3">
        <v>816</v>
      </c>
      <c r="E160" s="3">
        <v>0</v>
      </c>
      <c r="F160" s="3">
        <v>0</v>
      </c>
      <c r="G160" s="3">
        <v>0</v>
      </c>
      <c r="H160" s="3">
        <v>0</v>
      </c>
      <c r="I160" s="3">
        <v>0</v>
      </c>
    </row>
    <row r="161" spans="1:9" x14ac:dyDescent="0.25">
      <c r="A161" s="4" t="s">
        <v>105</v>
      </c>
      <c r="B161" s="5">
        <f>+SUM(B152:B160)</f>
        <v>4813</v>
      </c>
      <c r="C161" s="5">
        <f t="shared" ref="C161:I161" si="50">+SUM(C152:C160)</f>
        <v>5328</v>
      </c>
      <c r="D161" s="5">
        <f t="shared" si="50"/>
        <v>5192</v>
      </c>
      <c r="E161" s="5">
        <f t="shared" si="50"/>
        <v>5525</v>
      </c>
      <c r="F161" s="5">
        <f t="shared" si="50"/>
        <v>6357</v>
      </c>
      <c r="G161" s="5">
        <f t="shared" si="50"/>
        <v>4646</v>
      </c>
      <c r="H161" s="5">
        <f t="shared" si="50"/>
        <v>8641</v>
      </c>
      <c r="I161" s="5">
        <f t="shared" si="50"/>
        <v>8406</v>
      </c>
    </row>
    <row r="162" spans="1:9" x14ac:dyDescent="0.25">
      <c r="A162" s="2" t="s">
        <v>106</v>
      </c>
      <c r="B162" s="3">
        <v>517</v>
      </c>
      <c r="C162" s="3">
        <v>487</v>
      </c>
      <c r="D162" s="3">
        <v>477</v>
      </c>
      <c r="E162" s="3">
        <v>310</v>
      </c>
      <c r="F162" s="3">
        <v>303</v>
      </c>
      <c r="G162" s="3">
        <v>297</v>
      </c>
      <c r="H162" s="3">
        <v>543</v>
      </c>
      <c r="I162" s="3">
        <v>669</v>
      </c>
    </row>
    <row r="163" spans="1:9" x14ac:dyDescent="0.25">
      <c r="A163" s="2" t="s">
        <v>110</v>
      </c>
      <c r="B163" s="3">
        <v>-1097</v>
      </c>
      <c r="C163" s="3">
        <v>-1173</v>
      </c>
      <c r="D163" s="3">
        <v>-724</v>
      </c>
      <c r="E163" s="3">
        <v>-1456</v>
      </c>
      <c r="F163" s="3">
        <v>-1810</v>
      </c>
      <c r="G163" s="3">
        <v>-1967</v>
      </c>
      <c r="H163" s="3">
        <v>-2261</v>
      </c>
      <c r="I163" s="3">
        <v>-2219</v>
      </c>
    </row>
    <row r="164" spans="1:9" ht="15.75" thickBot="1" x14ac:dyDescent="0.3">
      <c r="A164" s="6" t="s">
        <v>114</v>
      </c>
      <c r="B164" s="7">
        <f t="shared" ref="B164" si="51">+SUM(B161:B163)</f>
        <v>4233</v>
      </c>
      <c r="C164" s="7">
        <f t="shared" ref="C164" si="52">+SUM(C161:C163)</f>
        <v>4642</v>
      </c>
      <c r="D164" s="7">
        <f t="shared" ref="D164" si="53">+SUM(D161:D163)</f>
        <v>4945</v>
      </c>
      <c r="E164" s="7">
        <f t="shared" ref="E164" si="54">+SUM(E161:E163)</f>
        <v>4379</v>
      </c>
      <c r="F164" s="7">
        <f t="shared" ref="F164" si="55">+SUM(F161:F163)</f>
        <v>4850</v>
      </c>
      <c r="G164" s="7">
        <f t="shared" ref="G164" si="56">+SUM(G161:G163)</f>
        <v>2976</v>
      </c>
      <c r="H164" s="7">
        <f t="shared" ref="H164" si="57">+SUM(H161:H163)</f>
        <v>6923</v>
      </c>
      <c r="I164" s="7">
        <f>+SUM(I161:I163)</f>
        <v>6856</v>
      </c>
    </row>
    <row r="165" spans="1:9" s="12" customFormat="1" ht="15.75" thickTop="1" x14ac:dyDescent="0.25">
      <c r="A165" s="12" t="s">
        <v>113</v>
      </c>
      <c r="B165" s="13">
        <f>+B164-B10-B8</f>
        <v>0</v>
      </c>
      <c r="C165" s="13">
        <f>+C164-C10-C8</f>
        <v>0</v>
      </c>
      <c r="D165" s="13">
        <f>+D164-D10-D8</f>
        <v>0</v>
      </c>
      <c r="E165" s="13">
        <f>+E164-E10-E8</f>
        <v>0</v>
      </c>
      <c r="F165" s="13">
        <f>+F164-F10-F8</f>
        <v>0</v>
      </c>
      <c r="G165" s="13">
        <f>+G164-G10-G8</f>
        <v>0</v>
      </c>
      <c r="H165" s="13">
        <f>+H164-H10-H8</f>
        <v>0</v>
      </c>
      <c r="I165" s="13">
        <f>+I164-I10-I8</f>
        <v>0</v>
      </c>
    </row>
    <row r="166" spans="1:9" x14ac:dyDescent="0.25">
      <c r="A166" s="1" t="s">
        <v>119</v>
      </c>
    </row>
    <row r="167" spans="1:9" x14ac:dyDescent="0.25">
      <c r="A167" s="2" t="s">
        <v>102</v>
      </c>
      <c r="B167" s="3">
        <v>632</v>
      </c>
      <c r="C167" s="3">
        <v>742</v>
      </c>
      <c r="D167" s="3">
        <v>819</v>
      </c>
      <c r="E167" s="3">
        <v>848</v>
      </c>
      <c r="F167" s="3">
        <v>814</v>
      </c>
      <c r="G167" s="3">
        <v>645</v>
      </c>
      <c r="H167" s="3">
        <v>617</v>
      </c>
      <c r="I167" s="3">
        <v>639</v>
      </c>
    </row>
    <row r="168" spans="1:9" x14ac:dyDescent="0.25">
      <c r="A168" s="2" t="s">
        <v>103</v>
      </c>
      <c r="B168" s="3"/>
      <c r="C168" s="3"/>
      <c r="D168" s="3"/>
      <c r="E168" s="3">
        <v>849</v>
      </c>
      <c r="F168" s="3">
        <v>929</v>
      </c>
      <c r="G168" s="3">
        <v>885</v>
      </c>
      <c r="H168" s="3">
        <v>982</v>
      </c>
      <c r="I168" s="3">
        <v>920</v>
      </c>
    </row>
    <row r="169" spans="1:9" x14ac:dyDescent="0.25">
      <c r="A169" s="2" t="s">
        <v>104</v>
      </c>
      <c r="B169" s="3">
        <v>254</v>
      </c>
      <c r="C169" s="3">
        <v>234</v>
      </c>
      <c r="D169" s="3">
        <v>225</v>
      </c>
      <c r="E169" s="3">
        <v>256</v>
      </c>
      <c r="F169" s="3">
        <v>237</v>
      </c>
      <c r="G169" s="3">
        <v>214</v>
      </c>
      <c r="H169" s="3">
        <v>288</v>
      </c>
      <c r="I169" s="3">
        <v>303</v>
      </c>
    </row>
    <row r="170" spans="1:9" x14ac:dyDescent="0.25">
      <c r="A170" s="2" t="s">
        <v>120</v>
      </c>
      <c r="B170" s="3"/>
      <c r="C170" s="3"/>
      <c r="D170" s="3"/>
      <c r="E170" s="3">
        <v>339</v>
      </c>
      <c r="F170" s="3">
        <v>326</v>
      </c>
      <c r="G170" s="3">
        <v>296</v>
      </c>
      <c r="H170" s="3">
        <v>304</v>
      </c>
      <c r="I170" s="3">
        <v>274</v>
      </c>
    </row>
    <row r="171" spans="1:9" x14ac:dyDescent="0.25">
      <c r="A171" s="2" t="s">
        <v>109</v>
      </c>
      <c r="B171" s="3">
        <v>484</v>
      </c>
      <c r="C171" s="3">
        <v>511</v>
      </c>
      <c r="D171" s="3">
        <v>533</v>
      </c>
      <c r="E171" s="3">
        <v>597</v>
      </c>
      <c r="F171" s="3">
        <v>665</v>
      </c>
      <c r="G171" s="3">
        <v>830</v>
      </c>
      <c r="H171" s="3">
        <v>780</v>
      </c>
      <c r="I171" s="3">
        <v>789</v>
      </c>
    </row>
    <row r="172" spans="1:9" x14ac:dyDescent="0.25">
      <c r="A172" s="2" t="s">
        <v>137</v>
      </c>
      <c r="B172" s="3">
        <v>451</v>
      </c>
      <c r="C172" s="3">
        <v>589</v>
      </c>
      <c r="D172" s="3">
        <v>658</v>
      </c>
      <c r="E172" s="3"/>
      <c r="F172" s="3"/>
      <c r="G172" s="3"/>
      <c r="H172" s="3"/>
      <c r="I172" s="3"/>
    </row>
    <row r="173" spans="1:9" x14ac:dyDescent="0.25">
      <c r="A173" s="2" t="s">
        <v>138</v>
      </c>
      <c r="B173" s="3">
        <v>47</v>
      </c>
      <c r="C173" s="3">
        <v>50</v>
      </c>
      <c r="D173" s="3">
        <v>48</v>
      </c>
      <c r="E173" s="3"/>
      <c r="F173" s="3"/>
      <c r="G173" s="3"/>
      <c r="H173" s="3"/>
      <c r="I173" s="3"/>
    </row>
    <row r="174" spans="1:9" x14ac:dyDescent="0.25">
      <c r="A174" s="2" t="s">
        <v>139</v>
      </c>
      <c r="B174" s="3">
        <v>205</v>
      </c>
      <c r="C174" s="3">
        <v>223</v>
      </c>
      <c r="D174" s="3">
        <v>223</v>
      </c>
      <c r="E174" s="3"/>
      <c r="F174" s="3"/>
      <c r="G174" s="3"/>
      <c r="H174" s="3"/>
      <c r="I174" s="3"/>
    </row>
    <row r="175" spans="1:9" x14ac:dyDescent="0.25">
      <c r="A175" s="2" t="s">
        <v>140</v>
      </c>
      <c r="B175" s="3">
        <v>103</v>
      </c>
      <c r="C175" s="3">
        <v>109</v>
      </c>
      <c r="D175" s="3">
        <v>120</v>
      </c>
      <c r="E175" s="3"/>
      <c r="F175" s="3"/>
      <c r="G175" s="3"/>
      <c r="H175" s="3"/>
      <c r="I175" s="3"/>
    </row>
    <row r="176" spans="1:9" x14ac:dyDescent="0.25">
      <c r="A176" s="4" t="s">
        <v>121</v>
      </c>
      <c r="B176" s="5">
        <f>+SUM(B167:B175)</f>
        <v>2176</v>
      </c>
      <c r="C176" s="5">
        <f t="shared" ref="C176:I176" si="58">+SUM(C167:C175)</f>
        <v>2458</v>
      </c>
      <c r="D176" s="5">
        <f t="shared" si="58"/>
        <v>2626</v>
      </c>
      <c r="E176" s="5">
        <f t="shared" si="58"/>
        <v>2889</v>
      </c>
      <c r="F176" s="5">
        <f t="shared" si="58"/>
        <v>2971</v>
      </c>
      <c r="G176" s="5">
        <f t="shared" si="58"/>
        <v>2870</v>
      </c>
      <c r="H176" s="5">
        <f t="shared" si="58"/>
        <v>2971</v>
      </c>
      <c r="I176" s="5">
        <f t="shared" si="58"/>
        <v>2925</v>
      </c>
    </row>
    <row r="177" spans="1:9" x14ac:dyDescent="0.25">
      <c r="A177" s="2" t="s">
        <v>106</v>
      </c>
      <c r="B177" s="3">
        <v>122</v>
      </c>
      <c r="C177" s="3">
        <v>125</v>
      </c>
      <c r="D177" s="3">
        <v>125</v>
      </c>
      <c r="E177" s="3">
        <v>115</v>
      </c>
      <c r="F177" s="3">
        <v>100</v>
      </c>
      <c r="G177" s="3">
        <v>80</v>
      </c>
      <c r="H177" s="3">
        <v>63</v>
      </c>
      <c r="I177" s="3">
        <v>49</v>
      </c>
    </row>
    <row r="178" spans="1:9" x14ac:dyDescent="0.25">
      <c r="A178" s="2" t="s">
        <v>110</v>
      </c>
      <c r="B178" s="3">
        <v>713</v>
      </c>
      <c r="C178" s="3">
        <v>937</v>
      </c>
      <c r="D178" s="3">
        <v>1238</v>
      </c>
      <c r="E178" s="3">
        <v>1450</v>
      </c>
      <c r="F178" s="3">
        <v>1673</v>
      </c>
      <c r="G178" s="3">
        <v>1916</v>
      </c>
      <c r="H178" s="3">
        <v>1870</v>
      </c>
      <c r="I178" s="3">
        <v>1817</v>
      </c>
    </row>
    <row r="179" spans="1:9" ht="15.75" thickBot="1" x14ac:dyDescent="0.3">
      <c r="A179" s="6" t="s">
        <v>122</v>
      </c>
      <c r="B179" s="7">
        <f t="shared" ref="B179:H179" si="59">+SUM(B176:B178)</f>
        <v>3011</v>
      </c>
      <c r="C179" s="7">
        <f t="shared" si="59"/>
        <v>3520</v>
      </c>
      <c r="D179" s="7">
        <f t="shared" si="59"/>
        <v>3989</v>
      </c>
      <c r="E179" s="7">
        <f t="shared" si="59"/>
        <v>4454</v>
      </c>
      <c r="F179" s="7">
        <f t="shared" si="59"/>
        <v>4744</v>
      </c>
      <c r="G179" s="7">
        <f t="shared" si="59"/>
        <v>4866</v>
      </c>
      <c r="H179" s="7">
        <f t="shared" si="59"/>
        <v>4904</v>
      </c>
      <c r="I179" s="7">
        <f>+SUM(I176:I178)</f>
        <v>4791</v>
      </c>
    </row>
    <row r="180" spans="1:9" ht="15.75" thickTop="1" x14ac:dyDescent="0.25">
      <c r="A180" s="12" t="s">
        <v>113</v>
      </c>
      <c r="B180" s="13">
        <f>+B179-B31</f>
        <v>0</v>
      </c>
      <c r="C180" s="13">
        <f>+C179-C31</f>
        <v>0</v>
      </c>
      <c r="D180" s="13">
        <f>+D179-D31</f>
        <v>0</v>
      </c>
      <c r="E180" s="13">
        <f>+E179-E31</f>
        <v>0</v>
      </c>
      <c r="F180" s="13">
        <f>+F179-F31</f>
        <v>0</v>
      </c>
      <c r="G180" s="13">
        <f>+G179-G31</f>
        <v>0</v>
      </c>
      <c r="H180" s="13">
        <f>+H179-H31</f>
        <v>0</v>
      </c>
      <c r="I180" s="13">
        <f>+I179-I31</f>
        <v>0</v>
      </c>
    </row>
    <row r="181" spans="1:9" x14ac:dyDescent="0.25">
      <c r="A181" s="1" t="s">
        <v>124</v>
      </c>
    </row>
    <row r="182" spans="1:9" x14ac:dyDescent="0.25">
      <c r="A182" s="2" t="s">
        <v>102</v>
      </c>
      <c r="B182" s="3">
        <v>208</v>
      </c>
      <c r="C182" s="3">
        <v>242</v>
      </c>
      <c r="D182" s="3">
        <v>223</v>
      </c>
      <c r="E182" s="3">
        <v>196</v>
      </c>
      <c r="F182" s="3">
        <v>117</v>
      </c>
      <c r="G182" s="3">
        <v>110</v>
      </c>
      <c r="H182" s="3">
        <v>98</v>
      </c>
      <c r="I182" s="3">
        <v>146</v>
      </c>
    </row>
    <row r="183" spans="1:9" x14ac:dyDescent="0.25">
      <c r="A183" s="2" t="s">
        <v>103</v>
      </c>
      <c r="B183" s="3"/>
      <c r="C183" s="3"/>
      <c r="D183" s="3"/>
      <c r="E183" s="3">
        <v>240</v>
      </c>
      <c r="F183" s="3">
        <v>233</v>
      </c>
      <c r="G183" s="3">
        <v>139</v>
      </c>
      <c r="H183" s="3">
        <v>153</v>
      </c>
      <c r="I183" s="3">
        <v>197</v>
      </c>
    </row>
    <row r="184" spans="1:9" x14ac:dyDescent="0.25">
      <c r="A184" s="2" t="s">
        <v>104</v>
      </c>
      <c r="B184" s="3">
        <v>69</v>
      </c>
      <c r="C184" s="3">
        <v>44</v>
      </c>
      <c r="D184" s="3">
        <v>51</v>
      </c>
      <c r="E184" s="3">
        <v>76</v>
      </c>
      <c r="F184" s="3">
        <v>49</v>
      </c>
      <c r="G184" s="3">
        <v>28</v>
      </c>
      <c r="H184" s="3">
        <v>94</v>
      </c>
      <c r="I184" s="3">
        <v>78</v>
      </c>
    </row>
    <row r="185" spans="1:9" x14ac:dyDescent="0.25">
      <c r="A185" s="2" t="s">
        <v>120</v>
      </c>
      <c r="B185" s="3"/>
      <c r="C185" s="3"/>
      <c r="D185" s="3"/>
      <c r="E185" s="3">
        <v>49</v>
      </c>
      <c r="F185" s="3">
        <v>47</v>
      </c>
      <c r="G185" s="3">
        <v>41</v>
      </c>
      <c r="H185" s="3">
        <v>54</v>
      </c>
      <c r="I185" s="3">
        <v>56</v>
      </c>
    </row>
    <row r="186" spans="1:9" x14ac:dyDescent="0.25">
      <c r="A186" s="2" t="s">
        <v>109</v>
      </c>
      <c r="B186" s="3">
        <v>225</v>
      </c>
      <c r="C186" s="3">
        <v>258</v>
      </c>
      <c r="D186" s="3">
        <v>278</v>
      </c>
      <c r="E186" s="3">
        <v>286</v>
      </c>
      <c r="F186" s="3">
        <v>278</v>
      </c>
      <c r="G186" s="3">
        <v>438</v>
      </c>
      <c r="H186" s="3">
        <v>278</v>
      </c>
      <c r="I186" s="3">
        <v>222</v>
      </c>
    </row>
    <row r="187" spans="1:9" x14ac:dyDescent="0.25">
      <c r="A187" s="2" t="s">
        <v>137</v>
      </c>
      <c r="B187" s="3">
        <v>216</v>
      </c>
      <c r="C187" s="3">
        <v>215</v>
      </c>
      <c r="D187" s="3">
        <v>162</v>
      </c>
      <c r="E187" s="3"/>
      <c r="F187" s="3"/>
      <c r="G187" s="3"/>
      <c r="H187" s="3"/>
      <c r="I187" s="3"/>
    </row>
    <row r="188" spans="1:9" x14ac:dyDescent="0.25">
      <c r="A188" s="2" t="s">
        <v>138</v>
      </c>
      <c r="B188" s="3">
        <v>20</v>
      </c>
      <c r="C188" s="3">
        <v>17</v>
      </c>
      <c r="D188" s="3">
        <v>10</v>
      </c>
      <c r="E188" s="3"/>
      <c r="F188" s="3"/>
      <c r="G188" s="3"/>
      <c r="H188" s="3"/>
      <c r="I188" s="3"/>
    </row>
    <row r="189" spans="1:9" x14ac:dyDescent="0.25">
      <c r="A189" s="2" t="s">
        <v>139</v>
      </c>
      <c r="B189" s="3">
        <v>15</v>
      </c>
      <c r="C189" s="3">
        <v>13</v>
      </c>
      <c r="D189" s="3">
        <v>21</v>
      </c>
      <c r="E189" s="3"/>
      <c r="F189" s="3"/>
      <c r="G189" s="3"/>
      <c r="H189" s="3"/>
      <c r="I189" s="3"/>
    </row>
    <row r="190" spans="1:9" x14ac:dyDescent="0.25">
      <c r="A190" s="2" t="s">
        <v>140</v>
      </c>
      <c r="B190" s="3">
        <v>37</v>
      </c>
      <c r="C190" s="3">
        <v>51</v>
      </c>
      <c r="D190" s="3">
        <v>39</v>
      </c>
      <c r="E190" s="3"/>
      <c r="F190" s="3"/>
      <c r="G190" s="3"/>
      <c r="H190" s="3"/>
      <c r="I190" s="3"/>
    </row>
    <row r="191" spans="1:9" x14ac:dyDescent="0.25">
      <c r="A191" s="4" t="s">
        <v>121</v>
      </c>
      <c r="B191" s="5">
        <f>+SUM(B182:B190)</f>
        <v>790</v>
      </c>
      <c r="C191" s="5">
        <f t="shared" ref="C191:I191" si="60">+SUM(C182:C190)</f>
        <v>840</v>
      </c>
      <c r="D191" s="5">
        <f t="shared" si="60"/>
        <v>784</v>
      </c>
      <c r="E191" s="5">
        <f t="shared" si="60"/>
        <v>847</v>
      </c>
      <c r="F191" s="5">
        <f t="shared" si="60"/>
        <v>724</v>
      </c>
      <c r="G191" s="5">
        <f t="shared" si="60"/>
        <v>756</v>
      </c>
      <c r="H191" s="5">
        <f t="shared" si="60"/>
        <v>677</v>
      </c>
      <c r="I191" s="5">
        <f t="shared" si="60"/>
        <v>699</v>
      </c>
    </row>
    <row r="192" spans="1:9" x14ac:dyDescent="0.25">
      <c r="A192" s="2" t="s">
        <v>106</v>
      </c>
      <c r="B192" s="3">
        <v>69</v>
      </c>
      <c r="C192" s="3">
        <v>39</v>
      </c>
      <c r="D192" s="3">
        <v>30</v>
      </c>
      <c r="E192" s="3">
        <v>22</v>
      </c>
      <c r="F192" s="3">
        <v>18</v>
      </c>
      <c r="G192" s="3">
        <v>12</v>
      </c>
      <c r="H192" s="3">
        <v>7</v>
      </c>
      <c r="I192" s="3">
        <v>9</v>
      </c>
    </row>
    <row r="193" spans="1:9" x14ac:dyDescent="0.25">
      <c r="A193" s="2" t="s">
        <v>110</v>
      </c>
      <c r="B193" s="3">
        <f>-(SUM(B191:B192)+B81)</f>
        <v>104</v>
      </c>
      <c r="C193" s="3">
        <f>-(SUM(C191:C192)+C81)</f>
        <v>264</v>
      </c>
      <c r="D193" s="3">
        <f>-(SUM(D191:D192)+D81)</f>
        <v>291</v>
      </c>
      <c r="E193" s="3">
        <f>-(SUM(E191:E192)+E81)</f>
        <v>159</v>
      </c>
      <c r="F193" s="3">
        <f>-(SUM(F191:F192)+F81)</f>
        <v>377</v>
      </c>
      <c r="G193" s="3">
        <f>-(SUM(G191:G192)+G81)</f>
        <v>318</v>
      </c>
      <c r="H193" s="3">
        <f>-(SUM(H191:H192)+H81)</f>
        <v>11</v>
      </c>
      <c r="I193" s="3">
        <f>-(SUM(I191:I192)+I81)</f>
        <v>50</v>
      </c>
    </row>
    <row r="194" spans="1:9" ht="15.75" thickBot="1" x14ac:dyDescent="0.3">
      <c r="A194" s="6" t="s">
        <v>125</v>
      </c>
      <c r="B194" s="7">
        <f t="shared" ref="B194:H194" si="61">+SUM(B191:B193)</f>
        <v>963</v>
      </c>
      <c r="C194" s="7">
        <f t="shared" si="61"/>
        <v>1143</v>
      </c>
      <c r="D194" s="7">
        <f t="shared" si="61"/>
        <v>1105</v>
      </c>
      <c r="E194" s="7">
        <f t="shared" si="61"/>
        <v>1028</v>
      </c>
      <c r="F194" s="7">
        <f t="shared" si="61"/>
        <v>1119</v>
      </c>
      <c r="G194" s="7">
        <f t="shared" si="61"/>
        <v>1086</v>
      </c>
      <c r="H194" s="7">
        <f t="shared" si="61"/>
        <v>695</v>
      </c>
      <c r="I194" s="7">
        <f>+SUM(I191:I193)</f>
        <v>758</v>
      </c>
    </row>
    <row r="195" spans="1:9" ht="15.75" thickTop="1" x14ac:dyDescent="0.25">
      <c r="A195" s="12" t="s">
        <v>113</v>
      </c>
      <c r="B195" s="13">
        <f>+B194+B81</f>
        <v>0</v>
      </c>
      <c r="C195" s="13">
        <f>+C194+C81</f>
        <v>0</v>
      </c>
      <c r="D195" s="13">
        <f>+D194+D81</f>
        <v>0</v>
      </c>
      <c r="E195" s="13">
        <f>+E194+E81</f>
        <v>0</v>
      </c>
      <c r="F195" s="13">
        <f>+F194+F81</f>
        <v>0</v>
      </c>
      <c r="G195" s="13">
        <f>+G194+G81</f>
        <v>0</v>
      </c>
      <c r="H195" s="13">
        <f>+H194+H81</f>
        <v>0</v>
      </c>
      <c r="I195" s="13">
        <f>+I194+I81</f>
        <v>0</v>
      </c>
    </row>
    <row r="196" spans="1:9" x14ac:dyDescent="0.25">
      <c r="A196" s="1" t="s">
        <v>126</v>
      </c>
    </row>
    <row r="197" spans="1:9" x14ac:dyDescent="0.25">
      <c r="A197" s="2" t="s">
        <v>102</v>
      </c>
      <c r="B197" s="3">
        <v>121</v>
      </c>
      <c r="C197" s="3">
        <v>133</v>
      </c>
      <c r="D197" s="3">
        <v>140</v>
      </c>
      <c r="E197" s="3">
        <v>160</v>
      </c>
      <c r="F197" s="3">
        <v>149</v>
      </c>
      <c r="G197" s="3">
        <v>148</v>
      </c>
      <c r="H197" s="3">
        <v>130</v>
      </c>
      <c r="I197" s="3">
        <v>124</v>
      </c>
    </row>
    <row r="198" spans="1:9" x14ac:dyDescent="0.25">
      <c r="A198" s="2" t="s">
        <v>103</v>
      </c>
      <c r="B198" s="3"/>
      <c r="C198" s="3"/>
      <c r="D198" s="3"/>
      <c r="E198" s="3">
        <v>116</v>
      </c>
      <c r="F198" s="3">
        <v>111</v>
      </c>
      <c r="G198" s="3">
        <v>132</v>
      </c>
      <c r="H198" s="3">
        <v>136</v>
      </c>
      <c r="I198" s="3">
        <v>134</v>
      </c>
    </row>
    <row r="199" spans="1:9" x14ac:dyDescent="0.25">
      <c r="A199" s="2" t="s">
        <v>104</v>
      </c>
      <c r="B199" s="3">
        <v>46</v>
      </c>
      <c r="C199" s="3">
        <v>48</v>
      </c>
      <c r="D199" s="3">
        <v>54</v>
      </c>
      <c r="E199" s="3">
        <v>56</v>
      </c>
      <c r="F199" s="3">
        <v>50</v>
      </c>
      <c r="G199" s="3">
        <v>44</v>
      </c>
      <c r="H199" s="3">
        <v>46</v>
      </c>
      <c r="I199" s="3">
        <v>41</v>
      </c>
    </row>
    <row r="200" spans="1:9" x14ac:dyDescent="0.25">
      <c r="A200" s="2" t="s">
        <v>108</v>
      </c>
      <c r="B200" s="3"/>
      <c r="C200" s="3"/>
      <c r="D200" s="3"/>
      <c r="E200" s="3">
        <v>55</v>
      </c>
      <c r="F200" s="3">
        <v>53</v>
      </c>
      <c r="G200" s="3">
        <v>46</v>
      </c>
      <c r="H200" s="3">
        <v>43</v>
      </c>
      <c r="I200" s="3">
        <v>42</v>
      </c>
    </row>
    <row r="201" spans="1:9" x14ac:dyDescent="0.25">
      <c r="A201" s="2" t="s">
        <v>109</v>
      </c>
      <c r="B201" s="3">
        <v>210</v>
      </c>
      <c r="C201" s="3">
        <v>230</v>
      </c>
      <c r="D201" s="3">
        <v>233</v>
      </c>
      <c r="E201" s="3">
        <v>217</v>
      </c>
      <c r="F201" s="3">
        <v>195</v>
      </c>
      <c r="G201" s="3">
        <v>214</v>
      </c>
      <c r="H201" s="3">
        <v>222</v>
      </c>
      <c r="I201" s="3">
        <v>220</v>
      </c>
    </row>
    <row r="202" spans="1:9" x14ac:dyDescent="0.25">
      <c r="A202" s="2" t="s">
        <v>137</v>
      </c>
      <c r="B202" s="3">
        <v>75</v>
      </c>
      <c r="C202" s="3">
        <v>72</v>
      </c>
      <c r="D202" s="3">
        <v>91</v>
      </c>
      <c r="E202" s="3"/>
      <c r="F202" s="3"/>
      <c r="G202" s="3"/>
      <c r="H202" s="3"/>
      <c r="I202" s="3"/>
    </row>
    <row r="203" spans="1:9" x14ac:dyDescent="0.25">
      <c r="A203" s="2" t="s">
        <v>138</v>
      </c>
      <c r="B203" s="3">
        <v>12</v>
      </c>
      <c r="C203" s="3">
        <v>12</v>
      </c>
      <c r="D203" s="3">
        <v>13</v>
      </c>
      <c r="E203" s="3"/>
      <c r="F203" s="3"/>
      <c r="G203" s="3"/>
      <c r="H203" s="3"/>
      <c r="I203" s="3"/>
    </row>
    <row r="204" spans="1:9" x14ac:dyDescent="0.25">
      <c r="A204" s="2" t="s">
        <v>139</v>
      </c>
      <c r="B204" s="3">
        <v>22</v>
      </c>
      <c r="C204" s="3">
        <v>18</v>
      </c>
      <c r="D204" s="3">
        <v>18</v>
      </c>
      <c r="E204" s="3"/>
      <c r="F204" s="3"/>
      <c r="G204" s="3"/>
      <c r="H204" s="3"/>
      <c r="I204" s="3"/>
    </row>
    <row r="205" spans="1:9" x14ac:dyDescent="0.25">
      <c r="A205" s="2" t="s">
        <v>140</v>
      </c>
      <c r="B205" s="3">
        <v>27</v>
      </c>
      <c r="C205" s="3">
        <v>25</v>
      </c>
      <c r="D205" s="3">
        <v>38</v>
      </c>
      <c r="E205" s="3"/>
      <c r="F205" s="3"/>
      <c r="G205" s="3"/>
      <c r="H205" s="3"/>
      <c r="I205" s="3"/>
    </row>
    <row r="206" spans="1:9" x14ac:dyDescent="0.25">
      <c r="A206" s="4" t="s">
        <v>121</v>
      </c>
      <c r="B206" s="5">
        <f>+SUM(B197:B205)</f>
        <v>513</v>
      </c>
      <c r="C206" s="5">
        <f t="shared" ref="C206:I206" si="62">+SUM(C197:C205)</f>
        <v>538</v>
      </c>
      <c r="D206" s="5">
        <f t="shared" si="62"/>
        <v>587</v>
      </c>
      <c r="E206" s="5">
        <f t="shared" si="62"/>
        <v>604</v>
      </c>
      <c r="F206" s="5">
        <f t="shared" si="62"/>
        <v>558</v>
      </c>
      <c r="G206" s="5">
        <f t="shared" si="62"/>
        <v>584</v>
      </c>
      <c r="H206" s="5">
        <f t="shared" si="62"/>
        <v>577</v>
      </c>
      <c r="I206" s="5">
        <f t="shared" si="62"/>
        <v>561</v>
      </c>
    </row>
    <row r="207" spans="1:9" x14ac:dyDescent="0.25">
      <c r="A207" s="2" t="s">
        <v>106</v>
      </c>
      <c r="B207" s="3">
        <v>18</v>
      </c>
      <c r="C207" s="3">
        <v>27</v>
      </c>
      <c r="D207" s="3">
        <v>28</v>
      </c>
      <c r="E207" s="3">
        <v>33</v>
      </c>
      <c r="F207" s="3">
        <v>31</v>
      </c>
      <c r="G207" s="3">
        <v>25</v>
      </c>
      <c r="H207" s="3">
        <v>26</v>
      </c>
      <c r="I207" s="3">
        <v>22</v>
      </c>
    </row>
    <row r="208" spans="1:9" x14ac:dyDescent="0.25">
      <c r="A208" s="2" t="s">
        <v>110</v>
      </c>
      <c r="B208" s="3">
        <v>75</v>
      </c>
      <c r="C208" s="3">
        <v>84</v>
      </c>
      <c r="D208" s="3">
        <v>91</v>
      </c>
      <c r="E208" s="3">
        <v>110</v>
      </c>
      <c r="F208" s="3">
        <v>116</v>
      </c>
      <c r="G208" s="3">
        <v>112</v>
      </c>
      <c r="H208" s="3">
        <v>141</v>
      </c>
      <c r="I208" s="3">
        <v>134</v>
      </c>
    </row>
    <row r="209" spans="1:9" ht="15.75" thickBot="1" x14ac:dyDescent="0.3">
      <c r="A209" s="6" t="s">
        <v>127</v>
      </c>
      <c r="B209" s="7">
        <f t="shared" ref="B209:H209" si="63">+SUM(B206:B208)</f>
        <v>606</v>
      </c>
      <c r="C209" s="7">
        <f t="shared" si="63"/>
        <v>649</v>
      </c>
      <c r="D209" s="7">
        <f t="shared" si="63"/>
        <v>706</v>
      </c>
      <c r="E209" s="7">
        <f t="shared" si="63"/>
        <v>747</v>
      </c>
      <c r="F209" s="7">
        <f t="shared" si="63"/>
        <v>705</v>
      </c>
      <c r="G209" s="7">
        <f t="shared" si="63"/>
        <v>721</v>
      </c>
      <c r="H209" s="7">
        <f t="shared" si="63"/>
        <v>744</v>
      </c>
      <c r="I209" s="7">
        <f>+SUM(I206:I208)</f>
        <v>717</v>
      </c>
    </row>
    <row r="210" spans="1:9" ht="15.75" thickTop="1" x14ac:dyDescent="0.25">
      <c r="A210" s="12" t="s">
        <v>113</v>
      </c>
      <c r="B210" s="13">
        <f>+B209-B66</f>
        <v>0</v>
      </c>
      <c r="C210" s="13">
        <f>+C209-C66</f>
        <v>0</v>
      </c>
      <c r="D210" s="13">
        <f>+D209-D66</f>
        <v>0</v>
      </c>
      <c r="E210" s="13">
        <f>+E209-E66</f>
        <v>0</v>
      </c>
      <c r="F210" s="13">
        <f>+F209-F66</f>
        <v>0</v>
      </c>
      <c r="G210" s="13">
        <f>+G209-G66</f>
        <v>0</v>
      </c>
      <c r="H210" s="13">
        <f>+H209-H66</f>
        <v>0</v>
      </c>
      <c r="I210" s="13">
        <f>+I209-I66</f>
        <v>0</v>
      </c>
    </row>
    <row r="211" spans="1:9" x14ac:dyDescent="0.25">
      <c r="A211" s="14" t="s">
        <v>128</v>
      </c>
      <c r="B211" s="14"/>
      <c r="C211" s="14"/>
      <c r="D211" s="14"/>
      <c r="E211" s="14"/>
      <c r="F211" s="14"/>
      <c r="G211" s="14"/>
      <c r="H211" s="14"/>
      <c r="I211" s="14"/>
    </row>
    <row r="212" spans="1:9" x14ac:dyDescent="0.25">
      <c r="A212" s="31" t="s">
        <v>133</v>
      </c>
      <c r="B212" s="17"/>
      <c r="C212" s="17"/>
      <c r="D212" s="17"/>
      <c r="E212" s="17"/>
      <c r="F212" s="17"/>
      <c r="G212" s="17"/>
      <c r="H212" s="17"/>
      <c r="I212" s="17"/>
    </row>
    <row r="213" spans="1:9" x14ac:dyDescent="0.25">
      <c r="A213" s="10" t="s">
        <v>102</v>
      </c>
      <c r="B213" s="38">
        <v>0.12</v>
      </c>
      <c r="C213" s="38">
        <v>0.08</v>
      </c>
      <c r="D213" s="38">
        <v>0.03</v>
      </c>
      <c r="E213" s="38">
        <v>-0.02</v>
      </c>
      <c r="F213" s="38">
        <v>7.0000000000000007E-2</v>
      </c>
      <c r="G213" s="38">
        <v>-0.09</v>
      </c>
      <c r="H213" s="38">
        <v>0.19</v>
      </c>
      <c r="I213" s="38">
        <v>7.0000000000000007E-2</v>
      </c>
    </row>
    <row r="214" spans="1:9" x14ac:dyDescent="0.25">
      <c r="A214" s="39" t="s">
        <v>115</v>
      </c>
      <c r="B214" s="40">
        <v>0.14000000000000001</v>
      </c>
      <c r="C214" s="40">
        <v>0.1</v>
      </c>
      <c r="D214" s="40">
        <v>0.04</v>
      </c>
      <c r="E214" s="40">
        <v>-0.04</v>
      </c>
      <c r="F214" s="40">
        <v>0.08</v>
      </c>
      <c r="G214" s="40">
        <v>-7.0000000000000007E-2</v>
      </c>
      <c r="H214" s="40">
        <v>0.25</v>
      </c>
      <c r="I214" s="40">
        <v>0.05</v>
      </c>
    </row>
    <row r="215" spans="1:9" x14ac:dyDescent="0.25">
      <c r="A215" s="39" t="s">
        <v>116</v>
      </c>
      <c r="B215" s="40">
        <v>0.12</v>
      </c>
      <c r="C215" s="40">
        <v>0.08</v>
      </c>
      <c r="D215" s="40">
        <v>0.03</v>
      </c>
      <c r="E215" s="40">
        <v>0.01</v>
      </c>
      <c r="F215" s="40">
        <v>7.0000000000000007E-2</v>
      </c>
      <c r="G215" s="40">
        <v>-0.12</v>
      </c>
      <c r="H215" s="40">
        <v>0.08</v>
      </c>
      <c r="I215" s="40">
        <v>0.09</v>
      </c>
    </row>
    <row r="216" spans="1:9" x14ac:dyDescent="0.25">
      <c r="A216" s="39" t="s">
        <v>117</v>
      </c>
      <c r="B216" s="40">
        <v>-0.05</v>
      </c>
      <c r="C216" s="40">
        <v>-0.13</v>
      </c>
      <c r="D216" s="40">
        <v>-0.1</v>
      </c>
      <c r="E216" s="40">
        <v>-0.08</v>
      </c>
      <c r="F216" s="40">
        <v>0</v>
      </c>
      <c r="G216" s="40">
        <v>-0.14000000000000001</v>
      </c>
      <c r="H216" s="40">
        <v>-0.02</v>
      </c>
      <c r="I216" s="40">
        <v>0.25</v>
      </c>
    </row>
    <row r="217" spans="1:9" x14ac:dyDescent="0.25">
      <c r="A217" s="10" t="s">
        <v>103</v>
      </c>
      <c r="B217" s="38"/>
      <c r="C217" s="38"/>
      <c r="D217" s="38"/>
      <c r="E217" s="38">
        <v>0.09</v>
      </c>
      <c r="F217" s="38">
        <v>0.11</v>
      </c>
      <c r="G217" s="38">
        <v>-0.01</v>
      </c>
      <c r="H217" s="38">
        <v>0.17</v>
      </c>
      <c r="I217" s="38">
        <v>0.12</v>
      </c>
    </row>
    <row r="218" spans="1:9" x14ac:dyDescent="0.25">
      <c r="A218" s="39" t="s">
        <v>115</v>
      </c>
      <c r="B218" s="40"/>
      <c r="C218" s="40"/>
      <c r="D218" s="40"/>
      <c r="E218" s="40">
        <v>0.06</v>
      </c>
      <c r="F218" s="40">
        <v>0.12</v>
      </c>
      <c r="G218" s="40">
        <v>-0.03</v>
      </c>
      <c r="H218" s="40">
        <v>0.13</v>
      </c>
      <c r="I218" s="40">
        <v>0.09</v>
      </c>
    </row>
    <row r="219" spans="1:9" x14ac:dyDescent="0.25">
      <c r="A219" s="39" t="s">
        <v>116</v>
      </c>
      <c r="B219" s="40"/>
      <c r="C219" s="40"/>
      <c r="D219" s="40"/>
      <c r="E219" s="40">
        <v>0.16</v>
      </c>
      <c r="F219" s="40">
        <v>0.09</v>
      </c>
      <c r="G219" s="40">
        <v>0.02</v>
      </c>
      <c r="H219" s="40">
        <v>0.25</v>
      </c>
      <c r="I219" s="40">
        <v>0.16</v>
      </c>
    </row>
    <row r="220" spans="1:9" x14ac:dyDescent="0.25">
      <c r="A220" s="39" t="s">
        <v>117</v>
      </c>
      <c r="B220" s="40"/>
      <c r="C220" s="40"/>
      <c r="D220" s="40"/>
      <c r="E220" s="40">
        <v>0.06</v>
      </c>
      <c r="F220" s="40">
        <v>0.05</v>
      </c>
      <c r="G220" s="40">
        <v>-0.03</v>
      </c>
      <c r="H220" s="40">
        <v>0.19</v>
      </c>
      <c r="I220" s="40">
        <v>0.17</v>
      </c>
    </row>
    <row r="221" spans="1:9" x14ac:dyDescent="0.25">
      <c r="A221" s="10" t="s">
        <v>104</v>
      </c>
      <c r="B221" s="38">
        <v>0.19</v>
      </c>
      <c r="C221" s="38">
        <v>0.27</v>
      </c>
      <c r="D221" s="38">
        <v>0.17</v>
      </c>
      <c r="E221" s="38">
        <v>0.18</v>
      </c>
      <c r="F221" s="38">
        <v>0.24</v>
      </c>
      <c r="G221" s="38">
        <v>0.11</v>
      </c>
      <c r="H221" s="38">
        <v>0.19</v>
      </c>
      <c r="I221" s="38">
        <v>-0.13</v>
      </c>
    </row>
    <row r="222" spans="1:9" x14ac:dyDescent="0.25">
      <c r="A222" s="39" t="s">
        <v>115</v>
      </c>
      <c r="B222" s="40">
        <v>0.28000000000000003</v>
      </c>
      <c r="C222" s="40">
        <v>0.33</v>
      </c>
      <c r="D222" s="40">
        <v>0.18</v>
      </c>
      <c r="E222" s="40">
        <v>0.16</v>
      </c>
      <c r="F222" s="40">
        <v>0.25</v>
      </c>
      <c r="G222" s="40">
        <v>0.12</v>
      </c>
      <c r="H222" s="40">
        <v>0.19</v>
      </c>
      <c r="I222" s="40">
        <v>-0.1</v>
      </c>
    </row>
    <row r="223" spans="1:9" x14ac:dyDescent="0.25">
      <c r="A223" s="39" t="s">
        <v>116</v>
      </c>
      <c r="B223" s="40">
        <v>7.0000000000000007E-2</v>
      </c>
      <c r="C223" s="40">
        <v>0.17</v>
      </c>
      <c r="D223" s="40">
        <v>0.18</v>
      </c>
      <c r="E223" s="40">
        <v>0.23</v>
      </c>
      <c r="F223" s="40">
        <v>0.23</v>
      </c>
      <c r="G223" s="40">
        <v>0.08</v>
      </c>
      <c r="H223" s="40">
        <v>0.19</v>
      </c>
      <c r="I223" s="40">
        <v>-0.21</v>
      </c>
    </row>
    <row r="224" spans="1:9" x14ac:dyDescent="0.25">
      <c r="A224" s="39" t="s">
        <v>117</v>
      </c>
      <c r="B224" s="40">
        <v>0.01</v>
      </c>
      <c r="C224" s="40">
        <v>7.0000000000000007E-2</v>
      </c>
      <c r="D224" s="40">
        <v>0.03</v>
      </c>
      <c r="E224" s="40">
        <v>-0.01</v>
      </c>
      <c r="F224" s="40">
        <v>0.08</v>
      </c>
      <c r="G224" s="40">
        <v>0.11</v>
      </c>
      <c r="H224" s="40">
        <v>0.26</v>
      </c>
      <c r="I224" s="40">
        <v>-0.06</v>
      </c>
    </row>
    <row r="225" spans="1:9" x14ac:dyDescent="0.25">
      <c r="A225" s="10" t="s">
        <v>108</v>
      </c>
      <c r="B225" s="38"/>
      <c r="C225" s="38"/>
      <c r="D225" s="38"/>
      <c r="E225" s="38">
        <v>0.1</v>
      </c>
      <c r="F225" s="38">
        <v>0.13</v>
      </c>
      <c r="G225" s="38">
        <v>0.01</v>
      </c>
      <c r="H225" s="38">
        <v>0.08</v>
      </c>
      <c r="I225" s="38">
        <v>0.16</v>
      </c>
    </row>
    <row r="226" spans="1:9" x14ac:dyDescent="0.25">
      <c r="A226" s="39" t="s">
        <v>115</v>
      </c>
      <c r="B226" s="40"/>
      <c r="C226" s="40"/>
      <c r="D226" s="40"/>
      <c r="E226" s="40">
        <v>0.09</v>
      </c>
      <c r="F226" s="40">
        <v>0.12</v>
      </c>
      <c r="G226" s="40">
        <v>0</v>
      </c>
      <c r="H226" s="40">
        <v>0.08</v>
      </c>
      <c r="I226" s="40">
        <v>0.17</v>
      </c>
    </row>
    <row r="227" spans="1:9" x14ac:dyDescent="0.25">
      <c r="A227" s="39" t="s">
        <v>116</v>
      </c>
      <c r="B227" s="40"/>
      <c r="C227" s="40"/>
      <c r="D227" s="40"/>
      <c r="E227" s="40">
        <v>0.15</v>
      </c>
      <c r="F227" s="40">
        <v>0.15</v>
      </c>
      <c r="G227" s="40">
        <v>0.03</v>
      </c>
      <c r="H227" s="40">
        <v>0.1</v>
      </c>
      <c r="I227" s="40">
        <v>0.12</v>
      </c>
    </row>
    <row r="228" spans="1:9" x14ac:dyDescent="0.25">
      <c r="A228" s="39" t="s">
        <v>117</v>
      </c>
      <c r="B228" s="40"/>
      <c r="C228" s="40"/>
      <c r="D228" s="40"/>
      <c r="E228" s="40">
        <v>-0.08</v>
      </c>
      <c r="F228" s="40">
        <v>0.08</v>
      </c>
      <c r="G228" s="40">
        <v>-0.04</v>
      </c>
      <c r="H228" s="40">
        <v>-0.09</v>
      </c>
      <c r="I228" s="40">
        <v>0.28000000000000003</v>
      </c>
    </row>
    <row r="229" spans="1:9" x14ac:dyDescent="0.25">
      <c r="A229" s="10" t="s">
        <v>109</v>
      </c>
      <c r="B229" s="38">
        <v>-0.02</v>
      </c>
      <c r="C229" s="38">
        <v>-0.3</v>
      </c>
      <c r="D229" s="38">
        <v>0.02</v>
      </c>
      <c r="E229" s="38">
        <v>0.12</v>
      </c>
      <c r="F229" s="38">
        <v>-0.53</v>
      </c>
      <c r="G229" s="38">
        <v>-0.26</v>
      </c>
      <c r="H229" s="38">
        <v>-0.17</v>
      </c>
      <c r="I229" s="38">
        <v>3.02</v>
      </c>
    </row>
    <row r="230" spans="1:9" s="1" customFormat="1" x14ac:dyDescent="0.25">
      <c r="A230" s="10" t="s">
        <v>137</v>
      </c>
      <c r="B230" s="38">
        <v>0.21</v>
      </c>
      <c r="C230" s="38">
        <v>0.14000000000000001</v>
      </c>
      <c r="D230" s="38">
        <v>0.11</v>
      </c>
      <c r="E230" s="38"/>
      <c r="F230" s="38"/>
      <c r="G230" s="38"/>
      <c r="H230" s="38"/>
      <c r="I230" s="38"/>
    </row>
    <row r="231" spans="1:9" s="17" customFormat="1" x14ac:dyDescent="0.25">
      <c r="A231" s="39" t="s">
        <v>115</v>
      </c>
      <c r="B231" s="43">
        <v>0.25</v>
      </c>
      <c r="C231" s="43">
        <v>0.14000000000000001</v>
      </c>
      <c r="D231" s="43">
        <v>7.0000000000000007E-2</v>
      </c>
      <c r="E231" s="43"/>
      <c r="F231" s="43"/>
      <c r="G231" s="43"/>
      <c r="H231" s="43"/>
      <c r="I231" s="43"/>
    </row>
    <row r="232" spans="1:9" s="17" customFormat="1" x14ac:dyDescent="0.25">
      <c r="A232" s="39" t="s">
        <v>116</v>
      </c>
      <c r="B232" s="43">
        <v>0.14000000000000001</v>
      </c>
      <c r="C232" s="43">
        <v>0.16</v>
      </c>
      <c r="D232" s="43">
        <v>0.21</v>
      </c>
      <c r="E232" s="43"/>
      <c r="F232" s="43"/>
      <c r="G232" s="43"/>
      <c r="H232" s="43"/>
      <c r="I232" s="43"/>
    </row>
    <row r="233" spans="1:9" s="17" customFormat="1" x14ac:dyDescent="0.25">
      <c r="A233" s="39" t="s">
        <v>117</v>
      </c>
      <c r="B233" s="43">
        <v>0.15</v>
      </c>
      <c r="C233" s="43">
        <v>0.08</v>
      </c>
      <c r="D233" s="43">
        <v>7.0000000000000007E-2</v>
      </c>
      <c r="E233" s="43"/>
      <c r="F233" s="43"/>
      <c r="G233" s="43"/>
      <c r="H233" s="43"/>
      <c r="I233" s="43"/>
    </row>
    <row r="234" spans="1:9" s="1" customFormat="1" x14ac:dyDescent="0.25">
      <c r="A234" s="10" t="s">
        <v>138</v>
      </c>
      <c r="B234" s="38">
        <v>0.15</v>
      </c>
      <c r="C234" s="38">
        <v>0.17</v>
      </c>
      <c r="D234" s="38">
        <v>7.0000000000000007E-2</v>
      </c>
      <c r="E234" s="38"/>
      <c r="F234" s="38"/>
      <c r="G234" s="38"/>
      <c r="H234" s="38"/>
      <c r="I234" s="38"/>
    </row>
    <row r="235" spans="1:9" s="17" customFormat="1" x14ac:dyDescent="0.25">
      <c r="A235" s="39" t="s">
        <v>115</v>
      </c>
      <c r="B235" s="43">
        <v>0.22</v>
      </c>
      <c r="C235" s="43">
        <v>0.23</v>
      </c>
      <c r="D235" s="43">
        <v>0.09</v>
      </c>
      <c r="E235" s="43"/>
      <c r="F235" s="43"/>
      <c r="G235" s="43"/>
      <c r="H235" s="43"/>
      <c r="I235" s="43"/>
    </row>
    <row r="236" spans="1:9" s="17" customFormat="1" x14ac:dyDescent="0.25">
      <c r="A236" s="39" t="s">
        <v>116</v>
      </c>
      <c r="B236" s="43">
        <v>0.05</v>
      </c>
      <c r="C236" s="43">
        <v>0.09</v>
      </c>
      <c r="D236" s="43">
        <v>0.04</v>
      </c>
      <c r="E236" s="43"/>
      <c r="F236" s="43"/>
      <c r="G236" s="43"/>
      <c r="H236" s="43"/>
      <c r="I236" s="43"/>
    </row>
    <row r="237" spans="1:9" s="17" customFormat="1" x14ac:dyDescent="0.25">
      <c r="A237" s="39" t="s">
        <v>117</v>
      </c>
      <c r="B237" s="43">
        <v>0.14000000000000001</v>
      </c>
      <c r="C237" s="43">
        <v>7.0000000000000007E-2</v>
      </c>
      <c r="D237" s="43">
        <v>0.06</v>
      </c>
      <c r="E237" s="43"/>
      <c r="F237" s="43"/>
      <c r="G237" s="43"/>
      <c r="H237" s="43"/>
      <c r="I237" s="43"/>
    </row>
    <row r="238" spans="1:9" s="1" customFormat="1" x14ac:dyDescent="0.25">
      <c r="A238" s="10" t="s">
        <v>139</v>
      </c>
      <c r="B238" s="38">
        <v>0.09</v>
      </c>
      <c r="C238" s="38">
        <v>0.22</v>
      </c>
      <c r="D238" s="38">
        <v>7.0000000000000007E-2</v>
      </c>
      <c r="E238" s="38"/>
      <c r="F238" s="38"/>
      <c r="G238" s="38"/>
      <c r="H238" s="38"/>
      <c r="I238" s="38"/>
    </row>
    <row r="239" spans="1:9" s="17" customFormat="1" x14ac:dyDescent="0.25">
      <c r="A239" s="39" t="s">
        <v>115</v>
      </c>
      <c r="B239" s="43">
        <v>0.23</v>
      </c>
      <c r="C239" s="43">
        <v>0.34</v>
      </c>
      <c r="D239" s="43">
        <v>7.0000000000000007E-2</v>
      </c>
      <c r="E239" s="43"/>
      <c r="F239" s="43"/>
      <c r="G239" s="43"/>
      <c r="H239" s="43"/>
      <c r="I239" s="43"/>
    </row>
    <row r="240" spans="1:9" s="17" customFormat="1" x14ac:dyDescent="0.25">
      <c r="A240" s="39" t="s">
        <v>116</v>
      </c>
      <c r="B240" s="43">
        <v>-0.08</v>
      </c>
      <c r="C240" s="43">
        <v>0.05</v>
      </c>
      <c r="D240" s="43">
        <v>0.1</v>
      </c>
      <c r="E240" s="43"/>
      <c r="F240" s="43"/>
      <c r="G240" s="43"/>
      <c r="H240" s="43"/>
      <c r="I240" s="43"/>
    </row>
    <row r="241" spans="1:9" s="17" customFormat="1" x14ac:dyDescent="0.25">
      <c r="A241" s="39" t="s">
        <v>117</v>
      </c>
      <c r="B241" s="43">
        <v>-0.06</v>
      </c>
      <c r="C241" s="43">
        <v>0.03</v>
      </c>
      <c r="D241" s="43">
        <v>-0.06</v>
      </c>
      <c r="E241" s="43"/>
      <c r="F241" s="43"/>
      <c r="G241" s="43"/>
      <c r="H241" s="43"/>
      <c r="I241" s="43"/>
    </row>
    <row r="242" spans="1:9" s="1" customFormat="1" x14ac:dyDescent="0.25">
      <c r="A242" s="10" t="s">
        <v>140</v>
      </c>
      <c r="B242" s="38">
        <v>0.08</v>
      </c>
      <c r="C242" s="38">
        <v>0.13</v>
      </c>
      <c r="D242" s="38">
        <v>0.14000000000000001</v>
      </c>
      <c r="E242" s="38"/>
      <c r="F242" s="38"/>
      <c r="G242" s="38"/>
      <c r="H242" s="38"/>
      <c r="I242" s="38"/>
    </row>
    <row r="243" spans="1:9" s="17" customFormat="1" x14ac:dyDescent="0.25">
      <c r="A243" s="39" t="s">
        <v>115</v>
      </c>
      <c r="B243" s="43">
        <v>0.09</v>
      </c>
      <c r="C243" s="43">
        <v>0.14000000000000001</v>
      </c>
      <c r="D243" s="43">
        <v>0.17</v>
      </c>
      <c r="E243" s="43"/>
      <c r="F243" s="43"/>
      <c r="G243" s="43"/>
      <c r="H243" s="43"/>
      <c r="I243" s="43"/>
    </row>
    <row r="244" spans="1:9" s="17" customFormat="1" x14ac:dyDescent="0.25">
      <c r="A244" s="39" t="s">
        <v>116</v>
      </c>
      <c r="B244" s="43">
        <v>0.05</v>
      </c>
      <c r="C244" s="43">
        <v>0.11</v>
      </c>
      <c r="D244" s="43">
        <v>0.08</v>
      </c>
      <c r="E244" s="43"/>
      <c r="F244" s="43"/>
      <c r="G244" s="43"/>
      <c r="H244" s="43"/>
      <c r="I244" s="43"/>
    </row>
    <row r="245" spans="1:9" s="17" customFormat="1" x14ac:dyDescent="0.25">
      <c r="A245" s="39" t="s">
        <v>117</v>
      </c>
      <c r="B245" s="43">
        <v>0.05</v>
      </c>
      <c r="C245" s="43">
        <v>0.11</v>
      </c>
      <c r="D245" s="43">
        <v>0.02</v>
      </c>
      <c r="E245" s="43"/>
      <c r="F245" s="43"/>
      <c r="G245" s="43"/>
      <c r="H245" s="43"/>
      <c r="I245" s="43"/>
    </row>
    <row r="246" spans="1:9" x14ac:dyDescent="0.25">
      <c r="A246" s="4" t="s">
        <v>105</v>
      </c>
      <c r="B246" s="41">
        <v>0.14000000000000001</v>
      </c>
      <c r="C246" s="41">
        <v>0.13</v>
      </c>
      <c r="D246" s="41">
        <v>0.08</v>
      </c>
      <c r="E246" s="41">
        <v>0.05</v>
      </c>
      <c r="F246" s="41">
        <v>0.11</v>
      </c>
      <c r="G246" s="41">
        <v>-0.02</v>
      </c>
      <c r="H246" s="41">
        <v>0.17</v>
      </c>
      <c r="I246" s="41">
        <v>0.06</v>
      </c>
    </row>
    <row r="247" spans="1:9" x14ac:dyDescent="0.25">
      <c r="A247" s="10" t="s">
        <v>106</v>
      </c>
      <c r="B247" s="38">
        <v>0.21</v>
      </c>
      <c r="C247" s="38">
        <v>0.02</v>
      </c>
      <c r="D247" s="38">
        <v>0.06</v>
      </c>
      <c r="E247" s="38">
        <v>-0.11</v>
      </c>
      <c r="F247" s="38">
        <v>0.03</v>
      </c>
      <c r="G247" s="38">
        <v>-0.01</v>
      </c>
      <c r="H247" s="38">
        <v>0.16</v>
      </c>
      <c r="I247" s="38">
        <v>7.0000000000000007E-2</v>
      </c>
    </row>
    <row r="248" spans="1:9" x14ac:dyDescent="0.25">
      <c r="A248" s="39" t="s">
        <v>115</v>
      </c>
      <c r="B248" s="40"/>
      <c r="C248" s="40"/>
      <c r="D248" s="40"/>
      <c r="E248" s="40"/>
      <c r="F248" s="40">
        <v>0.05</v>
      </c>
      <c r="G248" s="40">
        <v>0.01</v>
      </c>
      <c r="H248" s="40">
        <v>0.17</v>
      </c>
      <c r="I248" s="40">
        <v>0.06</v>
      </c>
    </row>
    <row r="249" spans="1:9" x14ac:dyDescent="0.25">
      <c r="A249" s="39" t="s">
        <v>116</v>
      </c>
      <c r="B249" s="40"/>
      <c r="C249" s="40"/>
      <c r="D249" s="40"/>
      <c r="E249" s="40"/>
      <c r="F249" s="40">
        <v>-0.17</v>
      </c>
      <c r="G249" s="40">
        <v>-0.22</v>
      </c>
      <c r="H249" s="40">
        <v>0.13</v>
      </c>
      <c r="I249" s="40">
        <v>-0.03</v>
      </c>
    </row>
    <row r="250" spans="1:9" x14ac:dyDescent="0.25">
      <c r="A250" s="39" t="s">
        <v>117</v>
      </c>
      <c r="B250" s="40"/>
      <c r="C250" s="40"/>
      <c r="D250" s="40"/>
      <c r="E250" s="40"/>
      <c r="F250" s="40">
        <v>-0.13</v>
      </c>
      <c r="G250" s="40">
        <v>0.08</v>
      </c>
      <c r="H250" s="40">
        <v>0.14000000000000001</v>
      </c>
      <c r="I250" s="40">
        <v>-0.16</v>
      </c>
    </row>
    <row r="251" spans="1:9" x14ac:dyDescent="0.25">
      <c r="A251" s="39" t="s">
        <v>123</v>
      </c>
      <c r="B251" s="40"/>
      <c r="C251" s="40"/>
      <c r="D251" s="40"/>
      <c r="E251" s="40"/>
      <c r="F251" s="40">
        <v>0.04</v>
      </c>
      <c r="G251" s="40">
        <v>-0.14000000000000001</v>
      </c>
      <c r="H251" s="40">
        <v>-0.01</v>
      </c>
      <c r="I251" s="40">
        <v>0.42</v>
      </c>
    </row>
    <row r="252" spans="1:9" x14ac:dyDescent="0.25">
      <c r="A252" s="10" t="s">
        <v>110</v>
      </c>
      <c r="B252" s="38">
        <v>0</v>
      </c>
      <c r="C252" s="38">
        <v>0</v>
      </c>
      <c r="D252" s="38">
        <v>0</v>
      </c>
      <c r="E252" s="38">
        <v>0</v>
      </c>
      <c r="F252" s="38">
        <v>0</v>
      </c>
      <c r="G252" s="38">
        <v>0</v>
      </c>
      <c r="H252" s="38">
        <v>0</v>
      </c>
      <c r="I252" s="38">
        <v>0</v>
      </c>
    </row>
    <row r="253" spans="1:9" ht="15.75" thickBot="1" x14ac:dyDescent="0.3">
      <c r="A253" s="6" t="s">
        <v>107</v>
      </c>
      <c r="B253" s="42">
        <v>0.14000000000000001</v>
      </c>
      <c r="C253" s="42">
        <v>0.12</v>
      </c>
      <c r="D253" s="42">
        <v>0.08</v>
      </c>
      <c r="E253" s="42">
        <v>0.04</v>
      </c>
      <c r="F253" s="42">
        <v>0.11</v>
      </c>
      <c r="G253" s="42">
        <v>-0.02</v>
      </c>
      <c r="H253" s="42">
        <v>0.17</v>
      </c>
      <c r="I253" s="42">
        <v>0.06</v>
      </c>
    </row>
    <row r="254" spans="1:9" ht="15.75" thickTop="1" x14ac:dyDescent="0.25"/>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Jhorlu</cp:lastModifiedBy>
  <dcterms:created xsi:type="dcterms:W3CDTF">2020-05-20T17:26:08Z</dcterms:created>
  <dcterms:modified xsi:type="dcterms:W3CDTF">2023-09-19T08:24:05Z</dcterms:modified>
</cp:coreProperties>
</file>