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66925"/>
  <mc:AlternateContent xmlns:mc="http://schemas.openxmlformats.org/markup-compatibility/2006">
    <mc:Choice Requires="x15">
      <x15ac:absPath xmlns:x15ac="http://schemas.microsoft.com/office/spreadsheetml/2010/11/ac" url="C:\Users\Jhorlu\Desktop\investment analyst quill\"/>
    </mc:Choice>
  </mc:AlternateContent>
  <xr:revisionPtr revIDLastSave="0" documentId="13_ncr:1_{6F0FA2A5-DCBF-48AF-BDEC-7923AFF2121C}" xr6:coauthVersionLast="36" xr6:coauthVersionMax="36" xr10:uidLastSave="{00000000-0000-0000-0000-000000000000}"/>
  <bookViews>
    <workbookView xWindow="0" yWindow="0" windowWidth="5970" windowHeight="1755"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4" i="3" l="1"/>
  <c r="D284" i="3"/>
  <c r="E284" i="3"/>
  <c r="F284" i="3"/>
  <c r="G284" i="3"/>
  <c r="H284" i="3"/>
  <c r="I284" i="3"/>
  <c r="B284" i="3"/>
  <c r="C267" i="3"/>
  <c r="D267" i="3"/>
  <c r="E267" i="3"/>
  <c r="F267" i="3"/>
  <c r="G267" i="3"/>
  <c r="H267" i="3"/>
  <c r="I267" i="3"/>
  <c r="B267" i="3"/>
  <c r="C263" i="3"/>
  <c r="D263" i="3"/>
  <c r="E263" i="3"/>
  <c r="F263" i="3"/>
  <c r="G263" i="3"/>
  <c r="H263" i="3"/>
  <c r="I263" i="3"/>
  <c r="B263" i="3"/>
  <c r="C259" i="3"/>
  <c r="D259" i="3"/>
  <c r="E259" i="3"/>
  <c r="F259" i="3"/>
  <c r="G259" i="3"/>
  <c r="H259" i="3"/>
  <c r="I259" i="3"/>
  <c r="B259" i="3"/>
  <c r="C255" i="3"/>
  <c r="D255" i="3"/>
  <c r="E255" i="3"/>
  <c r="F255" i="3"/>
  <c r="G255" i="3"/>
  <c r="H255" i="3"/>
  <c r="I255" i="3"/>
  <c r="B255" i="3"/>
  <c r="C236" i="3"/>
  <c r="D236" i="3"/>
  <c r="E236" i="3"/>
  <c r="F236" i="3"/>
  <c r="G236" i="3"/>
  <c r="H236" i="3"/>
  <c r="I236" i="3"/>
  <c r="B236" i="3"/>
  <c r="C232" i="3"/>
  <c r="D232" i="3"/>
  <c r="E232" i="3"/>
  <c r="F232" i="3"/>
  <c r="G232" i="3"/>
  <c r="H232" i="3"/>
  <c r="I232" i="3"/>
  <c r="B232" i="3"/>
  <c r="C228" i="3"/>
  <c r="D228" i="3"/>
  <c r="E228" i="3"/>
  <c r="F228" i="3"/>
  <c r="G228" i="3"/>
  <c r="H228" i="3"/>
  <c r="I228" i="3"/>
  <c r="B228" i="3"/>
  <c r="C209" i="3"/>
  <c r="D209" i="3"/>
  <c r="E209" i="3"/>
  <c r="F209" i="3"/>
  <c r="G209" i="3"/>
  <c r="H209" i="3"/>
  <c r="I209" i="3"/>
  <c r="B209" i="3"/>
  <c r="C205" i="3"/>
  <c r="D205" i="3"/>
  <c r="E205" i="3"/>
  <c r="F205" i="3"/>
  <c r="G205" i="3"/>
  <c r="H205" i="3"/>
  <c r="I205" i="3"/>
  <c r="B205" i="3"/>
  <c r="C201" i="3"/>
  <c r="D201" i="3"/>
  <c r="E201" i="3"/>
  <c r="F201" i="3"/>
  <c r="G201" i="3"/>
  <c r="H201" i="3"/>
  <c r="I201" i="3"/>
  <c r="B201" i="3"/>
  <c r="C182" i="3"/>
  <c r="D182" i="3"/>
  <c r="E182" i="3"/>
  <c r="F182" i="3"/>
  <c r="G182" i="3"/>
  <c r="H182" i="3"/>
  <c r="I182" i="3"/>
  <c r="B182" i="3"/>
  <c r="C178" i="3"/>
  <c r="D178" i="3"/>
  <c r="E178" i="3"/>
  <c r="F178" i="3"/>
  <c r="G178" i="3"/>
  <c r="H178" i="3"/>
  <c r="I178" i="3"/>
  <c r="B178" i="3"/>
  <c r="C174" i="3"/>
  <c r="D174" i="3"/>
  <c r="E174" i="3"/>
  <c r="F174" i="3"/>
  <c r="G174" i="3"/>
  <c r="H174" i="3"/>
  <c r="I174" i="3"/>
  <c r="B174" i="3"/>
  <c r="C155" i="3"/>
  <c r="D155" i="3"/>
  <c r="E155" i="3"/>
  <c r="F155" i="3"/>
  <c r="G155" i="3"/>
  <c r="H155" i="3"/>
  <c r="I155" i="3"/>
  <c r="B155" i="3"/>
  <c r="C151" i="3"/>
  <c r="D151" i="3"/>
  <c r="E151" i="3"/>
  <c r="F151" i="3"/>
  <c r="G151" i="3"/>
  <c r="H151" i="3"/>
  <c r="I151" i="3"/>
  <c r="B151" i="3"/>
  <c r="C147" i="3"/>
  <c r="D147" i="3"/>
  <c r="E147" i="3"/>
  <c r="F147" i="3"/>
  <c r="G147" i="3"/>
  <c r="H147" i="3"/>
  <c r="I147" i="3"/>
  <c r="B147" i="3"/>
  <c r="C128" i="3"/>
  <c r="D128" i="3"/>
  <c r="E128" i="3"/>
  <c r="F128" i="3"/>
  <c r="G128" i="3"/>
  <c r="H128" i="3"/>
  <c r="I128" i="3"/>
  <c r="B128" i="3"/>
  <c r="C111" i="3"/>
  <c r="D111" i="3"/>
  <c r="E111" i="3"/>
  <c r="F111" i="3"/>
  <c r="G111" i="3"/>
  <c r="H111" i="3"/>
  <c r="I111" i="3"/>
  <c r="B111" i="3"/>
  <c r="C107" i="3"/>
  <c r="D107" i="3"/>
  <c r="E107" i="3"/>
  <c r="F107" i="3"/>
  <c r="G107" i="3"/>
  <c r="H107" i="3"/>
  <c r="I107" i="3"/>
  <c r="B107" i="3"/>
  <c r="C103" i="3"/>
  <c r="D103" i="3"/>
  <c r="E103" i="3"/>
  <c r="F103" i="3"/>
  <c r="G103" i="3"/>
  <c r="H103" i="3"/>
  <c r="I103" i="3"/>
  <c r="B103" i="3"/>
  <c r="C84" i="3"/>
  <c r="D84" i="3"/>
  <c r="E84" i="3"/>
  <c r="F84" i="3"/>
  <c r="G84" i="3"/>
  <c r="H84" i="3"/>
  <c r="I84" i="3"/>
  <c r="B84" i="3"/>
  <c r="C80" i="3"/>
  <c r="D80" i="3"/>
  <c r="E80" i="3"/>
  <c r="F80" i="3"/>
  <c r="G80" i="3"/>
  <c r="H80" i="3"/>
  <c r="I80" i="3"/>
  <c r="B80" i="3"/>
  <c r="C76" i="3"/>
  <c r="D76" i="3"/>
  <c r="E76" i="3"/>
  <c r="F76" i="3"/>
  <c r="G76" i="3"/>
  <c r="H76" i="3"/>
  <c r="I76" i="3"/>
  <c r="B76" i="3"/>
  <c r="C57" i="3"/>
  <c r="D57" i="3"/>
  <c r="E57" i="3"/>
  <c r="F57" i="3"/>
  <c r="G57" i="3"/>
  <c r="H57" i="3"/>
  <c r="I57" i="3"/>
  <c r="B57" i="3"/>
  <c r="C53" i="3"/>
  <c r="D53" i="3"/>
  <c r="E53" i="3"/>
  <c r="F53" i="3"/>
  <c r="G53" i="3"/>
  <c r="H53" i="3"/>
  <c r="I53" i="3"/>
  <c r="B53" i="3"/>
  <c r="C49" i="3"/>
  <c r="D49" i="3"/>
  <c r="E49" i="3"/>
  <c r="F49" i="3"/>
  <c r="G49" i="3"/>
  <c r="H49" i="3"/>
  <c r="I49" i="3"/>
  <c r="B49" i="3"/>
  <c r="C62" i="3"/>
  <c r="D62" i="3"/>
  <c r="E62" i="3"/>
  <c r="F62" i="3"/>
  <c r="F64" i="3" s="1"/>
  <c r="G62" i="3"/>
  <c r="H62" i="3"/>
  <c r="I62" i="3"/>
  <c r="B62" i="3"/>
  <c r="C89" i="3"/>
  <c r="D89" i="3"/>
  <c r="E89" i="3"/>
  <c r="F89" i="3"/>
  <c r="G89" i="3"/>
  <c r="H89" i="3"/>
  <c r="I89" i="3"/>
  <c r="I86" i="3" s="1"/>
  <c r="B89" i="3"/>
  <c r="C116" i="3"/>
  <c r="D116" i="3"/>
  <c r="E116" i="3"/>
  <c r="F116" i="3"/>
  <c r="G116" i="3"/>
  <c r="H116" i="3"/>
  <c r="I116" i="3"/>
  <c r="I113" i="3" s="1"/>
  <c r="B116" i="3"/>
  <c r="C133" i="3"/>
  <c r="D133" i="3"/>
  <c r="E133" i="3"/>
  <c r="F133" i="3"/>
  <c r="F135" i="3" s="1"/>
  <c r="G133" i="3"/>
  <c r="H133" i="3"/>
  <c r="I133" i="3"/>
  <c r="B133" i="3"/>
  <c r="C160" i="3"/>
  <c r="D160" i="3"/>
  <c r="E160" i="3"/>
  <c r="F160" i="3"/>
  <c r="G160" i="3"/>
  <c r="H160" i="3"/>
  <c r="I160" i="3"/>
  <c r="B160" i="3"/>
  <c r="C187" i="3"/>
  <c r="D187" i="3"/>
  <c r="E187" i="3"/>
  <c r="F187" i="3"/>
  <c r="G187" i="3"/>
  <c r="H187" i="3"/>
  <c r="I187" i="3"/>
  <c r="B187" i="3"/>
  <c r="C214" i="3"/>
  <c r="D214" i="3"/>
  <c r="E214" i="3"/>
  <c r="E211" i="3" s="1"/>
  <c r="F214" i="3"/>
  <c r="G214" i="3"/>
  <c r="H214" i="3"/>
  <c r="I214" i="3"/>
  <c r="I211" i="3" s="1"/>
  <c r="B214" i="3"/>
  <c r="C241" i="3"/>
  <c r="D241" i="3"/>
  <c r="E241" i="3"/>
  <c r="F241" i="3"/>
  <c r="G242" i="3" s="1"/>
  <c r="G241" i="3"/>
  <c r="H241" i="3"/>
  <c r="I241" i="3"/>
  <c r="B241" i="3"/>
  <c r="C272" i="3"/>
  <c r="D272" i="3"/>
  <c r="E272" i="3"/>
  <c r="F272" i="3"/>
  <c r="F274" i="3" s="1"/>
  <c r="G272" i="3"/>
  <c r="H272" i="3"/>
  <c r="I272" i="3"/>
  <c r="B272" i="3"/>
  <c r="C289" i="3"/>
  <c r="D289" i="3"/>
  <c r="E289" i="3"/>
  <c r="E291" i="3" s="1"/>
  <c r="F289" i="3"/>
  <c r="G289" i="3"/>
  <c r="H289" i="3"/>
  <c r="I289" i="3"/>
  <c r="I291" i="3" s="1"/>
  <c r="B289" i="3"/>
  <c r="C295" i="3"/>
  <c r="D295" i="3"/>
  <c r="E295" i="3"/>
  <c r="F295" i="3"/>
  <c r="F296" i="3" s="1"/>
  <c r="G295" i="3"/>
  <c r="H295" i="3"/>
  <c r="I295" i="3"/>
  <c r="B295" i="3"/>
  <c r="C278" i="3"/>
  <c r="D278" i="3"/>
  <c r="E278" i="3"/>
  <c r="F278" i="3"/>
  <c r="G279" i="3" s="1"/>
  <c r="G278" i="3"/>
  <c r="H278" i="3"/>
  <c r="I278" i="3"/>
  <c r="B278" i="3"/>
  <c r="C247" i="3"/>
  <c r="D247" i="3"/>
  <c r="E247" i="3"/>
  <c r="F247" i="3"/>
  <c r="G247" i="3"/>
  <c r="H247" i="3"/>
  <c r="I247" i="3"/>
  <c r="B247" i="3"/>
  <c r="C220" i="3"/>
  <c r="D220" i="3"/>
  <c r="E220" i="3"/>
  <c r="F220" i="3"/>
  <c r="G220" i="3"/>
  <c r="H220" i="3"/>
  <c r="I220" i="3"/>
  <c r="B220" i="3"/>
  <c r="C193" i="3"/>
  <c r="D193" i="3"/>
  <c r="E193" i="3"/>
  <c r="F193" i="3"/>
  <c r="G193" i="3"/>
  <c r="H193" i="3"/>
  <c r="I193" i="3"/>
  <c r="B193" i="3"/>
  <c r="C166" i="3"/>
  <c r="D166" i="3"/>
  <c r="E166" i="3"/>
  <c r="F166" i="3"/>
  <c r="G166" i="3"/>
  <c r="H166" i="3"/>
  <c r="I166" i="3"/>
  <c r="B190" i="3"/>
  <c r="C190" i="3"/>
  <c r="D190" i="3"/>
  <c r="E190" i="3"/>
  <c r="F190" i="3"/>
  <c r="G190" i="3"/>
  <c r="H190" i="3"/>
  <c r="I190" i="3"/>
  <c r="F184" i="3"/>
  <c r="B166" i="3"/>
  <c r="C139" i="3"/>
  <c r="D139" i="3"/>
  <c r="E139" i="3"/>
  <c r="F139" i="3"/>
  <c r="F140" i="3" s="1"/>
  <c r="G139" i="3"/>
  <c r="H139" i="3"/>
  <c r="I139" i="3"/>
  <c r="B139" i="3"/>
  <c r="C122" i="3"/>
  <c r="D122" i="3"/>
  <c r="E122" i="3"/>
  <c r="F122" i="3"/>
  <c r="G122" i="3"/>
  <c r="H122" i="3"/>
  <c r="I122" i="3"/>
  <c r="B122" i="3"/>
  <c r="C95" i="3"/>
  <c r="D95" i="3"/>
  <c r="E95" i="3"/>
  <c r="F95" i="3"/>
  <c r="G95" i="3"/>
  <c r="H95" i="3"/>
  <c r="I95" i="3"/>
  <c r="B95" i="3"/>
  <c r="C68" i="3"/>
  <c r="D68" i="3"/>
  <c r="E68" i="3"/>
  <c r="F68" i="3"/>
  <c r="G68" i="3"/>
  <c r="H68" i="3"/>
  <c r="I68" i="3"/>
  <c r="B68" i="3"/>
  <c r="C65" i="3"/>
  <c r="D65" i="3"/>
  <c r="E65" i="3"/>
  <c r="E59" i="3" s="1"/>
  <c r="F65" i="3"/>
  <c r="G65" i="3"/>
  <c r="H65" i="3"/>
  <c r="I65" i="3"/>
  <c r="I59" i="3" s="1"/>
  <c r="B65" i="3"/>
  <c r="C92" i="3"/>
  <c r="D92" i="3"/>
  <c r="D86" i="3" s="1"/>
  <c r="E92" i="3"/>
  <c r="F92" i="3"/>
  <c r="G92" i="3"/>
  <c r="H92" i="3"/>
  <c r="H86" i="3" s="1"/>
  <c r="I92" i="3"/>
  <c r="B92" i="3"/>
  <c r="C119" i="3"/>
  <c r="D119" i="3"/>
  <c r="E119" i="3"/>
  <c r="F119" i="3"/>
  <c r="G119" i="3"/>
  <c r="H119" i="3"/>
  <c r="I119" i="3"/>
  <c r="B119" i="3"/>
  <c r="C136" i="3"/>
  <c r="D136" i="3"/>
  <c r="E136" i="3"/>
  <c r="F136" i="3"/>
  <c r="G136" i="3"/>
  <c r="H136" i="3"/>
  <c r="I136" i="3"/>
  <c r="B136" i="3"/>
  <c r="C163" i="3"/>
  <c r="D163" i="3"/>
  <c r="E163" i="3"/>
  <c r="F163" i="3"/>
  <c r="G163" i="3"/>
  <c r="H163" i="3"/>
  <c r="I163" i="3"/>
  <c r="B163" i="3"/>
  <c r="C217" i="3"/>
  <c r="D217" i="3"/>
  <c r="E217" i="3"/>
  <c r="F217" i="3"/>
  <c r="G218" i="3" s="1"/>
  <c r="G217" i="3"/>
  <c r="H217" i="3"/>
  <c r="I217" i="3"/>
  <c r="B217" i="3"/>
  <c r="C244" i="3"/>
  <c r="D244" i="3"/>
  <c r="E244" i="3"/>
  <c r="F244" i="3"/>
  <c r="G244" i="3"/>
  <c r="H244" i="3"/>
  <c r="I244" i="3"/>
  <c r="B244" i="3"/>
  <c r="C275" i="3"/>
  <c r="D275" i="3"/>
  <c r="E275" i="3"/>
  <c r="E277" i="3" s="1"/>
  <c r="F275" i="3"/>
  <c r="G275" i="3"/>
  <c r="H275" i="3"/>
  <c r="I275" i="3"/>
  <c r="I277" i="3" s="1"/>
  <c r="B275" i="3"/>
  <c r="C292" i="3"/>
  <c r="D292" i="3"/>
  <c r="E292" i="3"/>
  <c r="F292" i="3"/>
  <c r="F294" i="3" s="1"/>
  <c r="G292" i="3"/>
  <c r="H292" i="3"/>
  <c r="I292" i="3"/>
  <c r="B292" i="3"/>
  <c r="C282" i="3"/>
  <c r="C283" i="3" s="1"/>
  <c r="C285" i="3" s="1"/>
  <c r="D282" i="3"/>
  <c r="D283" i="3" s="1"/>
  <c r="D285" i="3" s="1"/>
  <c r="E282" i="3"/>
  <c r="F282" i="3"/>
  <c r="G282" i="3"/>
  <c r="H282" i="3"/>
  <c r="I282" i="3"/>
  <c r="B282" i="3"/>
  <c r="C265" i="3"/>
  <c r="D265" i="3"/>
  <c r="E265" i="3"/>
  <c r="F265" i="3"/>
  <c r="G266" i="3" s="1"/>
  <c r="G268" i="3" s="1"/>
  <c r="G265" i="3"/>
  <c r="H265" i="3"/>
  <c r="I265" i="3"/>
  <c r="B265" i="3"/>
  <c r="C261" i="3"/>
  <c r="D261" i="3"/>
  <c r="E261" i="3"/>
  <c r="E262" i="3" s="1"/>
  <c r="E264" i="3" s="1"/>
  <c r="F261" i="3"/>
  <c r="F262" i="3" s="1"/>
  <c r="G261" i="3"/>
  <c r="H261" i="3"/>
  <c r="I261" i="3"/>
  <c r="I262" i="3" s="1"/>
  <c r="I264" i="3" s="1"/>
  <c r="B261" i="3"/>
  <c r="C257" i="3"/>
  <c r="D257" i="3"/>
  <c r="E257" i="3"/>
  <c r="F257" i="3"/>
  <c r="F258" i="3" s="1"/>
  <c r="G257" i="3"/>
  <c r="H257" i="3"/>
  <c r="I257" i="3"/>
  <c r="B257" i="3"/>
  <c r="C253" i="3"/>
  <c r="D253" i="3"/>
  <c r="E253" i="3"/>
  <c r="E254" i="3" s="1"/>
  <c r="E256" i="3" s="1"/>
  <c r="F253" i="3"/>
  <c r="F254" i="3" s="1"/>
  <c r="G253" i="3"/>
  <c r="H253" i="3"/>
  <c r="I253" i="3"/>
  <c r="I254" i="3" s="1"/>
  <c r="I256" i="3" s="1"/>
  <c r="B253" i="3"/>
  <c r="C251" i="3"/>
  <c r="D251" i="3"/>
  <c r="E251" i="3"/>
  <c r="F251" i="3"/>
  <c r="F252" i="3" s="1"/>
  <c r="G251" i="3"/>
  <c r="H251" i="3"/>
  <c r="I251" i="3"/>
  <c r="B251" i="3"/>
  <c r="C234" i="3"/>
  <c r="D234" i="3"/>
  <c r="E234" i="3"/>
  <c r="F234" i="3"/>
  <c r="G234" i="3"/>
  <c r="H234" i="3"/>
  <c r="I234" i="3"/>
  <c r="B234" i="3"/>
  <c r="C230" i="3"/>
  <c r="D230" i="3"/>
  <c r="E230" i="3"/>
  <c r="F230" i="3"/>
  <c r="G230" i="3"/>
  <c r="H230" i="3"/>
  <c r="I230" i="3"/>
  <c r="B230" i="3"/>
  <c r="C226" i="3"/>
  <c r="D226" i="3"/>
  <c r="E226" i="3"/>
  <c r="F226" i="3"/>
  <c r="G226" i="3"/>
  <c r="H226" i="3"/>
  <c r="I226" i="3"/>
  <c r="B226" i="3"/>
  <c r="C224" i="3"/>
  <c r="D224" i="3"/>
  <c r="E224" i="3"/>
  <c r="F224" i="3"/>
  <c r="G224" i="3"/>
  <c r="H224" i="3"/>
  <c r="I224" i="3"/>
  <c r="B224" i="3"/>
  <c r="C207" i="3"/>
  <c r="D207" i="3"/>
  <c r="E207" i="3"/>
  <c r="F207" i="3"/>
  <c r="G207" i="3"/>
  <c r="H207" i="3"/>
  <c r="I207" i="3"/>
  <c r="B207" i="3"/>
  <c r="C203" i="3"/>
  <c r="D203" i="3"/>
  <c r="E203" i="3"/>
  <c r="F203" i="3"/>
  <c r="G203" i="3"/>
  <c r="H203" i="3"/>
  <c r="I203" i="3"/>
  <c r="B203" i="3"/>
  <c r="C199" i="3"/>
  <c r="D199" i="3"/>
  <c r="E199" i="3"/>
  <c r="F199" i="3"/>
  <c r="G199" i="3"/>
  <c r="H199" i="3"/>
  <c r="I199" i="3"/>
  <c r="B199" i="3"/>
  <c r="C197" i="3"/>
  <c r="D197" i="3"/>
  <c r="E197" i="3"/>
  <c r="F197" i="3"/>
  <c r="G197" i="3"/>
  <c r="H197" i="3"/>
  <c r="I197" i="3"/>
  <c r="B197" i="3"/>
  <c r="C180" i="3"/>
  <c r="D180" i="3"/>
  <c r="E180" i="3"/>
  <c r="F180" i="3"/>
  <c r="G180" i="3"/>
  <c r="H180" i="3"/>
  <c r="I180" i="3"/>
  <c r="B180" i="3"/>
  <c r="C176" i="3"/>
  <c r="D176" i="3"/>
  <c r="E176" i="3"/>
  <c r="F176" i="3"/>
  <c r="G176" i="3"/>
  <c r="H176" i="3"/>
  <c r="I176" i="3"/>
  <c r="B176" i="3"/>
  <c r="B177" i="3" s="1"/>
  <c r="B179" i="3" s="1"/>
  <c r="C172" i="3"/>
  <c r="D172" i="3"/>
  <c r="E172" i="3"/>
  <c r="F172" i="3"/>
  <c r="G172" i="3"/>
  <c r="H172" i="3"/>
  <c r="I172" i="3"/>
  <c r="B172" i="3"/>
  <c r="C170" i="3"/>
  <c r="D170" i="3"/>
  <c r="E170" i="3"/>
  <c r="F170" i="3"/>
  <c r="G170" i="3"/>
  <c r="H170" i="3"/>
  <c r="I170" i="3"/>
  <c r="B170" i="3"/>
  <c r="C153" i="3"/>
  <c r="D153" i="3"/>
  <c r="E153" i="3"/>
  <c r="F153" i="3"/>
  <c r="G153" i="3"/>
  <c r="H153" i="3"/>
  <c r="I153" i="3"/>
  <c r="B153" i="3"/>
  <c r="C149" i="3"/>
  <c r="D149" i="3"/>
  <c r="E149" i="3"/>
  <c r="F149" i="3"/>
  <c r="G149" i="3"/>
  <c r="H149" i="3"/>
  <c r="I149" i="3"/>
  <c r="B149" i="3"/>
  <c r="B150" i="3" s="1"/>
  <c r="B152" i="3" s="1"/>
  <c r="C145" i="3"/>
  <c r="D145" i="3"/>
  <c r="E145" i="3"/>
  <c r="F145" i="3"/>
  <c r="G145" i="3"/>
  <c r="H145" i="3"/>
  <c r="I145" i="3"/>
  <c r="B145" i="3"/>
  <c r="C143" i="3"/>
  <c r="D143" i="3"/>
  <c r="E143" i="3"/>
  <c r="F143" i="3"/>
  <c r="G143" i="3"/>
  <c r="H143" i="3"/>
  <c r="I143" i="3"/>
  <c r="B143" i="3"/>
  <c r="C126" i="3"/>
  <c r="D126" i="3"/>
  <c r="E127" i="3" s="1"/>
  <c r="E129" i="3" s="1"/>
  <c r="E126" i="3"/>
  <c r="F126" i="3"/>
  <c r="G127" i="3" s="1"/>
  <c r="G129" i="3" s="1"/>
  <c r="G126" i="3"/>
  <c r="H126" i="3"/>
  <c r="I126" i="3"/>
  <c r="B126" i="3"/>
  <c r="C109" i="3"/>
  <c r="D109" i="3"/>
  <c r="E109" i="3"/>
  <c r="F109" i="3"/>
  <c r="G109" i="3"/>
  <c r="H109" i="3"/>
  <c r="I109" i="3"/>
  <c r="B109" i="3"/>
  <c r="C105" i="3"/>
  <c r="D105" i="3"/>
  <c r="E105" i="3"/>
  <c r="F105" i="3"/>
  <c r="G105" i="3"/>
  <c r="H105" i="3"/>
  <c r="I105" i="3"/>
  <c r="B105" i="3"/>
  <c r="C101" i="3"/>
  <c r="D101" i="3"/>
  <c r="E101" i="3"/>
  <c r="F101" i="3"/>
  <c r="G101" i="3"/>
  <c r="H101" i="3"/>
  <c r="I101" i="3"/>
  <c r="B101" i="3"/>
  <c r="C99" i="3"/>
  <c r="D99" i="3"/>
  <c r="E99" i="3"/>
  <c r="F99" i="3"/>
  <c r="G99" i="3"/>
  <c r="H99" i="3"/>
  <c r="I99" i="3"/>
  <c r="B99" i="3"/>
  <c r="C82" i="3"/>
  <c r="D82" i="3"/>
  <c r="E82" i="3"/>
  <c r="F82" i="3"/>
  <c r="G82" i="3"/>
  <c r="H82" i="3"/>
  <c r="I82" i="3"/>
  <c r="B82" i="3"/>
  <c r="C78" i="3"/>
  <c r="D78" i="3"/>
  <c r="E78" i="3"/>
  <c r="F78" i="3"/>
  <c r="G78" i="3"/>
  <c r="H78" i="3"/>
  <c r="I78" i="3"/>
  <c r="B78" i="3"/>
  <c r="C74" i="3"/>
  <c r="D74" i="3"/>
  <c r="E74" i="3"/>
  <c r="F74" i="3"/>
  <c r="G74" i="3"/>
  <c r="H74" i="3"/>
  <c r="I74" i="3"/>
  <c r="B74" i="3"/>
  <c r="C72" i="3"/>
  <c r="D72" i="3"/>
  <c r="E72" i="3"/>
  <c r="F72" i="3"/>
  <c r="G72" i="3"/>
  <c r="H72" i="3"/>
  <c r="I72" i="3"/>
  <c r="B72" i="3"/>
  <c r="C55" i="3"/>
  <c r="D55" i="3"/>
  <c r="E55" i="3"/>
  <c r="F55" i="3"/>
  <c r="G55" i="3"/>
  <c r="H55" i="3"/>
  <c r="I55" i="3"/>
  <c r="B55" i="3"/>
  <c r="C51" i="3"/>
  <c r="D51" i="3"/>
  <c r="E51" i="3"/>
  <c r="F51" i="3"/>
  <c r="G51" i="3"/>
  <c r="H51" i="3"/>
  <c r="I51" i="3"/>
  <c r="B51" i="3"/>
  <c r="C47" i="3"/>
  <c r="D47" i="3"/>
  <c r="E47" i="3"/>
  <c r="F47" i="3"/>
  <c r="G47" i="3"/>
  <c r="H47" i="3"/>
  <c r="I47" i="3"/>
  <c r="B47" i="3"/>
  <c r="C45" i="3"/>
  <c r="D45" i="3"/>
  <c r="E45" i="3"/>
  <c r="F45" i="3"/>
  <c r="G45" i="3"/>
  <c r="H45" i="3"/>
  <c r="I45" i="3"/>
  <c r="B45" i="3"/>
  <c r="H127" i="3"/>
  <c r="H129" i="3" s="1"/>
  <c r="D127" i="3"/>
  <c r="D129" i="3" s="1"/>
  <c r="C127" i="3"/>
  <c r="C129" i="3" s="1"/>
  <c r="B127" i="3"/>
  <c r="B129" i="3" s="1"/>
  <c r="H283" i="3"/>
  <c r="H285" i="3" s="1"/>
  <c r="G283" i="3"/>
  <c r="G285" i="3" s="1"/>
  <c r="I283" i="3"/>
  <c r="I285" i="3" s="1"/>
  <c r="E283" i="3"/>
  <c r="B283" i="3"/>
  <c r="B285" i="3" s="1"/>
  <c r="I127" i="3"/>
  <c r="I129" i="3" s="1"/>
  <c r="I141" i="3"/>
  <c r="H141" i="3"/>
  <c r="G141" i="3"/>
  <c r="E141" i="3"/>
  <c r="D141" i="3"/>
  <c r="C141" i="3"/>
  <c r="B140" i="3"/>
  <c r="I138" i="3"/>
  <c r="H138" i="3"/>
  <c r="G138" i="3"/>
  <c r="F138" i="3"/>
  <c r="E138" i="3"/>
  <c r="D138" i="3"/>
  <c r="C138" i="3"/>
  <c r="B138" i="3"/>
  <c r="I135" i="3"/>
  <c r="H135" i="3"/>
  <c r="G135" i="3"/>
  <c r="E135" i="3"/>
  <c r="D135" i="3"/>
  <c r="C135" i="3"/>
  <c r="B135" i="3"/>
  <c r="I130" i="3"/>
  <c r="I132" i="3" s="1"/>
  <c r="H130" i="3"/>
  <c r="H132" i="3" s="1"/>
  <c r="G130" i="3"/>
  <c r="G132" i="3" s="1"/>
  <c r="E130" i="3"/>
  <c r="E132" i="3" s="1"/>
  <c r="D130" i="3"/>
  <c r="D132" i="3" s="1"/>
  <c r="C130" i="3"/>
  <c r="C132" i="3" s="1"/>
  <c r="B130" i="3"/>
  <c r="B132" i="3" s="1"/>
  <c r="I297" i="3"/>
  <c r="H297" i="3"/>
  <c r="G297" i="3"/>
  <c r="E297" i="3"/>
  <c r="D297" i="3"/>
  <c r="C297" i="3"/>
  <c r="B297" i="3"/>
  <c r="I294" i="3"/>
  <c r="H294" i="3"/>
  <c r="G294" i="3"/>
  <c r="E294" i="3"/>
  <c r="D294" i="3"/>
  <c r="C294" i="3"/>
  <c r="B293" i="3"/>
  <c r="H291" i="3"/>
  <c r="G291" i="3"/>
  <c r="F290" i="3"/>
  <c r="D291" i="3"/>
  <c r="C291" i="3"/>
  <c r="B291" i="3"/>
  <c r="H286" i="3"/>
  <c r="H288" i="3" s="1"/>
  <c r="G286" i="3"/>
  <c r="G288" i="3" s="1"/>
  <c r="E286" i="3"/>
  <c r="E288" i="3" s="1"/>
  <c r="D286" i="3"/>
  <c r="D288" i="3" s="1"/>
  <c r="C286" i="3"/>
  <c r="C288" i="3" s="1"/>
  <c r="B286" i="3"/>
  <c r="B287" i="3" s="1"/>
  <c r="I280" i="3"/>
  <c r="H280" i="3"/>
  <c r="F280" i="3"/>
  <c r="E280" i="3"/>
  <c r="D280" i="3"/>
  <c r="C280" i="3"/>
  <c r="B279" i="3"/>
  <c r="H277" i="3"/>
  <c r="G277" i="3"/>
  <c r="F277" i="3"/>
  <c r="D277" i="3"/>
  <c r="C277" i="3"/>
  <c r="B277" i="3"/>
  <c r="I274" i="3"/>
  <c r="H274" i="3"/>
  <c r="G274" i="3"/>
  <c r="E274" i="3"/>
  <c r="D274" i="3"/>
  <c r="C274" i="3"/>
  <c r="B274" i="3"/>
  <c r="H269" i="3"/>
  <c r="H271" i="3" s="1"/>
  <c r="G269" i="3"/>
  <c r="G271" i="3" s="1"/>
  <c r="F269" i="3"/>
  <c r="F271" i="3" s="1"/>
  <c r="D269" i="3"/>
  <c r="D271" i="3" s="1"/>
  <c r="C269" i="3"/>
  <c r="C271" i="3" s="1"/>
  <c r="B269" i="3"/>
  <c r="B271" i="3" s="1"/>
  <c r="I266" i="3"/>
  <c r="H266" i="3"/>
  <c r="H268" i="3" s="1"/>
  <c r="F266" i="3"/>
  <c r="E266" i="3"/>
  <c r="E268" i="3" s="1"/>
  <c r="D266" i="3"/>
  <c r="D268" i="3" s="1"/>
  <c r="C266" i="3"/>
  <c r="C268" i="3" s="1"/>
  <c r="B266" i="3"/>
  <c r="B268" i="3" s="1"/>
  <c r="H262" i="3"/>
  <c r="H264" i="3" s="1"/>
  <c r="G262" i="3"/>
  <c r="G264" i="3" s="1"/>
  <c r="D262" i="3"/>
  <c r="D264" i="3" s="1"/>
  <c r="C262" i="3"/>
  <c r="C264" i="3" s="1"/>
  <c r="B262" i="3"/>
  <c r="B264" i="3" s="1"/>
  <c r="I258" i="3"/>
  <c r="I260" i="3" s="1"/>
  <c r="H258" i="3"/>
  <c r="H260" i="3" s="1"/>
  <c r="G258" i="3"/>
  <c r="G260" i="3" s="1"/>
  <c r="E258" i="3"/>
  <c r="E260" i="3" s="1"/>
  <c r="D258" i="3"/>
  <c r="D260" i="3" s="1"/>
  <c r="C258" i="3"/>
  <c r="B258" i="3"/>
  <c r="B260" i="3" s="1"/>
  <c r="H254" i="3"/>
  <c r="H256" i="3" s="1"/>
  <c r="G254" i="3"/>
  <c r="G256" i="3" s="1"/>
  <c r="D254" i="3"/>
  <c r="D256" i="3" s="1"/>
  <c r="C254" i="3"/>
  <c r="C256" i="3" s="1"/>
  <c r="B254" i="3"/>
  <c r="B256" i="3" s="1"/>
  <c r="I252" i="3"/>
  <c r="H252" i="3"/>
  <c r="G252" i="3"/>
  <c r="E252" i="3"/>
  <c r="D252" i="3"/>
  <c r="C252" i="3"/>
  <c r="B252" i="3"/>
  <c r="A281" i="3"/>
  <c r="A250" i="3"/>
  <c r="G248" i="3"/>
  <c r="I238" i="3"/>
  <c r="H238" i="3"/>
  <c r="G238" i="3"/>
  <c r="E238" i="3"/>
  <c r="D238" i="3"/>
  <c r="C238" i="3"/>
  <c r="B238" i="3"/>
  <c r="G235" i="3"/>
  <c r="G237" i="3" s="1"/>
  <c r="C235" i="3"/>
  <c r="C237" i="3" s="1"/>
  <c r="B235" i="3"/>
  <c r="B237" i="3" s="1"/>
  <c r="G231" i="3"/>
  <c r="G233" i="3" s="1"/>
  <c r="C231" i="3"/>
  <c r="C233" i="3" s="1"/>
  <c r="B231" i="3"/>
  <c r="B233" i="3" s="1"/>
  <c r="G227" i="3"/>
  <c r="G229" i="3" s="1"/>
  <c r="C227" i="3"/>
  <c r="C229" i="3" s="1"/>
  <c r="B227" i="3"/>
  <c r="B229" i="3" s="1"/>
  <c r="G225" i="3"/>
  <c r="C225" i="3"/>
  <c r="B225" i="3"/>
  <c r="B221" i="3"/>
  <c r="C215" i="3"/>
  <c r="H211" i="3"/>
  <c r="G211" i="3"/>
  <c r="D211" i="3"/>
  <c r="C211" i="3"/>
  <c r="B211" i="3"/>
  <c r="G208" i="3"/>
  <c r="G210" i="3" s="1"/>
  <c r="C208" i="3"/>
  <c r="C210" i="3" s="1"/>
  <c r="B208" i="3"/>
  <c r="B210" i="3" s="1"/>
  <c r="G204" i="3"/>
  <c r="G206" i="3" s="1"/>
  <c r="C204" i="3"/>
  <c r="C206" i="3" s="1"/>
  <c r="B204" i="3"/>
  <c r="B206" i="3" s="1"/>
  <c r="G200" i="3"/>
  <c r="G202" i="3" s="1"/>
  <c r="C200" i="3"/>
  <c r="C202" i="3" s="1"/>
  <c r="B200" i="3"/>
  <c r="B202" i="3" s="1"/>
  <c r="G198" i="3"/>
  <c r="C198" i="3"/>
  <c r="B198" i="3"/>
  <c r="I184" i="3"/>
  <c r="H184" i="3"/>
  <c r="G184" i="3"/>
  <c r="E184" i="3"/>
  <c r="D184" i="3"/>
  <c r="C184" i="3"/>
  <c r="B184" i="3"/>
  <c r="B181" i="3"/>
  <c r="B183" i="3" s="1"/>
  <c r="B173" i="3"/>
  <c r="B175" i="3" s="1"/>
  <c r="B171" i="3"/>
  <c r="I157" i="3"/>
  <c r="H157" i="3"/>
  <c r="G157" i="3"/>
  <c r="E157" i="3"/>
  <c r="D157" i="3"/>
  <c r="C157" i="3"/>
  <c r="B157" i="3"/>
  <c r="B154" i="3"/>
  <c r="B156" i="3" s="1"/>
  <c r="B146" i="3"/>
  <c r="B148" i="3" s="1"/>
  <c r="B144" i="3"/>
  <c r="H113" i="3"/>
  <c r="G113" i="3"/>
  <c r="E113" i="3"/>
  <c r="D113" i="3"/>
  <c r="C113" i="3"/>
  <c r="B113" i="3"/>
  <c r="B110" i="3"/>
  <c r="B112" i="3" s="1"/>
  <c r="B106" i="3"/>
  <c r="B108" i="3" s="1"/>
  <c r="B102" i="3"/>
  <c r="B104" i="3" s="1"/>
  <c r="B100" i="3"/>
  <c r="B93" i="3"/>
  <c r="B90" i="3"/>
  <c r="G86" i="3"/>
  <c r="E86" i="3"/>
  <c r="C86" i="3"/>
  <c r="B86" i="3"/>
  <c r="B83" i="3"/>
  <c r="B85" i="3" s="1"/>
  <c r="B79" i="3"/>
  <c r="B81" i="3" s="1"/>
  <c r="B75" i="3"/>
  <c r="B77" i="3" s="1"/>
  <c r="B73" i="3"/>
  <c r="B67" i="3"/>
  <c r="B64" i="3"/>
  <c r="H59" i="3"/>
  <c r="G59" i="3"/>
  <c r="D59" i="3"/>
  <c r="C59" i="3"/>
  <c r="B59" i="3"/>
  <c r="B61" i="3" s="1"/>
  <c r="B56" i="3"/>
  <c r="B58" i="3" s="1"/>
  <c r="B52" i="3"/>
  <c r="B54" i="3" s="1"/>
  <c r="B48" i="3"/>
  <c r="B50" i="3" s="1"/>
  <c r="B46" i="3"/>
  <c r="A223" i="3"/>
  <c r="A196" i="3"/>
  <c r="A169" i="3"/>
  <c r="A142" i="3"/>
  <c r="A125" i="3"/>
  <c r="A98" i="3"/>
  <c r="A71" i="3"/>
  <c r="A44" i="3"/>
  <c r="A17" i="3"/>
  <c r="C41" i="3"/>
  <c r="D41" i="3"/>
  <c r="E41" i="3"/>
  <c r="F41" i="3"/>
  <c r="G41" i="3"/>
  <c r="H41" i="3"/>
  <c r="I41" i="3"/>
  <c r="B41" i="3"/>
  <c r="C38" i="3"/>
  <c r="D38" i="3"/>
  <c r="E38" i="3"/>
  <c r="F38" i="3"/>
  <c r="G38" i="3"/>
  <c r="H38" i="3"/>
  <c r="I38" i="3"/>
  <c r="B38" i="3"/>
  <c r="C35" i="3"/>
  <c r="D35" i="3"/>
  <c r="E35" i="3"/>
  <c r="F35" i="3"/>
  <c r="G35" i="3"/>
  <c r="H35" i="3"/>
  <c r="I35" i="3"/>
  <c r="B35" i="3"/>
  <c r="C30" i="3"/>
  <c r="D30" i="3"/>
  <c r="E30" i="3"/>
  <c r="F30" i="3"/>
  <c r="G30" i="3"/>
  <c r="H30" i="3"/>
  <c r="I30" i="3"/>
  <c r="B30" i="3"/>
  <c r="C28" i="3"/>
  <c r="D28" i="3"/>
  <c r="E28" i="3"/>
  <c r="F28" i="3"/>
  <c r="G28" i="3"/>
  <c r="H28" i="3"/>
  <c r="I28" i="3"/>
  <c r="B28" i="3"/>
  <c r="C26" i="3"/>
  <c r="D26" i="3"/>
  <c r="E26" i="3"/>
  <c r="F26" i="3"/>
  <c r="G26" i="3"/>
  <c r="H26" i="3"/>
  <c r="I26" i="3"/>
  <c r="B26" i="3"/>
  <c r="C24" i="3"/>
  <c r="D24" i="3"/>
  <c r="E24" i="3"/>
  <c r="F24" i="3"/>
  <c r="G24" i="3"/>
  <c r="H24" i="3"/>
  <c r="I24" i="3"/>
  <c r="B24" i="3"/>
  <c r="C22" i="3"/>
  <c r="D22" i="3"/>
  <c r="E22" i="3"/>
  <c r="F22" i="3"/>
  <c r="G22" i="3"/>
  <c r="H22" i="3"/>
  <c r="I22" i="3"/>
  <c r="B22" i="3"/>
  <c r="C20" i="3"/>
  <c r="D20" i="3"/>
  <c r="E20" i="3"/>
  <c r="F20" i="3"/>
  <c r="G20" i="3"/>
  <c r="H20" i="3"/>
  <c r="I20" i="3"/>
  <c r="B20" i="3"/>
  <c r="C18" i="3"/>
  <c r="D18" i="3"/>
  <c r="E18" i="3"/>
  <c r="F18" i="3"/>
  <c r="G18" i="3"/>
  <c r="H18" i="3"/>
  <c r="I18" i="3"/>
  <c r="B18" i="3"/>
  <c r="E285" i="3" l="1"/>
  <c r="F268" i="3"/>
  <c r="I268" i="3"/>
  <c r="F264" i="3"/>
  <c r="C260" i="3"/>
  <c r="F260" i="3"/>
  <c r="F256" i="3"/>
  <c r="F59" i="3"/>
  <c r="F61" i="3" s="1"/>
  <c r="F86" i="3"/>
  <c r="F113" i="3"/>
  <c r="F130" i="3"/>
  <c r="F132" i="3" s="1"/>
  <c r="F157" i="3"/>
  <c r="C212" i="3"/>
  <c r="F238" i="3"/>
  <c r="I286" i="3"/>
  <c r="I288" i="3" s="1"/>
  <c r="F211" i="3"/>
  <c r="F213" i="3" s="1"/>
  <c r="E269" i="3"/>
  <c r="E271" i="3" s="1"/>
  <c r="I269" i="3"/>
  <c r="I271" i="3" s="1"/>
  <c r="F286" i="3"/>
  <c r="F287" i="3" s="1"/>
  <c r="F127" i="3"/>
  <c r="F129" i="3" s="1"/>
  <c r="F283" i="3"/>
  <c r="F285" i="3" s="1"/>
  <c r="F131" i="3"/>
  <c r="B134" i="3"/>
  <c r="F137" i="3"/>
  <c r="F141" i="3"/>
  <c r="C131" i="3"/>
  <c r="G131" i="3"/>
  <c r="C134" i="3"/>
  <c r="G134" i="3"/>
  <c r="C137" i="3"/>
  <c r="G137" i="3"/>
  <c r="C140" i="3"/>
  <c r="G140" i="3"/>
  <c r="B141" i="3"/>
  <c r="D131" i="3"/>
  <c r="H131" i="3"/>
  <c r="D134" i="3"/>
  <c r="H134" i="3"/>
  <c r="D137" i="3"/>
  <c r="H137" i="3"/>
  <c r="D140" i="3"/>
  <c r="H140" i="3"/>
  <c r="B131" i="3"/>
  <c r="F134" i="3"/>
  <c r="B137" i="3"/>
  <c r="E131" i="3"/>
  <c r="I131" i="3"/>
  <c r="E134" i="3"/>
  <c r="I134" i="3"/>
  <c r="E137" i="3"/>
  <c r="I137" i="3"/>
  <c r="E140" i="3"/>
  <c r="I140" i="3"/>
  <c r="B288" i="3"/>
  <c r="F288" i="3"/>
  <c r="B290" i="3"/>
  <c r="F291" i="3"/>
  <c r="B294" i="3"/>
  <c r="F297" i="3"/>
  <c r="C287" i="3"/>
  <c r="G287" i="3"/>
  <c r="C290" i="3"/>
  <c r="G290" i="3"/>
  <c r="C293" i="3"/>
  <c r="G293" i="3"/>
  <c r="C296" i="3"/>
  <c r="G296" i="3"/>
  <c r="F293" i="3"/>
  <c r="B296" i="3"/>
  <c r="D287" i="3"/>
  <c r="H287" i="3"/>
  <c r="D290" i="3"/>
  <c r="H290" i="3"/>
  <c r="D293" i="3"/>
  <c r="H293" i="3"/>
  <c r="D296" i="3"/>
  <c r="H296" i="3"/>
  <c r="E287" i="3"/>
  <c r="I287" i="3"/>
  <c r="E290" i="3"/>
  <c r="I290" i="3"/>
  <c r="E293" i="3"/>
  <c r="I293" i="3"/>
  <c r="E296" i="3"/>
  <c r="I296" i="3"/>
  <c r="B270" i="3"/>
  <c r="B273" i="3"/>
  <c r="B276" i="3"/>
  <c r="F279" i="3"/>
  <c r="B280" i="3"/>
  <c r="G270" i="3"/>
  <c r="C273" i="3"/>
  <c r="C276" i="3"/>
  <c r="C279" i="3"/>
  <c r="G280" i="3"/>
  <c r="D270" i="3"/>
  <c r="H270" i="3"/>
  <c r="D273" i="3"/>
  <c r="H273" i="3"/>
  <c r="D276" i="3"/>
  <c r="H276" i="3"/>
  <c r="D279" i="3"/>
  <c r="H279" i="3"/>
  <c r="F273" i="3"/>
  <c r="F276" i="3"/>
  <c r="C270" i="3"/>
  <c r="G273" i="3"/>
  <c r="G276" i="3"/>
  <c r="E270" i="3"/>
  <c r="E273" i="3"/>
  <c r="I273" i="3"/>
  <c r="E276" i="3"/>
  <c r="I276" i="3"/>
  <c r="E279" i="3"/>
  <c r="I279" i="3"/>
  <c r="E46" i="3"/>
  <c r="I46" i="3"/>
  <c r="E177" i="3"/>
  <c r="E179" i="3" s="1"/>
  <c r="I177" i="3"/>
  <c r="I179" i="3" s="1"/>
  <c r="E181" i="3"/>
  <c r="E183" i="3" s="1"/>
  <c r="I181" i="3"/>
  <c r="I183" i="3" s="1"/>
  <c r="E198" i="3"/>
  <c r="I198" i="3"/>
  <c r="E200" i="3"/>
  <c r="E202" i="3" s="1"/>
  <c r="I200" i="3"/>
  <c r="I202" i="3" s="1"/>
  <c r="E204" i="3"/>
  <c r="E206" i="3" s="1"/>
  <c r="I204" i="3"/>
  <c r="I206" i="3" s="1"/>
  <c r="E208" i="3"/>
  <c r="E210" i="3" s="1"/>
  <c r="I208" i="3"/>
  <c r="I210" i="3" s="1"/>
  <c r="E225" i="3"/>
  <c r="I225" i="3"/>
  <c r="E227" i="3"/>
  <c r="E229" i="3" s="1"/>
  <c r="I227" i="3"/>
  <c r="I229" i="3" s="1"/>
  <c r="E231" i="3"/>
  <c r="E233" i="3" s="1"/>
  <c r="I231" i="3"/>
  <c r="I233" i="3" s="1"/>
  <c r="E235" i="3"/>
  <c r="E237" i="3" s="1"/>
  <c r="I235" i="3"/>
  <c r="I237" i="3" s="1"/>
  <c r="F46" i="3"/>
  <c r="C102" i="3"/>
  <c r="C104" i="3" s="1"/>
  <c r="G102" i="3"/>
  <c r="G104" i="3" s="1"/>
  <c r="C106" i="3"/>
  <c r="C108" i="3" s="1"/>
  <c r="G106" i="3"/>
  <c r="G108" i="3" s="1"/>
  <c r="C110" i="3"/>
  <c r="C112" i="3" s="1"/>
  <c r="G110" i="3"/>
  <c r="G112" i="3" s="1"/>
  <c r="C144" i="3"/>
  <c r="G144" i="3"/>
  <c r="C146" i="3"/>
  <c r="C148" i="3" s="1"/>
  <c r="G146" i="3"/>
  <c r="G148" i="3" s="1"/>
  <c r="C150" i="3"/>
  <c r="C152" i="3" s="1"/>
  <c r="G150" i="3"/>
  <c r="G152" i="3" s="1"/>
  <c r="C154" i="3"/>
  <c r="C156" i="3" s="1"/>
  <c r="G154" i="3"/>
  <c r="G156" i="3" s="1"/>
  <c r="C171" i="3"/>
  <c r="G171" i="3"/>
  <c r="F173" i="3"/>
  <c r="F175" i="3" s="1"/>
  <c r="G73" i="3"/>
  <c r="G75" i="3"/>
  <c r="G77" i="3" s="1"/>
  <c r="C79" i="3"/>
  <c r="C81" i="3" s="1"/>
  <c r="G83" i="3"/>
  <c r="G85" i="3" s="1"/>
  <c r="C100" i="3"/>
  <c r="C186" i="3"/>
  <c r="C189" i="3"/>
  <c r="C192" i="3"/>
  <c r="C195" i="3"/>
  <c r="G216" i="3"/>
  <c r="C222" i="3"/>
  <c r="G222" i="3"/>
  <c r="C240" i="3"/>
  <c r="G240" i="3"/>
  <c r="C243" i="3"/>
  <c r="C246" i="3"/>
  <c r="G246" i="3"/>
  <c r="C249" i="3"/>
  <c r="D48" i="3"/>
  <c r="D50" i="3" s="1"/>
  <c r="H48" i="3"/>
  <c r="H50" i="3" s="1"/>
  <c r="D52" i="3"/>
  <c r="D54" i="3" s="1"/>
  <c r="H52" i="3"/>
  <c r="H54" i="3" s="1"/>
  <c r="D56" i="3"/>
  <c r="D58" i="3" s="1"/>
  <c r="H56" i="3"/>
  <c r="H58" i="3" s="1"/>
  <c r="D61" i="3"/>
  <c r="H61" i="3"/>
  <c r="D64" i="3"/>
  <c r="H64" i="3"/>
  <c r="D67" i="3"/>
  <c r="H67" i="3"/>
  <c r="D70" i="3"/>
  <c r="H70" i="3"/>
  <c r="D73" i="3"/>
  <c r="H73" i="3"/>
  <c r="D75" i="3"/>
  <c r="D77" i="3" s="1"/>
  <c r="H75" i="3"/>
  <c r="H77" i="3" s="1"/>
  <c r="D79" i="3"/>
  <c r="D81" i="3" s="1"/>
  <c r="H79" i="3"/>
  <c r="H81" i="3" s="1"/>
  <c r="D83" i="3"/>
  <c r="D85" i="3" s="1"/>
  <c r="H83" i="3"/>
  <c r="H85" i="3" s="1"/>
  <c r="D88" i="3"/>
  <c r="H88" i="3"/>
  <c r="D91" i="3"/>
  <c r="H91" i="3"/>
  <c r="D94" i="3"/>
  <c r="H94" i="3"/>
  <c r="D97" i="3"/>
  <c r="H97" i="3"/>
  <c r="D100" i="3"/>
  <c r="H100" i="3"/>
  <c r="D102" i="3"/>
  <c r="D104" i="3" s="1"/>
  <c r="H102" i="3"/>
  <c r="H104" i="3" s="1"/>
  <c r="D106" i="3"/>
  <c r="D108" i="3" s="1"/>
  <c r="H106" i="3"/>
  <c r="H108" i="3" s="1"/>
  <c r="D110" i="3"/>
  <c r="D112" i="3" s="1"/>
  <c r="H110" i="3"/>
  <c r="H112" i="3" s="1"/>
  <c r="D115" i="3"/>
  <c r="H115" i="3"/>
  <c r="D118" i="3"/>
  <c r="H118" i="3"/>
  <c r="D121" i="3"/>
  <c r="H121" i="3"/>
  <c r="D124" i="3"/>
  <c r="H124" i="3"/>
  <c r="D144" i="3"/>
  <c r="H144" i="3"/>
  <c r="D146" i="3"/>
  <c r="D148" i="3" s="1"/>
  <c r="H146" i="3"/>
  <c r="H148" i="3" s="1"/>
  <c r="D150" i="3"/>
  <c r="D152" i="3" s="1"/>
  <c r="H150" i="3"/>
  <c r="H152" i="3" s="1"/>
  <c r="D154" i="3"/>
  <c r="D156" i="3" s="1"/>
  <c r="H154" i="3"/>
  <c r="H156" i="3" s="1"/>
  <c r="D159" i="3"/>
  <c r="H159" i="3"/>
  <c r="D162" i="3"/>
  <c r="H162" i="3"/>
  <c r="D165" i="3"/>
  <c r="H165" i="3"/>
  <c r="D168" i="3"/>
  <c r="H168" i="3"/>
  <c r="G69" i="3"/>
  <c r="C73" i="3"/>
  <c r="C75" i="3"/>
  <c r="C77" i="3" s="1"/>
  <c r="G79" i="3"/>
  <c r="G81" i="3" s="1"/>
  <c r="C83" i="3"/>
  <c r="C85" i="3" s="1"/>
  <c r="G100" i="3"/>
  <c r="G186" i="3"/>
  <c r="G189" i="3"/>
  <c r="G192" i="3"/>
  <c r="G195" i="3"/>
  <c r="G213" i="3"/>
  <c r="C219" i="3"/>
  <c r="E48" i="3"/>
  <c r="E50" i="3" s="1"/>
  <c r="I48" i="3"/>
  <c r="I50" i="3" s="1"/>
  <c r="E52" i="3"/>
  <c r="E54" i="3" s="1"/>
  <c r="I52" i="3"/>
  <c r="I54" i="3" s="1"/>
  <c r="E56" i="3"/>
  <c r="E58" i="3" s="1"/>
  <c r="I56" i="3"/>
  <c r="I58" i="3" s="1"/>
  <c r="E61" i="3"/>
  <c r="I61" i="3"/>
  <c r="E64" i="3"/>
  <c r="I64" i="3"/>
  <c r="E67" i="3"/>
  <c r="I67" i="3"/>
  <c r="E70" i="3"/>
  <c r="I70" i="3"/>
  <c r="E73" i="3"/>
  <c r="I73" i="3"/>
  <c r="E75" i="3"/>
  <c r="E77" i="3" s="1"/>
  <c r="I75" i="3"/>
  <c r="I77" i="3" s="1"/>
  <c r="E79" i="3"/>
  <c r="E81" i="3" s="1"/>
  <c r="I79" i="3"/>
  <c r="I81" i="3" s="1"/>
  <c r="E83" i="3"/>
  <c r="E85" i="3" s="1"/>
  <c r="I83" i="3"/>
  <c r="I85" i="3" s="1"/>
  <c r="E88" i="3"/>
  <c r="I88" i="3"/>
  <c r="E91" i="3"/>
  <c r="I91" i="3"/>
  <c r="E94" i="3"/>
  <c r="I94" i="3"/>
  <c r="E97" i="3"/>
  <c r="I97" i="3"/>
  <c r="E100" i="3"/>
  <c r="I100" i="3"/>
  <c r="E102" i="3"/>
  <c r="E104" i="3" s="1"/>
  <c r="I102" i="3"/>
  <c r="I104" i="3" s="1"/>
  <c r="E106" i="3"/>
  <c r="E108" i="3" s="1"/>
  <c r="I106" i="3"/>
  <c r="I108" i="3" s="1"/>
  <c r="E110" i="3"/>
  <c r="E112" i="3" s="1"/>
  <c r="I110" i="3"/>
  <c r="I112" i="3" s="1"/>
  <c r="E115" i="3"/>
  <c r="I115" i="3"/>
  <c r="E118" i="3"/>
  <c r="I118" i="3"/>
  <c r="E121" i="3"/>
  <c r="I121" i="3"/>
  <c r="E124" i="3"/>
  <c r="I124" i="3"/>
  <c r="E144" i="3"/>
  <c r="I144" i="3"/>
  <c r="E146" i="3"/>
  <c r="E148" i="3" s="1"/>
  <c r="I146" i="3"/>
  <c r="I148" i="3" s="1"/>
  <c r="E150" i="3"/>
  <c r="E152" i="3" s="1"/>
  <c r="I150" i="3"/>
  <c r="I152" i="3" s="1"/>
  <c r="E154" i="3"/>
  <c r="E156" i="3" s="1"/>
  <c r="I154" i="3"/>
  <c r="I156" i="3" s="1"/>
  <c r="E159" i="3"/>
  <c r="I159" i="3"/>
  <c r="E162" i="3"/>
  <c r="I162" i="3"/>
  <c r="E165" i="3"/>
  <c r="I165" i="3"/>
  <c r="E168" i="3"/>
  <c r="I168" i="3"/>
  <c r="E171" i="3"/>
  <c r="I171" i="3"/>
  <c r="C46" i="3"/>
  <c r="G46" i="3"/>
  <c r="F48" i="3"/>
  <c r="F50" i="3" s="1"/>
  <c r="F52" i="3"/>
  <c r="F54" i="3" s="1"/>
  <c r="F56" i="3"/>
  <c r="F58" i="3" s="1"/>
  <c r="G173" i="3"/>
  <c r="G175" i="3" s="1"/>
  <c r="E186" i="3"/>
  <c r="I186" i="3"/>
  <c r="E189" i="3"/>
  <c r="I189" i="3"/>
  <c r="E192" i="3"/>
  <c r="I192" i="3"/>
  <c r="E195" i="3"/>
  <c r="I195" i="3"/>
  <c r="E213" i="3"/>
  <c r="I213" i="3"/>
  <c r="E216" i="3"/>
  <c r="I216" i="3"/>
  <c r="E219" i="3"/>
  <c r="I219" i="3"/>
  <c r="E222" i="3"/>
  <c r="I222" i="3"/>
  <c r="E240" i="3"/>
  <c r="I240" i="3"/>
  <c r="E243" i="3"/>
  <c r="I243" i="3"/>
  <c r="E246" i="3"/>
  <c r="I246" i="3"/>
  <c r="E249" i="3"/>
  <c r="I249" i="3"/>
  <c r="D46" i="3"/>
  <c r="H46" i="3"/>
  <c r="C48" i="3"/>
  <c r="C50" i="3" s="1"/>
  <c r="G48" i="3"/>
  <c r="G50" i="3" s="1"/>
  <c r="C52" i="3"/>
  <c r="C54" i="3" s="1"/>
  <c r="G52" i="3"/>
  <c r="G54" i="3" s="1"/>
  <c r="C56" i="3"/>
  <c r="C58" i="3" s="1"/>
  <c r="G56" i="3"/>
  <c r="G58" i="3" s="1"/>
  <c r="C61" i="3"/>
  <c r="G61" i="3"/>
  <c r="C64" i="3"/>
  <c r="G64" i="3"/>
  <c r="C67" i="3"/>
  <c r="G67" i="3"/>
  <c r="C70" i="3"/>
  <c r="C88" i="3"/>
  <c r="G88" i="3"/>
  <c r="C91" i="3"/>
  <c r="G91" i="3"/>
  <c r="C94" i="3"/>
  <c r="G94" i="3"/>
  <c r="C97" i="3"/>
  <c r="G97" i="3"/>
  <c r="C115" i="3"/>
  <c r="G115" i="3"/>
  <c r="C118" i="3"/>
  <c r="G118" i="3"/>
  <c r="C121" i="3"/>
  <c r="G121" i="3"/>
  <c r="C124" i="3"/>
  <c r="G124" i="3"/>
  <c r="C159" i="3"/>
  <c r="G159" i="3"/>
  <c r="C162" i="3"/>
  <c r="G162" i="3"/>
  <c r="C165" i="3"/>
  <c r="G165" i="3"/>
  <c r="C168" i="3"/>
  <c r="G168" i="3"/>
  <c r="C173" i="3"/>
  <c r="C175" i="3" s="1"/>
  <c r="F67" i="3"/>
  <c r="B70" i="3"/>
  <c r="F69" i="3"/>
  <c r="F73" i="3"/>
  <c r="F75" i="3"/>
  <c r="F77" i="3" s="1"/>
  <c r="F79" i="3"/>
  <c r="F81" i="3" s="1"/>
  <c r="F83" i="3"/>
  <c r="F85" i="3" s="1"/>
  <c r="B88" i="3"/>
  <c r="F88" i="3"/>
  <c r="F91" i="3"/>
  <c r="F94" i="3"/>
  <c r="B97" i="3"/>
  <c r="F96" i="3"/>
  <c r="F100" i="3"/>
  <c r="F102" i="3"/>
  <c r="F104" i="3" s="1"/>
  <c r="F106" i="3"/>
  <c r="F108" i="3" s="1"/>
  <c r="F110" i="3"/>
  <c r="F112" i="3" s="1"/>
  <c r="B115" i="3"/>
  <c r="F115" i="3"/>
  <c r="B118" i="3"/>
  <c r="F118" i="3"/>
  <c r="B121" i="3"/>
  <c r="F121" i="3"/>
  <c r="B124" i="3"/>
  <c r="F124" i="3"/>
  <c r="F144" i="3"/>
  <c r="F146" i="3"/>
  <c r="F148" i="3" s="1"/>
  <c r="F150" i="3"/>
  <c r="F152" i="3" s="1"/>
  <c r="F154" i="3"/>
  <c r="F156" i="3" s="1"/>
  <c r="B159" i="3"/>
  <c r="F159" i="3"/>
  <c r="B162" i="3"/>
  <c r="F162" i="3"/>
  <c r="B165" i="3"/>
  <c r="F165" i="3"/>
  <c r="B168" i="3"/>
  <c r="F168" i="3"/>
  <c r="F171" i="3"/>
  <c r="E173" i="3"/>
  <c r="E175" i="3" s="1"/>
  <c r="I173" i="3"/>
  <c r="I175" i="3" s="1"/>
  <c r="D177" i="3"/>
  <c r="D179" i="3" s="1"/>
  <c r="H177" i="3"/>
  <c r="H179" i="3" s="1"/>
  <c r="D181" i="3"/>
  <c r="D183" i="3" s="1"/>
  <c r="H181" i="3"/>
  <c r="H183" i="3" s="1"/>
  <c r="D186" i="3"/>
  <c r="H186" i="3"/>
  <c r="D189" i="3"/>
  <c r="H189" i="3"/>
  <c r="D192" i="3"/>
  <c r="H192" i="3"/>
  <c r="D195" i="3"/>
  <c r="H195" i="3"/>
  <c r="D198" i="3"/>
  <c r="H198" i="3"/>
  <c r="D200" i="3"/>
  <c r="D202" i="3" s="1"/>
  <c r="H200" i="3"/>
  <c r="H202" i="3" s="1"/>
  <c r="D204" i="3"/>
  <c r="D206" i="3" s="1"/>
  <c r="H204" i="3"/>
  <c r="H206" i="3" s="1"/>
  <c r="D208" i="3"/>
  <c r="D210" i="3" s="1"/>
  <c r="H208" i="3"/>
  <c r="H210" i="3" s="1"/>
  <c r="D213" i="3"/>
  <c r="H213" i="3"/>
  <c r="D216" i="3"/>
  <c r="H216" i="3"/>
  <c r="D219" i="3"/>
  <c r="H219" i="3"/>
  <c r="D222" i="3"/>
  <c r="H222" i="3"/>
  <c r="D225" i="3"/>
  <c r="H225" i="3"/>
  <c r="D227" i="3"/>
  <c r="D229" i="3" s="1"/>
  <c r="H227" i="3"/>
  <c r="H229" i="3" s="1"/>
  <c r="D231" i="3"/>
  <c r="D233" i="3" s="1"/>
  <c r="H231" i="3"/>
  <c r="H233" i="3" s="1"/>
  <c r="D235" i="3"/>
  <c r="D237" i="3" s="1"/>
  <c r="H235" i="3"/>
  <c r="H237" i="3" s="1"/>
  <c r="D240" i="3"/>
  <c r="H240" i="3"/>
  <c r="D243" i="3"/>
  <c r="H243" i="3"/>
  <c r="D246" i="3"/>
  <c r="H246" i="3"/>
  <c r="D249" i="3"/>
  <c r="H249" i="3"/>
  <c r="F177" i="3"/>
  <c r="F179" i="3" s="1"/>
  <c r="F181" i="3"/>
  <c r="F183" i="3" s="1"/>
  <c r="B186" i="3"/>
  <c r="F186" i="3"/>
  <c r="B189" i="3"/>
  <c r="F189" i="3"/>
  <c r="B192" i="3"/>
  <c r="F192" i="3"/>
  <c r="B195" i="3"/>
  <c r="F195" i="3"/>
  <c r="F198" i="3"/>
  <c r="F200" i="3"/>
  <c r="F202" i="3" s="1"/>
  <c r="F204" i="3"/>
  <c r="F206" i="3" s="1"/>
  <c r="F208" i="3"/>
  <c r="F210" i="3" s="1"/>
  <c r="B213" i="3"/>
  <c r="B216" i="3"/>
  <c r="F216" i="3"/>
  <c r="B219" i="3"/>
  <c r="F218" i="3"/>
  <c r="F222" i="3"/>
  <c r="F225" i="3"/>
  <c r="F227" i="3"/>
  <c r="F229" i="3" s="1"/>
  <c r="F231" i="3"/>
  <c r="F233" i="3" s="1"/>
  <c r="F235" i="3"/>
  <c r="F237" i="3" s="1"/>
  <c r="B240" i="3"/>
  <c r="F240" i="3"/>
  <c r="B243" i="3"/>
  <c r="F243" i="3"/>
  <c r="B246" i="3"/>
  <c r="F246" i="3"/>
  <c r="B249" i="3"/>
  <c r="F249" i="3"/>
  <c r="B239" i="3"/>
  <c r="F242" i="3"/>
  <c r="B245" i="3"/>
  <c r="B248" i="3"/>
  <c r="C239" i="3"/>
  <c r="C242" i="3"/>
  <c r="G243" i="3"/>
  <c r="G245" i="3"/>
  <c r="C248" i="3"/>
  <c r="G249" i="3"/>
  <c r="D239" i="3"/>
  <c r="H239" i="3"/>
  <c r="D242" i="3"/>
  <c r="H242" i="3"/>
  <c r="D245" i="3"/>
  <c r="H245" i="3"/>
  <c r="D248" i="3"/>
  <c r="H248" i="3"/>
  <c r="F239" i="3"/>
  <c r="B242" i="3"/>
  <c r="F245" i="3"/>
  <c r="F248" i="3"/>
  <c r="G239" i="3"/>
  <c r="C245" i="3"/>
  <c r="E239" i="3"/>
  <c r="I239" i="3"/>
  <c r="E242" i="3"/>
  <c r="I242" i="3"/>
  <c r="E245" i="3"/>
  <c r="I245" i="3"/>
  <c r="E248" i="3"/>
  <c r="I248" i="3"/>
  <c r="B212" i="3"/>
  <c r="B215" i="3"/>
  <c r="B218" i="3"/>
  <c r="F219" i="3"/>
  <c r="B222" i="3"/>
  <c r="G212" i="3"/>
  <c r="C213" i="3"/>
  <c r="C216" i="3"/>
  <c r="C218" i="3"/>
  <c r="G219" i="3"/>
  <c r="C221" i="3"/>
  <c r="G221" i="3"/>
  <c r="D212" i="3"/>
  <c r="H212" i="3"/>
  <c r="D215" i="3"/>
  <c r="H215" i="3"/>
  <c r="D218" i="3"/>
  <c r="H218" i="3"/>
  <c r="D221" i="3"/>
  <c r="H221" i="3"/>
  <c r="F215" i="3"/>
  <c r="F221" i="3"/>
  <c r="G215" i="3"/>
  <c r="E212" i="3"/>
  <c r="I212" i="3"/>
  <c r="E215" i="3"/>
  <c r="I215" i="3"/>
  <c r="E218" i="3"/>
  <c r="I218" i="3"/>
  <c r="E221" i="3"/>
  <c r="I221" i="3"/>
  <c r="B185" i="3"/>
  <c r="B188" i="3"/>
  <c r="B191" i="3"/>
  <c r="B194" i="3"/>
  <c r="C177" i="3"/>
  <c r="C179" i="3" s="1"/>
  <c r="G177" i="3"/>
  <c r="G179" i="3" s="1"/>
  <c r="C181" i="3"/>
  <c r="C183" i="3" s="1"/>
  <c r="G181" i="3"/>
  <c r="G183" i="3" s="1"/>
  <c r="F185" i="3"/>
  <c r="F188" i="3"/>
  <c r="F191" i="3"/>
  <c r="F194" i="3"/>
  <c r="D171" i="3"/>
  <c r="H171" i="3"/>
  <c r="D173" i="3"/>
  <c r="D175" i="3" s="1"/>
  <c r="H173" i="3"/>
  <c r="H175" i="3" s="1"/>
  <c r="C185" i="3"/>
  <c r="G185" i="3"/>
  <c r="C188" i="3"/>
  <c r="G188" i="3"/>
  <c r="C191" i="3"/>
  <c r="G191" i="3"/>
  <c r="C194" i="3"/>
  <c r="G194" i="3"/>
  <c r="D185" i="3"/>
  <c r="H185" i="3"/>
  <c r="D188" i="3"/>
  <c r="H188" i="3"/>
  <c r="D191" i="3"/>
  <c r="H191" i="3"/>
  <c r="D194" i="3"/>
  <c r="H194" i="3"/>
  <c r="E185" i="3"/>
  <c r="I185" i="3"/>
  <c r="E188" i="3"/>
  <c r="I188" i="3"/>
  <c r="E191" i="3"/>
  <c r="I191" i="3"/>
  <c r="E194" i="3"/>
  <c r="I194" i="3"/>
  <c r="B158" i="3"/>
  <c r="F158" i="3"/>
  <c r="B161" i="3"/>
  <c r="F161" i="3"/>
  <c r="B164" i="3"/>
  <c r="F164" i="3"/>
  <c r="B167" i="3"/>
  <c r="F167" i="3"/>
  <c r="C158" i="3"/>
  <c r="G158" i="3"/>
  <c r="C161" i="3"/>
  <c r="G161" i="3"/>
  <c r="C164" i="3"/>
  <c r="G164" i="3"/>
  <c r="C167" i="3"/>
  <c r="G167" i="3"/>
  <c r="D158" i="3"/>
  <c r="H158" i="3"/>
  <c r="D161" i="3"/>
  <c r="H161" i="3"/>
  <c r="D164" i="3"/>
  <c r="H164" i="3"/>
  <c r="D167" i="3"/>
  <c r="H167" i="3"/>
  <c r="E158" i="3"/>
  <c r="I158" i="3"/>
  <c r="E161" i="3"/>
  <c r="I161" i="3"/>
  <c r="E164" i="3"/>
  <c r="I164" i="3"/>
  <c r="E167" i="3"/>
  <c r="I167" i="3"/>
  <c r="B114" i="3"/>
  <c r="F114" i="3"/>
  <c r="B117" i="3"/>
  <c r="F117" i="3"/>
  <c r="B120" i="3"/>
  <c r="F120" i="3"/>
  <c r="B123" i="3"/>
  <c r="F123" i="3"/>
  <c r="C114" i="3"/>
  <c r="G114" i="3"/>
  <c r="C117" i="3"/>
  <c r="G117" i="3"/>
  <c r="C120" i="3"/>
  <c r="G120" i="3"/>
  <c r="C123" i="3"/>
  <c r="G123" i="3"/>
  <c r="D114" i="3"/>
  <c r="H114" i="3"/>
  <c r="D117" i="3"/>
  <c r="H117" i="3"/>
  <c r="D120" i="3"/>
  <c r="H120" i="3"/>
  <c r="D123" i="3"/>
  <c r="H123" i="3"/>
  <c r="E114" i="3"/>
  <c r="I114" i="3"/>
  <c r="E117" i="3"/>
  <c r="I117" i="3"/>
  <c r="E120" i="3"/>
  <c r="I120" i="3"/>
  <c r="E123" i="3"/>
  <c r="I123" i="3"/>
  <c r="F90" i="3"/>
  <c r="F93" i="3"/>
  <c r="B94" i="3"/>
  <c r="B96" i="3"/>
  <c r="F97" i="3"/>
  <c r="C87" i="3"/>
  <c r="G87" i="3"/>
  <c r="C90" i="3"/>
  <c r="G90" i="3"/>
  <c r="C93" i="3"/>
  <c r="G93" i="3"/>
  <c r="C96" i="3"/>
  <c r="G96" i="3"/>
  <c r="B87" i="3"/>
  <c r="B91" i="3"/>
  <c r="D87" i="3"/>
  <c r="H87" i="3"/>
  <c r="D90" i="3"/>
  <c r="H90" i="3"/>
  <c r="D93" i="3"/>
  <c r="H93" i="3"/>
  <c r="D96" i="3"/>
  <c r="H96" i="3"/>
  <c r="F87" i="3"/>
  <c r="E87" i="3"/>
  <c r="I87" i="3"/>
  <c r="E90" i="3"/>
  <c r="I90" i="3"/>
  <c r="E93" i="3"/>
  <c r="I93" i="3"/>
  <c r="E96" i="3"/>
  <c r="I96" i="3"/>
  <c r="B60" i="3"/>
  <c r="B63" i="3"/>
  <c r="B66" i="3"/>
  <c r="B69" i="3"/>
  <c r="F70" i="3"/>
  <c r="C60" i="3"/>
  <c r="C63" i="3"/>
  <c r="C66" i="3"/>
  <c r="C69" i="3"/>
  <c r="G70" i="3"/>
  <c r="D60" i="3"/>
  <c r="H60" i="3"/>
  <c r="D63" i="3"/>
  <c r="H63" i="3"/>
  <c r="D66" i="3"/>
  <c r="H66" i="3"/>
  <c r="D69" i="3"/>
  <c r="H69" i="3"/>
  <c r="F60" i="3"/>
  <c r="F63" i="3"/>
  <c r="F66" i="3"/>
  <c r="G60" i="3"/>
  <c r="G63" i="3"/>
  <c r="G66" i="3"/>
  <c r="E60" i="3"/>
  <c r="I60" i="3"/>
  <c r="E63" i="3"/>
  <c r="I63" i="3"/>
  <c r="E66" i="3"/>
  <c r="I66" i="3"/>
  <c r="E69" i="3"/>
  <c r="I69" i="3"/>
  <c r="F212" i="3" l="1"/>
  <c r="I270" i="3"/>
  <c r="F270" i="3"/>
  <c r="I206" i="1" l="1"/>
  <c r="I209" i="1" s="1"/>
  <c r="I210" i="1" s="1"/>
  <c r="H206" i="1"/>
  <c r="H209" i="1" s="1"/>
  <c r="H210" i="1" s="1"/>
  <c r="G206" i="1"/>
  <c r="G209" i="1" s="1"/>
  <c r="G210" i="1" s="1"/>
  <c r="F206" i="1"/>
  <c r="F209" i="1" s="1"/>
  <c r="F210" i="1" s="1"/>
  <c r="E206" i="1"/>
  <c r="E209" i="1" s="1"/>
  <c r="E210" i="1" s="1"/>
  <c r="D206" i="1"/>
  <c r="D209" i="1" s="1"/>
  <c r="D210" i="1" s="1"/>
  <c r="C206" i="1"/>
  <c r="C209" i="1" s="1"/>
  <c r="C210" i="1" s="1"/>
  <c r="B206" i="1"/>
  <c r="B209" i="1" s="1"/>
  <c r="B210" i="1" s="1"/>
  <c r="I191" i="1"/>
  <c r="H191" i="1"/>
  <c r="G191" i="1"/>
  <c r="F191" i="1"/>
  <c r="F193" i="1" s="1"/>
  <c r="E191" i="1"/>
  <c r="D191" i="1"/>
  <c r="C191" i="1"/>
  <c r="B191" i="1"/>
  <c r="I176" i="1"/>
  <c r="I179" i="1" s="1"/>
  <c r="I180" i="1" s="1"/>
  <c r="H176" i="1"/>
  <c r="H179" i="1" s="1"/>
  <c r="H180" i="1" s="1"/>
  <c r="G176" i="1"/>
  <c r="G179" i="1" s="1"/>
  <c r="G180" i="1" s="1"/>
  <c r="F176" i="1"/>
  <c r="F179" i="1" s="1"/>
  <c r="F180" i="1" s="1"/>
  <c r="E176" i="1"/>
  <c r="E179" i="1" s="1"/>
  <c r="E180" i="1" s="1"/>
  <c r="D176" i="1"/>
  <c r="D179" i="1" s="1"/>
  <c r="D180" i="1" s="1"/>
  <c r="C176" i="1"/>
  <c r="C179" i="1" s="1"/>
  <c r="C180" i="1" s="1"/>
  <c r="B176" i="1"/>
  <c r="B179" i="1" s="1"/>
  <c r="B180" i="1" s="1"/>
  <c r="I161" i="1"/>
  <c r="I164" i="1" s="1"/>
  <c r="H161" i="1"/>
  <c r="H164" i="1" s="1"/>
  <c r="G161" i="1"/>
  <c r="G164" i="1" s="1"/>
  <c r="F161" i="1"/>
  <c r="F164" i="1" s="1"/>
  <c r="F165" i="1" s="1"/>
  <c r="E161" i="1"/>
  <c r="E164" i="1" s="1"/>
  <c r="D161" i="1"/>
  <c r="D164" i="1" s="1"/>
  <c r="C161" i="1"/>
  <c r="C164" i="1" s="1"/>
  <c r="B161" i="1"/>
  <c r="B164" i="1" s="1"/>
  <c r="B165" i="1" s="1"/>
  <c r="I143" i="1"/>
  <c r="H143" i="1"/>
  <c r="G143" i="1"/>
  <c r="F143" i="1"/>
  <c r="E143" i="1"/>
  <c r="I138" i="1"/>
  <c r="H138" i="1"/>
  <c r="G138" i="1"/>
  <c r="F138" i="1"/>
  <c r="E138" i="1"/>
  <c r="D138" i="1"/>
  <c r="C138" i="1"/>
  <c r="B138" i="1"/>
  <c r="I134" i="1"/>
  <c r="H134" i="1"/>
  <c r="G134" i="1"/>
  <c r="F134" i="1"/>
  <c r="E134" i="1"/>
  <c r="D134" i="1"/>
  <c r="C134" i="1"/>
  <c r="B134" i="1"/>
  <c r="I130" i="1"/>
  <c r="H130" i="1"/>
  <c r="G130" i="1"/>
  <c r="F130" i="1"/>
  <c r="E130" i="1"/>
  <c r="D130" i="1"/>
  <c r="C130" i="1"/>
  <c r="B130" i="1"/>
  <c r="I126" i="1"/>
  <c r="H126" i="1"/>
  <c r="G126" i="1"/>
  <c r="F126" i="1"/>
  <c r="E126" i="1"/>
  <c r="D126" i="1"/>
  <c r="C126" i="1"/>
  <c r="B126" i="1"/>
  <c r="I121" i="1"/>
  <c r="H121" i="1"/>
  <c r="G121" i="1"/>
  <c r="F121" i="1"/>
  <c r="E121" i="1"/>
  <c r="D121" i="1"/>
  <c r="C121" i="1"/>
  <c r="B121" i="1"/>
  <c r="I117" i="1"/>
  <c r="H117" i="1"/>
  <c r="G117" i="1"/>
  <c r="F117" i="1"/>
  <c r="E117" i="1"/>
  <c r="D117" i="1"/>
  <c r="C117" i="1"/>
  <c r="B117" i="1"/>
  <c r="I113" i="1"/>
  <c r="H113" i="1"/>
  <c r="G113" i="1"/>
  <c r="F113" i="1"/>
  <c r="E113" i="1"/>
  <c r="D113" i="1"/>
  <c r="C113" i="1"/>
  <c r="B113" i="1"/>
  <c r="I109" i="1"/>
  <c r="I142" i="1" s="1"/>
  <c r="I149" i="1" s="1"/>
  <c r="B150" i="1" s="1"/>
  <c r="H109" i="1"/>
  <c r="H142" i="1" s="1"/>
  <c r="H149" i="1" s="1"/>
  <c r="H150" i="1" s="1"/>
  <c r="G109" i="1"/>
  <c r="G142" i="1" s="1"/>
  <c r="G149" i="1" s="1"/>
  <c r="G150" i="1" s="1"/>
  <c r="F109" i="1"/>
  <c r="F142" i="1" s="1"/>
  <c r="F149" i="1" s="1"/>
  <c r="F150" i="1" s="1"/>
  <c r="E109" i="1"/>
  <c r="E142" i="1" s="1"/>
  <c r="E149" i="1" s="1"/>
  <c r="E150" i="1" s="1"/>
  <c r="D109" i="1"/>
  <c r="D142" i="1" s="1"/>
  <c r="D149" i="1" s="1"/>
  <c r="D150" i="1" s="1"/>
  <c r="C109" i="1"/>
  <c r="C142" i="1" s="1"/>
  <c r="C149" i="1" s="1"/>
  <c r="C150" i="1" s="1"/>
  <c r="B109" i="1"/>
  <c r="B142" i="1" s="1"/>
  <c r="B149" i="1" s="1"/>
  <c r="I94" i="1"/>
  <c r="H94" i="1"/>
  <c r="G94" i="1"/>
  <c r="F94" i="1"/>
  <c r="E94" i="1"/>
  <c r="D94" i="1"/>
  <c r="C94" i="1"/>
  <c r="B94" i="1"/>
  <c r="I85" i="1"/>
  <c r="H85" i="1"/>
  <c r="G85" i="1"/>
  <c r="F85" i="1"/>
  <c r="E85" i="1"/>
  <c r="D85" i="1"/>
  <c r="C85" i="1"/>
  <c r="B85" i="1"/>
  <c r="I58" i="1"/>
  <c r="I59" i="1" s="1"/>
  <c r="H58" i="1"/>
  <c r="H59" i="1" s="1"/>
  <c r="G58" i="1"/>
  <c r="G59" i="1" s="1"/>
  <c r="F58" i="1"/>
  <c r="F59" i="1" s="1"/>
  <c r="E58" i="1"/>
  <c r="E59" i="1" s="1"/>
  <c r="D58" i="1"/>
  <c r="D59" i="1" s="1"/>
  <c r="C58" i="1"/>
  <c r="C59" i="1" s="1"/>
  <c r="B58" i="1"/>
  <c r="B59" i="1" s="1"/>
  <c r="I45" i="1"/>
  <c r="H45" i="1"/>
  <c r="G45" i="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I10" i="1" s="1"/>
  <c r="I12" i="1" s="1"/>
  <c r="H4" i="1"/>
  <c r="H10" i="1" s="1"/>
  <c r="H12" i="1" s="1"/>
  <c r="G4" i="1"/>
  <c r="G10" i="1" s="1"/>
  <c r="G12" i="1" s="1"/>
  <c r="F4" i="1"/>
  <c r="F10" i="1" s="1"/>
  <c r="F12" i="1" s="1"/>
  <c r="E4" i="1"/>
  <c r="E10" i="1" s="1"/>
  <c r="E12" i="1" s="1"/>
  <c r="D4" i="1"/>
  <c r="D10" i="1" s="1"/>
  <c r="D12" i="1" s="1"/>
  <c r="C4" i="1"/>
  <c r="C10" i="1" s="1"/>
  <c r="C12" i="1" s="1"/>
  <c r="B4" i="1"/>
  <c r="B10" i="1" s="1"/>
  <c r="B12" i="1" s="1"/>
  <c r="H1" i="1"/>
  <c r="G1" i="1" s="1"/>
  <c r="F1" i="1" s="1"/>
  <c r="E1" i="1" s="1"/>
  <c r="D1" i="1" s="1"/>
  <c r="C1" i="1" s="1"/>
  <c r="B1" i="1" s="1"/>
  <c r="G64" i="1" l="1"/>
  <c r="G76" i="1" s="1"/>
  <c r="G96" i="1" s="1"/>
  <c r="G20" i="1"/>
  <c r="C60" i="1"/>
  <c r="G60" i="1"/>
  <c r="D64" i="1"/>
  <c r="D76" i="1" s="1"/>
  <c r="D96" i="1" s="1"/>
  <c r="D20" i="1"/>
  <c r="H64" i="1"/>
  <c r="H76" i="1" s="1"/>
  <c r="H96" i="1" s="1"/>
  <c r="H20" i="1"/>
  <c r="D60" i="1"/>
  <c r="H60" i="1"/>
  <c r="C165" i="1"/>
  <c r="G165" i="1"/>
  <c r="C64" i="1"/>
  <c r="C76" i="1" s="1"/>
  <c r="C96" i="1" s="1"/>
  <c r="C20" i="1"/>
  <c r="E64" i="1"/>
  <c r="E76" i="1" s="1"/>
  <c r="E96" i="1" s="1"/>
  <c r="E20" i="1"/>
  <c r="E60" i="1"/>
  <c r="I60" i="1"/>
  <c r="D165" i="1"/>
  <c r="H165" i="1"/>
  <c r="D194" i="1"/>
  <c r="D195" i="1" s="1"/>
  <c r="I20" i="1"/>
  <c r="I64" i="1"/>
  <c r="I76" i="1" s="1"/>
  <c r="I96" i="1" s="1"/>
  <c r="B64" i="1"/>
  <c r="B76" i="1" s="1"/>
  <c r="B96" i="1" s="1"/>
  <c r="B98" i="1" s="1"/>
  <c r="B20" i="1"/>
  <c r="F64" i="1"/>
  <c r="F76" i="1" s="1"/>
  <c r="F96" i="1" s="1"/>
  <c r="F20" i="1"/>
  <c r="B60" i="1"/>
  <c r="F60" i="1"/>
  <c r="E165" i="1"/>
  <c r="I165" i="1"/>
  <c r="B193" i="1"/>
  <c r="B194" i="1" s="1"/>
  <c r="B195" i="1" s="1"/>
  <c r="F194" i="1"/>
  <c r="F195" i="1" s="1"/>
  <c r="C193" i="1"/>
  <c r="C194" i="1" s="1"/>
  <c r="C195" i="1" s="1"/>
  <c r="G193" i="1"/>
  <c r="G194" i="1" s="1"/>
  <c r="G195" i="1" s="1"/>
  <c r="D193" i="1"/>
  <c r="H193" i="1"/>
  <c r="H194" i="1" s="1"/>
  <c r="H195" i="1" s="1"/>
  <c r="E193" i="1"/>
  <c r="E194" i="1" s="1"/>
  <c r="E195" i="1" s="1"/>
  <c r="I193" i="1"/>
  <c r="I194" i="1" s="1"/>
  <c r="I195" i="1" s="1"/>
  <c r="B99" i="1" l="1"/>
  <c r="C97" i="1"/>
  <c r="C98" i="1" s="1"/>
  <c r="D97" i="1" l="1"/>
  <c r="D98" i="1" s="1"/>
  <c r="C99" i="1"/>
  <c r="E97" i="1" l="1"/>
  <c r="E98" i="1" s="1"/>
  <c r="D99" i="1"/>
  <c r="E99" i="1" l="1"/>
  <c r="F97" i="1"/>
  <c r="F98" i="1" s="1"/>
  <c r="G97" i="1" l="1"/>
  <c r="G98" i="1" s="1"/>
  <c r="F99" i="1"/>
  <c r="H97" i="1" l="1"/>
  <c r="H98" i="1" s="1"/>
  <c r="G99" i="1"/>
  <c r="I97" i="1" l="1"/>
  <c r="I98" i="1" s="1"/>
  <c r="I99" i="1" s="1"/>
  <c r="H99" i="1"/>
  <c r="E32" i="3" l="1"/>
  <c r="B32" i="3"/>
  <c r="I32" i="3"/>
  <c r="H29" i="3"/>
  <c r="H31" i="3" s="1"/>
  <c r="F29" i="3"/>
  <c r="F31" i="3" s="1"/>
  <c r="D29" i="3"/>
  <c r="D31" i="3" s="1"/>
  <c r="B29" i="3"/>
  <c r="B31" i="3" s="1"/>
  <c r="H25" i="3"/>
  <c r="H27" i="3" s="1"/>
  <c r="F25" i="3"/>
  <c r="F27" i="3" s="1"/>
  <c r="D25" i="3"/>
  <c r="D27" i="3" s="1"/>
  <c r="B25" i="3"/>
  <c r="B27" i="3" s="1"/>
  <c r="B21" i="3"/>
  <c r="B23" i="3" s="1"/>
  <c r="C21" i="3"/>
  <c r="C23" i="3" s="1"/>
  <c r="E21" i="3"/>
  <c r="E23" i="3" s="1"/>
  <c r="G21" i="3"/>
  <c r="G23" i="3" s="1"/>
  <c r="I21" i="3"/>
  <c r="I23" i="3" s="1"/>
  <c r="J1" i="3"/>
  <c r="K1" i="3" s="1"/>
  <c r="L1" i="3" s="1"/>
  <c r="M1" i="3" s="1"/>
  <c r="N1" i="3" s="1"/>
  <c r="H1" i="3"/>
  <c r="G1" i="3" s="1"/>
  <c r="F1" i="3" s="1"/>
  <c r="E1" i="3" s="1"/>
  <c r="D1" i="3" s="1"/>
  <c r="C1" i="3" s="1"/>
  <c r="B1" i="3" s="1"/>
  <c r="C25" i="3" l="1"/>
  <c r="C27" i="3" s="1"/>
  <c r="G25" i="3"/>
  <c r="G27" i="3" s="1"/>
  <c r="C29" i="3"/>
  <c r="C31" i="3" s="1"/>
  <c r="G29" i="3"/>
  <c r="G31" i="3" s="1"/>
  <c r="E39" i="3"/>
  <c r="I39" i="3"/>
  <c r="E42" i="3"/>
  <c r="I42" i="3"/>
  <c r="F21" i="3"/>
  <c r="F23" i="3" s="1"/>
  <c r="E25" i="3"/>
  <c r="E27" i="3" s="1"/>
  <c r="I25" i="3"/>
  <c r="I27" i="3" s="1"/>
  <c r="E29" i="3"/>
  <c r="E31" i="3" s="1"/>
  <c r="I29" i="3"/>
  <c r="I31" i="3" s="1"/>
  <c r="F32" i="3"/>
  <c r="B33" i="3"/>
  <c r="F33" i="3"/>
  <c r="C32" i="3"/>
  <c r="H36" i="3"/>
  <c r="D32" i="3"/>
  <c r="E33" i="3" s="1"/>
  <c r="H32" i="3"/>
  <c r="E36" i="3"/>
  <c r="I36" i="3"/>
  <c r="D21" i="3"/>
  <c r="D23" i="3" s="1"/>
  <c r="H39" i="3"/>
  <c r="B36" i="3"/>
  <c r="F36" i="3"/>
  <c r="B39" i="3"/>
  <c r="F39" i="3"/>
  <c r="B42" i="3"/>
  <c r="F42" i="3"/>
  <c r="H21" i="3"/>
  <c r="H23" i="3" s="1"/>
  <c r="G32" i="3"/>
  <c r="D36" i="3"/>
  <c r="D39" i="3"/>
  <c r="D42" i="3"/>
  <c r="H42" i="3"/>
  <c r="C36" i="3"/>
  <c r="G36" i="3"/>
  <c r="C39" i="3"/>
  <c r="G39" i="3"/>
  <c r="C42" i="3"/>
  <c r="G42" i="3"/>
  <c r="G33" i="3" l="1"/>
  <c r="C33" i="3"/>
  <c r="H34" i="3"/>
  <c r="H33" i="3"/>
  <c r="I33" i="3"/>
  <c r="D33" i="3"/>
  <c r="D34" i="3"/>
  <c r="G34" i="3"/>
  <c r="E19" i="3" l="1"/>
  <c r="E43" i="3"/>
  <c r="E40" i="3"/>
  <c r="E37" i="3"/>
  <c r="E34" i="3"/>
  <c r="B19" i="3"/>
  <c r="B37" i="3"/>
  <c r="B43" i="3"/>
  <c r="B34" i="3"/>
  <c r="B40" i="3"/>
  <c r="F19" i="3"/>
  <c r="F34" i="3"/>
  <c r="F37" i="3"/>
  <c r="F43" i="3"/>
  <c r="F40" i="3"/>
  <c r="C19" i="3"/>
  <c r="C40" i="3"/>
  <c r="C43" i="3"/>
  <c r="C37" i="3"/>
  <c r="G19" i="3"/>
  <c r="G40" i="3"/>
  <c r="G43" i="3"/>
  <c r="G37" i="3"/>
  <c r="I19" i="3"/>
  <c r="I43" i="3"/>
  <c r="I40" i="3"/>
  <c r="I34" i="3"/>
  <c r="I37" i="3"/>
  <c r="D19" i="3"/>
  <c r="D40" i="3"/>
  <c r="D43" i="3"/>
  <c r="D37" i="3"/>
  <c r="H19" i="3"/>
  <c r="H43" i="3"/>
  <c r="H40" i="3"/>
  <c r="H37" i="3"/>
  <c r="C3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3" authorId="0" shapeId="0" xr:uid="{6DB82945-0202-4261-8FA9-85AC4DFB7B53}">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<sst xmlns="http://schemas.openxmlformats.org/spreadsheetml/2006/main" count="541" uniqueCount="151">
  <si>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</si>
  <si>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</si>
  <si>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</si>
  <si>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</si>
  <si>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</si>
  <si>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</si>
  <si>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</si>
  <si>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</si>
  <si>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</si>
  <si>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</si>
  <si>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</si>
  <si>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</si>
  <si>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</si>
  <si>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</si>
  <si>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</si>
  <si>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</si>
  <si>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</si>
  <si>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</si>
  <si>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</si>
  <si>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</si>
  <si>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</si>
  <si>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</si>
  <si>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</si>
  <si>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</si>
  <si>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</si>
  <si>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</si>
  <si>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</si>
  <si>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</si>
  <si>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</si>
  <si>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</si>
  <si>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</si>
  <si>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</si>
  <si>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</si>
  <si>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</si>
  <si>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</si>
  <si>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</si>
  <si>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</si>
  <si>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</si>
  <si>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</si>
  <si>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</si>
  <si>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</si>
  <si>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</si>
  <si>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</si>
  <si>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</si>
  <si>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</si>
  <si>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</si>
  <si>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</si>
  <si>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</si>
  <si>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</si>
  <si>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</si>
  <si>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</si>
  <si>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</si>
  <si>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</si>
  <si>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</si>
  <si>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</si>
  <si>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</si>
  <si>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</si>
  <si>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</si>
  <si>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</si>
  <si>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</si>
  <si>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</si>
  <si>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</si>
  <si>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</si>
  <si>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</si>
  <si>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</si>
  <si>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</si>
  <si>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</si>
  <si>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</si>
  <si>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</si>
  <si>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</si>
  <si>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</si>
  <si>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</si>
  <si>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</si>
  <si>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</si>
  <si>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</si>
  <si>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</si>
  <si>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</si>
  <si>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</si>
  <si>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</si>
  <si>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</si>
  <si>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</si>
  <si>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</si>
  <si>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</si>
  <si>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</si>
  <si>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</si>
  <si>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</si>
  <si>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</si>
  <si>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</si>
  <si>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</si>
  <si>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</si>
  <si>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</si>
  <si>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</si>
  <si>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</si>
  <si>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</si>
  <si>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</si>
  <si>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</si>
  <si>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</si>
  <si>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</si>
  <si>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</si>
  <si>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</si>
  <si>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</si>
  <si>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</si>
  <si>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</si>
  <si>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</si>
  <si>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</si>
  <si>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</si>
  <si>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</si>
  <si>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</si>
  <si>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</si>
  <si>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</si>
  <si>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</si>
  <si>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</si>
  <si>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</si>
  <si>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</si>
  <si>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</si>
  <si>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</si>
  <si>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</si>
  <si>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</si>
  <si>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</si>
  <si>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</si>
  <si>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</si>
  <si>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</si>
  <si>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</si>
  <si>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</si>
  <si>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</si>
  <si>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</si>
  <si>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</si>
  <si>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</si>
  <si>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</si>
  <si>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</si>
  <si>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</si>
  <si>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</si>
  <si>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</si>
  <si>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</si>
  <si>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</si>
  <si>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</si>
  <si>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</si>
  <si>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</si>
  <si>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</si>
  <si>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</si>
  <si>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</si>
  <si>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</si>
  <si>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</si>
  <si>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</si>
  <si>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 in reverse repurchase agreements</t>
  </si>
  <si>
    <t>Disposals of property, plant and equipment</t>
  </si>
  <si>
    <t>Western Europe</t>
  </si>
  <si>
    <t>Central &amp; Eastern Europe</t>
  </si>
  <si>
    <t>Japan</t>
  </si>
  <si>
    <t>Emerging Markets</t>
  </si>
  <si>
    <r>
      <rPr>
        <b/>
        <i/>
        <sz val="16"/>
        <color theme="0"/>
        <rFont val="Calibri"/>
        <family val="2"/>
        <scheme val="minor"/>
      </rPr>
      <t>NIKE, INC.</t>
    </r>
    <r>
      <rPr>
        <b/>
        <i/>
        <sz val="20"/>
        <color theme="0"/>
        <rFont val="Calibri"/>
        <family val="2"/>
        <scheme val="minor"/>
      </rPr>
      <t xml:space="preserve">
</t>
    </r>
    <r>
      <rPr>
        <i/>
        <sz val="11"/>
        <color theme="0"/>
        <rFont val="Calibri"/>
        <family val="2"/>
        <scheme val="minor"/>
      </rPr>
      <t>(Dollars and Shares in Millions Except Per Share Amounts)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</si>
</sst>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b/>
      <i/>
      <sz val="11"/>
      <color theme="1"/>
      <name val="Calibri"/>
      <family val="2"/>
      <scheme val="minor"/>
    </font>
    <font>
      <i/>
      <sz val="11"/>
      <color theme="1"/>
      <name val="Calibri"/>
      <family val="2"/>
      <scheme val="minor"/>
    </font>
    <font>
      <b/>
      <i/>
      <sz val="20"/>
      <color theme="0"/>
      <name val="Calibri"/>
      <family val="2"/>
      <scheme val="minor"/>
    </font>
    <font>
      <b/>
      <i/>
      <sz val="16"/>
      <color theme="0"/>
      <name val="Calibri"/>
      <family val="2"/>
      <scheme val="minor"/>
    </font>
    <font>
      <i/>
      <sz val="11"/>
      <color theme="0"/>
      <name val="Calibri"/>
      <family val="2"/>
      <scheme val="minor"/>
    </font>
    <font>
      <b/>
      <i/>
      <sz val="11"/>
      <color theme="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4">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Font="1"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0" fillId="0" borderId="0" xfId="0" applyAlignment="1">
      <alignment horizontal="left" wrapText="1"/>
    </xf>
    <xf numFmtId="0" fontId="0" fillId="0" borderId="0" xfId="0" applyFont="1" applyAlignment="1">
      <alignment wrapText="1"/>
    </xf>
    <xf numFmtId="165" fontId="13" fillId="0" borderId="0" xfId="1" applyNumberFormat="1" applyFont="1" applyBorder="1" applyAlignment="1">
      <alignment horizontal="left" indent="1"/>
    </xf>
    <xf numFmtId="166" fontId="11" fillId="0" borderId="0" xfId="2" applyNumberFormat="1" applyFont="1" applyAlignment="1">
      <alignment horizontal="right"/>
    </xf>
    <xf numFmtId="0" fontId="0" fillId="0" borderId="0" xfId="0" applyAlignment="1">
      <alignment horizontal="left" wrapText="1" indent="1"/>
    </xf>
    <xf numFmtId="0" fontId="0" fillId="0" borderId="0" xfId="0" applyAlignment="1">
      <alignment horizontal="left" wrapText="1"/>
    </xf>
    <xf numFmtId="0" fontId="0" fillId="0" borderId="0" xfId="0" applyFont="1" applyAlignment="1">
      <alignment wrapText="1"/>
    </xf>
    <xf numFmtId="2" fontId="0" fillId="0" borderId="0" xfId="0" applyNumberFormat="1"/>
    <xf numFmtId="1" fontId="0" fillId="0" borderId="0" xfId="0" applyNumberFormat="1"/>
    <xf numFmtId="0" fontId="0" fillId="0" borderId="0" xfId="0" applyAlignment="1">
      <alignment horizontal="left" wrapText="1" indent="2"/>
    </xf>
    <xf numFmtId="0" fontId="14" fillId="0" borderId="0" xfId="0" applyFont="1" applyAlignment="1">
      <alignment horizontal="left"/>
    </xf>
    <xf numFmtId="0" fontId="15" fillId="0" borderId="0" xfId="0" applyFont="1"/>
    <xf numFmtId="0" fontId="14" fillId="0" borderId="0" xfId="0" applyFont="1" applyAlignment="1">
      <alignment horizontal="left" indent="1"/>
    </xf>
    <xf numFmtId="166" fontId="14" fillId="0" borderId="0" xfId="2" applyNumberFormat="1" applyFont="1"/>
    <xf numFmtId="0" fontId="15" fillId="0" borderId="0" xfId="0" applyFont="1" applyAlignment="1">
      <alignment horizontal="left" indent="2"/>
    </xf>
    <xf numFmtId="166" fontId="15" fillId="0" borderId="0" xfId="2" applyNumberFormat="1" applyFont="1"/>
    <xf numFmtId="0" fontId="14" fillId="0" borderId="1" xfId="0" applyFont="1" applyBorder="1"/>
    <xf numFmtId="166" fontId="14" fillId="0" borderId="1" xfId="2" applyNumberFormat="1" applyFont="1" applyBorder="1"/>
    <xf numFmtId="0" fontId="14" fillId="0" borderId="2" xfId="0" applyFont="1" applyBorder="1"/>
    <xf numFmtId="166" fontId="14" fillId="0" borderId="2" xfId="2" applyNumberFormat="1" applyFont="1" applyBorder="1"/>
    <xf numFmtId="165" fontId="15" fillId="0" borderId="0" xfId="1" applyNumberFormat="1" applyFont="1" applyAlignment="1">
      <alignment horizontal="left" indent="1"/>
    </xf>
    <xf numFmtId="165" fontId="11" fillId="0" borderId="0" xfId="1" applyNumberFormat="1" applyFont="1" applyAlignment="1">
      <alignment horizontal="left" indent="2"/>
    </xf>
    <xf numFmtId="165" fontId="11" fillId="0" borderId="0" xfId="1" applyNumberFormat="1" applyFont="1" applyAlignment="1">
      <alignment horizontal="left" indent="1"/>
    </xf>
    <xf numFmtId="0" fontId="16" fillId="2" borderId="0" xfId="0" applyFont="1" applyFill="1" applyAlignment="1">
      <alignment vertical="center" wrapText="1"/>
    </xf>
    <xf numFmtId="0" fontId="19" fillId="2" borderId="0" xfId="0" applyFont="1" applyFill="1" applyAlignment="1">
      <alignment horizontal="right"/>
    </xf>
    <xf numFmtId="0" fontId="14" fillId="6" borderId="0" xfId="0" applyFont="1" applyFill="1"/>
    <xf numFmtId="165" fontId="19" fillId="4" borderId="0" xfId="4" applyNumberFormat="1" applyFont="1" applyBorder="1" applyAlignment="1">
      <alignment horizontal="left"/>
    </xf>
    <xf numFmtId="165" fontId="14" fillId="0" borderId="0" xfId="1" applyNumberFormat="1" applyFont="1" applyBorder="1"/>
    <xf numFmtId="165" fontId="14" fillId="5" borderId="0" xfId="5" applyNumberFormat="1" applyFont="1"/>
    <xf numFmtId="165" fontId="14" fillId="0" borderId="0" xfId="1" applyNumberFormat="1" applyFont="1"/>
    <xf numFmtId="165" fontId="14" fillId="0" borderId="0" xfId="0" applyNumberFormat="1" applyFont="1"/>
    <xf numFmtId="165" fontId="12" fillId="5" borderId="0" xfId="5"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8177"/>
          <a:ext cx="6216287"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6277"/>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32857"/>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4437"/>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40777"/>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91397"/>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7137"/>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abSelected="1" zoomScale="70" zoomScaleNormal="70" workbookViewId="0">
      <selection activeCell="A4" sqref="A4"/>
    </sheetView>
  </sheetViews>
  <sheetFormatPr defaultRowHeight="15" x14ac:dyDescent="0.25"/>
  <cols>
    <col min="1" max="1" width="176.140625" style="20" customWidth="1"/>
  </cols>
  <sheetData>
    <row r="1" spans="1:1" ht="23.25" x14ac:dyDescent="0.35">
      <c r="A1" s="19" t="s">
        <v>21</v>
      </c>
    </row>
    <row r="2" spans="1:1" x14ac:dyDescent="0.25">
      <c r="A2" s="37" t="s">
        <v>141</v>
      </c>
    </row>
    <row r="3" spans="1:1" x14ac:dyDescent="0.25">
      <c r="A3" s="36" t="s">
        <v>142</v>
      </c>
    </row>
    <row r="4" spans="1:1" x14ac:dyDescent="0.25">
      <c r="A4" s="37" t="s">
        <v>20</v>
      </c>
    </row>
    <row r="5" spans="1:1" x14ac:dyDescent="0.25">
      <c r="A5" s="38" t="s">
        <v>143</v>
      </c>
    </row>
    <row r="6" spans="1:1" x14ac:dyDescent="0.25">
      <c r="A6" s="32"/>
    </row>
    <row r="7" spans="1:1" x14ac:dyDescent="0.25">
      <c r="A7" s="32"/>
    </row>
    <row r="8" spans="1:1" x14ac:dyDescent="0.25">
      <c r="A8" s="33"/>
    </row>
    <row r="9" spans="1:1" s="17" customFormat="1" x14ac:dyDescent="0.25">
      <c r="A9" s="23"/>
    </row>
    <row r="10" spans="1:1" x14ac:dyDescent="0.25">
      <c r="A10" s="21"/>
    </row>
    <row r="11" spans="1:1" x14ac:dyDescent="0.25">
      <c r="A11" s="21"/>
    </row>
    <row r="12" spans="1:1" x14ac:dyDescent="0.25">
      <c r="A12" s="2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4"/>
  <sheetViews>
    <sheetView zoomScale="73" zoomScaleNormal="73" workbookViewId="0">
      <pane ySplit="1" topLeftCell="A135" activePane="bottomLeft" state="frozen"/>
      <selection pane="bottomLeft" activeCell="A75" sqref="A75"/>
    </sheetView>
  </sheetViews>
  <sheetFormatPr defaultRowHeight="15" x14ac:dyDescent="0.25"/>
  <cols>
    <col min="1" max="1" width="68.85546875" customWidth="1"/>
    <col min="2" max="7" width="9" bestFit="1" customWidth="1"/>
    <col min="8" max="8" width="10.42578125" bestFit="1" customWidth="1"/>
    <col min="9" max="9" width="10.7109375" bestFit="1" customWidth="1"/>
  </cols>
  <sheetData>
    <row r="1" spans="1:9"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28</v>
      </c>
      <c r="B2" s="3">
        <v>30601</v>
      </c>
      <c r="C2" s="3">
        <v>32376</v>
      </c>
      <c r="D2" s="3">
        <v>34350</v>
      </c>
      <c r="E2" s="3">
        <v>36397</v>
      </c>
      <c r="F2" s="3">
        <v>39117</v>
      </c>
      <c r="G2" s="3">
        <v>37403</v>
      </c>
      <c r="H2" s="3">
        <v>44538</v>
      </c>
      <c r="I2" s="3">
        <v>46710</v>
      </c>
    </row>
    <row r="3" spans="1:9" x14ac:dyDescent="0.25">
      <c r="A3" s="26" t="s">
        <v>29</v>
      </c>
      <c r="B3" s="27">
        <v>16534</v>
      </c>
      <c r="C3" s="27">
        <v>17405</v>
      </c>
      <c r="D3" s="27">
        <v>19038</v>
      </c>
      <c r="E3" s="27">
        <v>20441</v>
      </c>
      <c r="F3" s="27">
        <v>21643</v>
      </c>
      <c r="G3" s="27">
        <v>21162</v>
      </c>
      <c r="H3" s="27">
        <v>24576</v>
      </c>
      <c r="I3" s="27">
        <v>25231</v>
      </c>
    </row>
    <row r="4" spans="1:9" s="1" customFormat="1" x14ac:dyDescent="0.25">
      <c r="A4" s="25"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22</v>
      </c>
      <c r="B5" s="3">
        <v>3213</v>
      </c>
      <c r="C5" s="3">
        <v>3278</v>
      </c>
      <c r="D5" s="3">
        <v>3341</v>
      </c>
      <c r="E5" s="3">
        <v>3577</v>
      </c>
      <c r="F5" s="3">
        <v>3753</v>
      </c>
      <c r="G5" s="3">
        <v>3592</v>
      </c>
      <c r="H5" s="3">
        <v>3114</v>
      </c>
      <c r="I5" s="3">
        <v>3850</v>
      </c>
    </row>
    <row r="6" spans="1:9" x14ac:dyDescent="0.25">
      <c r="A6" s="11" t="s">
        <v>23</v>
      </c>
      <c r="B6" s="3">
        <v>6679</v>
      </c>
      <c r="C6" s="3">
        <v>7191</v>
      </c>
      <c r="D6" s="3">
        <v>7222</v>
      </c>
      <c r="E6" s="3">
        <v>7934</v>
      </c>
      <c r="F6" s="3">
        <v>8949</v>
      </c>
      <c r="G6" s="3">
        <v>9534</v>
      </c>
      <c r="H6" s="3">
        <v>9911</v>
      </c>
      <c r="I6" s="3">
        <v>10954</v>
      </c>
    </row>
    <row r="7" spans="1:9" x14ac:dyDescent="0.25">
      <c r="A7" s="24" t="s">
        <v>24</v>
      </c>
      <c r="B7" s="22">
        <f t="shared" ref="B7:H7" si="2">+B5+B6</f>
        <v>9892</v>
      </c>
      <c r="C7" s="22">
        <f t="shared" si="2"/>
        <v>10469</v>
      </c>
      <c r="D7" s="22">
        <f t="shared" si="2"/>
        <v>10563</v>
      </c>
      <c r="E7" s="22">
        <f t="shared" si="2"/>
        <v>11511</v>
      </c>
      <c r="F7" s="22">
        <f t="shared" si="2"/>
        <v>12702</v>
      </c>
      <c r="G7" s="22">
        <f t="shared" si="2"/>
        <v>13126</v>
      </c>
      <c r="H7" s="22">
        <f t="shared" si="2"/>
        <v>13025</v>
      </c>
      <c r="I7" s="22">
        <f>+I5+I6</f>
        <v>14804</v>
      </c>
    </row>
    <row r="8" spans="1:9" x14ac:dyDescent="0.25">
      <c r="A8" s="2" t="s">
        <v>25</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27</v>
      </c>
      <c r="B11" s="3">
        <v>932</v>
      </c>
      <c r="C11" s="3">
        <v>863</v>
      </c>
      <c r="D11" s="3">
        <v>646</v>
      </c>
      <c r="E11" s="3">
        <v>2392</v>
      </c>
      <c r="F11" s="3">
        <v>772</v>
      </c>
      <c r="G11" s="3">
        <v>348</v>
      </c>
      <c r="H11" s="3">
        <v>934</v>
      </c>
      <c r="I11" s="3">
        <v>605</v>
      </c>
    </row>
    <row r="12" spans="1:9" ht="15.75" thickBot="1" x14ac:dyDescent="0.3">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s="39">
        <v>1.9</v>
      </c>
      <c r="C14" s="39">
        <v>2.21</v>
      </c>
      <c r="D14" s="39">
        <v>2.56</v>
      </c>
      <c r="E14" s="39">
        <v>1.19</v>
      </c>
      <c r="F14" s="39">
        <v>2.5499999999999998</v>
      </c>
      <c r="G14">
        <v>1.63</v>
      </c>
      <c r="H14">
        <v>3.64</v>
      </c>
      <c r="I14">
        <v>3.83</v>
      </c>
    </row>
    <row r="15" spans="1:9" x14ac:dyDescent="0.25">
      <c r="A15" s="2" t="s">
        <v>7</v>
      </c>
      <c r="B15" s="39">
        <v>1.85</v>
      </c>
      <c r="C15" s="39">
        <v>2.16</v>
      </c>
      <c r="D15" s="39">
        <v>2.5099999999999998</v>
      </c>
      <c r="E15" s="39">
        <v>1.17</v>
      </c>
      <c r="F15" s="39">
        <v>2.4900000000000002</v>
      </c>
      <c r="G15" s="39">
        <v>1.6</v>
      </c>
      <c r="H15">
        <v>3.56</v>
      </c>
      <c r="I15">
        <v>3.75</v>
      </c>
    </row>
    <row r="16" spans="1:9" x14ac:dyDescent="0.25">
      <c r="A16" s="1" t="s">
        <v>9</v>
      </c>
    </row>
    <row r="17" spans="1:9" x14ac:dyDescent="0.25">
      <c r="A17" s="2" t="s">
        <v>6</v>
      </c>
      <c r="B17" s="40"/>
      <c r="C17" s="40"/>
      <c r="D17" s="40">
        <v>1657.8</v>
      </c>
      <c r="E17" s="40">
        <v>1623.8</v>
      </c>
      <c r="F17" s="40">
        <v>1558.8</v>
      </c>
      <c r="G17" s="8">
        <v>1558.8</v>
      </c>
      <c r="H17" s="8">
        <v>1573</v>
      </c>
      <c r="I17" s="8">
        <v>1578.8</v>
      </c>
    </row>
    <row r="18" spans="1:9" x14ac:dyDescent="0.25">
      <c r="A18" s="2" t="s">
        <v>7</v>
      </c>
      <c r="B18" s="40"/>
      <c r="C18" s="40"/>
      <c r="D18" s="40">
        <v>1692</v>
      </c>
      <c r="E18" s="40">
        <v>1659.1</v>
      </c>
      <c r="F18" s="40">
        <v>1591.6</v>
      </c>
      <c r="G18" s="8">
        <v>1591.6</v>
      </c>
      <c r="H18" s="8">
        <v>1609.4</v>
      </c>
      <c r="I18" s="8">
        <v>1610.8</v>
      </c>
    </row>
    <row r="20" spans="1:9" s="12" customFormat="1" x14ac:dyDescent="0.25">
      <c r="A20" s="12" t="s">
        <v>2</v>
      </c>
      <c r="B20" s="13" t="e">
        <f t="shared" ref="B20:H20" si="5">+ROUND(((B12/B18)-B15),2)</f>
        <v>#DIV/0!</v>
      </c>
      <c r="C20" s="13" t="e">
        <f t="shared" si="5"/>
        <v>#DIV/0!</v>
      </c>
      <c r="D20" s="13">
        <f t="shared" si="5"/>
        <v>0</v>
      </c>
      <c r="E20" s="13">
        <f t="shared" si="5"/>
        <v>0</v>
      </c>
      <c r="F20" s="13">
        <f t="shared" si="5"/>
        <v>0.04</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3">
        <v>3852</v>
      </c>
      <c r="C25" s="3">
        <v>3138</v>
      </c>
      <c r="D25" s="3">
        <v>3808</v>
      </c>
      <c r="E25" s="3">
        <v>4249</v>
      </c>
      <c r="F25" s="3">
        <v>4466</v>
      </c>
      <c r="G25" s="3">
        <v>8348</v>
      </c>
      <c r="H25" s="3">
        <v>9889</v>
      </c>
      <c r="I25" s="3">
        <v>8574</v>
      </c>
    </row>
    <row r="26" spans="1:9" x14ac:dyDescent="0.25">
      <c r="A26" s="11" t="s">
        <v>34</v>
      </c>
      <c r="B26" s="3">
        <v>2072</v>
      </c>
      <c r="C26" s="3">
        <v>2319</v>
      </c>
      <c r="D26" s="3">
        <v>2371</v>
      </c>
      <c r="E26" s="3">
        <v>996</v>
      </c>
      <c r="F26" s="3">
        <v>197</v>
      </c>
      <c r="G26" s="3">
        <v>439</v>
      </c>
      <c r="H26" s="3">
        <v>3587</v>
      </c>
      <c r="I26" s="3">
        <v>4423</v>
      </c>
    </row>
    <row r="27" spans="1:9" x14ac:dyDescent="0.25">
      <c r="A27" s="11" t="s">
        <v>35</v>
      </c>
      <c r="B27" s="3">
        <v>3358</v>
      </c>
      <c r="C27" s="3">
        <v>3241</v>
      </c>
      <c r="D27" s="3">
        <v>3677</v>
      </c>
      <c r="E27" s="3">
        <v>3498</v>
      </c>
      <c r="F27" s="3">
        <v>4272</v>
      </c>
      <c r="G27" s="3">
        <v>2749</v>
      </c>
      <c r="H27" s="3">
        <v>4463</v>
      </c>
      <c r="I27" s="3">
        <v>4667</v>
      </c>
    </row>
    <row r="28" spans="1:9" x14ac:dyDescent="0.25">
      <c r="A28" s="11" t="s">
        <v>36</v>
      </c>
      <c r="B28" s="3">
        <v>4337</v>
      </c>
      <c r="C28" s="3">
        <v>4838</v>
      </c>
      <c r="D28" s="3">
        <v>5055</v>
      </c>
      <c r="E28" s="3">
        <v>5261</v>
      </c>
      <c r="F28" s="3">
        <v>5622</v>
      </c>
      <c r="G28" s="3">
        <v>7367</v>
      </c>
      <c r="H28" s="3">
        <v>6854</v>
      </c>
      <c r="I28" s="3">
        <v>8420</v>
      </c>
    </row>
    <row r="29" spans="1:9" x14ac:dyDescent="0.25">
      <c r="A29" s="11" t="s">
        <v>37</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38</v>
      </c>
      <c r="B31" s="3">
        <v>3011</v>
      </c>
      <c r="C31" s="3">
        <v>3520</v>
      </c>
      <c r="D31" s="3">
        <v>3989</v>
      </c>
      <c r="E31" s="3">
        <v>4454</v>
      </c>
      <c r="F31" s="3">
        <v>4744</v>
      </c>
      <c r="G31" s="3">
        <v>4866</v>
      </c>
      <c r="H31" s="3">
        <v>4904</v>
      </c>
      <c r="I31" s="3">
        <v>4791</v>
      </c>
    </row>
    <row r="32" spans="1:9" x14ac:dyDescent="0.25">
      <c r="A32" s="2" t="s">
        <v>39</v>
      </c>
      <c r="B32" s="3">
        <v>0</v>
      </c>
      <c r="C32" s="3">
        <v>0</v>
      </c>
      <c r="D32" s="3">
        <v>0</v>
      </c>
      <c r="E32" s="3">
        <v>0</v>
      </c>
      <c r="F32" s="3">
        <v>0</v>
      </c>
      <c r="G32" s="3">
        <v>3097</v>
      </c>
      <c r="H32" s="3">
        <v>3113</v>
      </c>
      <c r="I32" s="3">
        <v>2926</v>
      </c>
    </row>
    <row r="33" spans="1:9" x14ac:dyDescent="0.25">
      <c r="A33" s="2" t="s">
        <v>40</v>
      </c>
      <c r="B33" s="3">
        <v>281</v>
      </c>
      <c r="C33" s="3">
        <v>281</v>
      </c>
      <c r="D33" s="3">
        <v>283</v>
      </c>
      <c r="E33" s="3">
        <v>285</v>
      </c>
      <c r="F33" s="3">
        <v>283</v>
      </c>
      <c r="G33" s="3">
        <v>274</v>
      </c>
      <c r="H33" s="3">
        <v>269</v>
      </c>
      <c r="I33" s="3">
        <v>286</v>
      </c>
    </row>
    <row r="34" spans="1:9" x14ac:dyDescent="0.25">
      <c r="A34" s="2" t="s">
        <v>41</v>
      </c>
      <c r="B34" s="3">
        <v>131</v>
      </c>
      <c r="C34" s="3">
        <v>131</v>
      </c>
      <c r="D34" s="3">
        <v>139</v>
      </c>
      <c r="E34" s="3">
        <v>154</v>
      </c>
      <c r="F34" s="3">
        <v>154</v>
      </c>
      <c r="G34" s="3">
        <v>223</v>
      </c>
      <c r="H34" s="3">
        <v>242</v>
      </c>
      <c r="I34" s="3">
        <v>284</v>
      </c>
    </row>
    <row r="35" spans="1:9" x14ac:dyDescent="0.25">
      <c r="A35" s="2" t="s">
        <v>42</v>
      </c>
      <c r="B35" s="3">
        <v>2587</v>
      </c>
      <c r="C35" s="3">
        <v>2422</v>
      </c>
      <c r="D35" s="3">
        <v>2787</v>
      </c>
      <c r="E35" s="3">
        <v>2509</v>
      </c>
      <c r="F35" s="3">
        <v>2011</v>
      </c>
      <c r="G35" s="3">
        <v>2326</v>
      </c>
      <c r="H35" s="3">
        <v>2921</v>
      </c>
      <c r="I35" s="3">
        <v>3821</v>
      </c>
    </row>
    <row r="36" spans="1:9" ht="15.75" thickBot="1" x14ac:dyDescent="0.3">
      <c r="A36" s="6" t="s">
        <v>43</v>
      </c>
      <c r="B36" s="7">
        <f t="shared" ref="B36:H36" si="7">+SUM(B30:B35)</f>
        <v>21597</v>
      </c>
      <c r="C36" s="7">
        <f t="shared" si="7"/>
        <v>21379</v>
      </c>
      <c r="D36" s="7">
        <f t="shared" si="7"/>
        <v>23259</v>
      </c>
      <c r="E36" s="7">
        <f t="shared" si="7"/>
        <v>22536</v>
      </c>
      <c r="F36" s="7">
        <f t="shared" si="7"/>
        <v>23717</v>
      </c>
      <c r="G36" s="7">
        <f t="shared" si="7"/>
        <v>31342</v>
      </c>
      <c r="H36" s="7">
        <f t="shared" si="7"/>
        <v>37740</v>
      </c>
      <c r="I36" s="7">
        <f>+SUM(I30:I35)</f>
        <v>40321</v>
      </c>
    </row>
    <row r="37" spans="1:9" ht="15.75" thickTop="1" x14ac:dyDescent="0.25">
      <c r="A37" s="1" t="s">
        <v>44</v>
      </c>
      <c r="B37" s="3"/>
      <c r="C37" s="3"/>
      <c r="D37" s="3"/>
      <c r="E37" s="3"/>
      <c r="F37" s="3"/>
      <c r="G37" s="3"/>
      <c r="H37" s="3"/>
      <c r="I37" s="3"/>
    </row>
    <row r="38" spans="1:9" x14ac:dyDescent="0.25">
      <c r="A38" s="2" t="s">
        <v>45</v>
      </c>
      <c r="B38" s="3"/>
      <c r="C38" s="3"/>
      <c r="D38" s="3"/>
      <c r="E38" s="3"/>
      <c r="F38" s="3"/>
      <c r="G38" s="3"/>
      <c r="H38" s="3"/>
      <c r="I38" s="3"/>
    </row>
    <row r="39" spans="1:9" x14ac:dyDescent="0.25">
      <c r="A39" s="11" t="s">
        <v>46</v>
      </c>
      <c r="B39" s="3">
        <v>107</v>
      </c>
      <c r="C39" s="3">
        <v>44</v>
      </c>
      <c r="D39" s="3">
        <v>6</v>
      </c>
      <c r="E39" s="3">
        <v>6</v>
      </c>
      <c r="F39" s="3">
        <v>6</v>
      </c>
      <c r="G39" s="3">
        <v>3</v>
      </c>
      <c r="H39" s="3">
        <v>0</v>
      </c>
      <c r="I39" s="3">
        <v>500</v>
      </c>
    </row>
    <row r="40" spans="1:9" x14ac:dyDescent="0.25">
      <c r="A40" s="11" t="s">
        <v>47</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48</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49</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50</v>
      </c>
      <c r="B46" s="3">
        <v>1079</v>
      </c>
      <c r="C46" s="3">
        <v>1993</v>
      </c>
      <c r="D46" s="3">
        <v>3471</v>
      </c>
      <c r="E46" s="3">
        <v>3468</v>
      </c>
      <c r="F46" s="3">
        <v>3464</v>
      </c>
      <c r="G46" s="3">
        <v>9406</v>
      </c>
      <c r="H46" s="3">
        <v>9413</v>
      </c>
      <c r="I46" s="3">
        <v>8920</v>
      </c>
    </row>
    <row r="47" spans="1:9" x14ac:dyDescent="0.25">
      <c r="A47" s="2" t="s">
        <v>51</v>
      </c>
      <c r="B47" s="3">
        <v>0</v>
      </c>
      <c r="C47" s="3">
        <v>0</v>
      </c>
      <c r="D47" s="3">
        <v>0</v>
      </c>
      <c r="E47" s="3">
        <v>0</v>
      </c>
      <c r="F47" s="3">
        <v>0</v>
      </c>
      <c r="G47" s="3">
        <v>2913</v>
      </c>
      <c r="H47" s="3">
        <v>2931</v>
      </c>
      <c r="I47" s="3">
        <v>2777</v>
      </c>
    </row>
    <row r="48" spans="1:9" x14ac:dyDescent="0.25">
      <c r="A48" s="2" t="s">
        <v>52</v>
      </c>
      <c r="B48" s="3">
        <v>1479</v>
      </c>
      <c r="C48" s="3">
        <v>1770</v>
      </c>
      <c r="D48" s="3">
        <v>1907</v>
      </c>
      <c r="E48" s="3">
        <v>3216</v>
      </c>
      <c r="F48" s="3">
        <v>3347</v>
      </c>
      <c r="G48" s="3">
        <v>2684</v>
      </c>
      <c r="H48" s="3">
        <v>2955</v>
      </c>
      <c r="I48" s="3">
        <v>2613</v>
      </c>
    </row>
    <row r="49" spans="1:9" x14ac:dyDescent="0.25">
      <c r="A49" s="2" t="s">
        <v>53</v>
      </c>
      <c r="B49" s="3"/>
      <c r="C49" s="3"/>
      <c r="D49" s="3"/>
      <c r="E49" s="3"/>
      <c r="F49" s="3"/>
      <c r="G49" s="3"/>
      <c r="H49" s="3"/>
      <c r="I49" s="3"/>
    </row>
    <row r="50" spans="1:9" x14ac:dyDescent="0.25">
      <c r="A50" s="11" t="s">
        <v>54</v>
      </c>
      <c r="B50" s="3">
        <v>0</v>
      </c>
      <c r="C50" s="3">
        <v>0</v>
      </c>
      <c r="D50" s="3">
        <v>0</v>
      </c>
      <c r="E50" s="3">
        <v>0</v>
      </c>
      <c r="F50" s="3">
        <v>0</v>
      </c>
      <c r="G50" s="3">
        <v>0</v>
      </c>
      <c r="H50" s="3">
        <v>0</v>
      </c>
      <c r="I50" s="3">
        <v>0</v>
      </c>
    </row>
    <row r="51" spans="1:9" x14ac:dyDescent="0.25">
      <c r="A51" s="2" t="s">
        <v>55</v>
      </c>
      <c r="B51" s="3"/>
      <c r="C51" s="3"/>
      <c r="D51" s="3"/>
      <c r="E51" s="3"/>
      <c r="F51" s="3"/>
      <c r="G51" s="3"/>
      <c r="H51" s="3"/>
      <c r="I51" s="3"/>
    </row>
    <row r="52" spans="1:9" x14ac:dyDescent="0.25">
      <c r="A52" s="11" t="s">
        <v>56</v>
      </c>
      <c r="B52" s="3"/>
      <c r="C52" s="3"/>
      <c r="D52" s="3"/>
      <c r="E52" s="3"/>
      <c r="F52" s="3"/>
      <c r="G52" s="3"/>
      <c r="H52" s="3"/>
      <c r="I52" s="3"/>
    </row>
    <row r="53" spans="1:9" x14ac:dyDescent="0.25">
      <c r="A53" s="18" t="s">
        <v>57</v>
      </c>
      <c r="B53" s="3">
        <v>0</v>
      </c>
      <c r="C53" s="3">
        <v>0</v>
      </c>
      <c r="D53" s="3">
        <v>0</v>
      </c>
      <c r="E53" s="3">
        <v>0</v>
      </c>
      <c r="F53" s="3">
        <v>0</v>
      </c>
      <c r="G53" s="3">
        <v>0</v>
      </c>
      <c r="H53" s="3"/>
      <c r="I53" s="3"/>
    </row>
    <row r="54" spans="1:9" x14ac:dyDescent="0.25">
      <c r="A54" s="18" t="s">
        <v>58</v>
      </c>
      <c r="B54" s="3">
        <v>3</v>
      </c>
      <c r="C54" s="3">
        <v>3</v>
      </c>
      <c r="D54" s="3">
        <v>3</v>
      </c>
      <c r="E54" s="3">
        <v>3</v>
      </c>
      <c r="F54" s="3">
        <v>3</v>
      </c>
      <c r="G54" s="3">
        <v>3</v>
      </c>
      <c r="H54" s="3">
        <v>3</v>
      </c>
      <c r="I54" s="3">
        <v>3</v>
      </c>
    </row>
    <row r="55" spans="1:9" x14ac:dyDescent="0.25">
      <c r="A55" s="18" t="s">
        <v>59</v>
      </c>
      <c r="B55" s="3">
        <v>6773</v>
      </c>
      <c r="C55" s="3">
        <v>7786</v>
      </c>
      <c r="D55" s="3">
        <v>8638</v>
      </c>
      <c r="E55" s="3">
        <v>6384</v>
      </c>
      <c r="F55" s="3">
        <v>7163</v>
      </c>
      <c r="G55" s="3">
        <v>8299</v>
      </c>
      <c r="H55" s="3">
        <v>9965</v>
      </c>
      <c r="I55" s="3">
        <v>11484</v>
      </c>
    </row>
    <row r="56" spans="1:9" x14ac:dyDescent="0.25">
      <c r="A56" s="18" t="s">
        <v>60</v>
      </c>
      <c r="B56" s="3">
        <v>1246</v>
      </c>
      <c r="C56" s="3">
        <v>318</v>
      </c>
      <c r="D56" s="3">
        <v>-213</v>
      </c>
      <c r="E56" s="3">
        <v>-92</v>
      </c>
      <c r="F56" s="3">
        <v>231</v>
      </c>
      <c r="G56" s="3">
        <v>-56</v>
      </c>
      <c r="H56" s="3">
        <v>-380</v>
      </c>
      <c r="I56" s="3">
        <v>318</v>
      </c>
    </row>
    <row r="57" spans="1:9" x14ac:dyDescent="0.25">
      <c r="A57" s="18" t="s">
        <v>61</v>
      </c>
      <c r="B57" s="3">
        <v>4685</v>
      </c>
      <c r="C57" s="3">
        <v>4151</v>
      </c>
      <c r="D57" s="3">
        <v>3979</v>
      </c>
      <c r="E57" s="3">
        <v>3517</v>
      </c>
      <c r="F57" s="3">
        <v>1643</v>
      </c>
      <c r="G57" s="3">
        <v>-191</v>
      </c>
      <c r="H57" s="3">
        <v>3179</v>
      </c>
      <c r="I57" s="3">
        <v>3476</v>
      </c>
    </row>
    <row r="58" spans="1:9" x14ac:dyDescent="0.25">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63</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64</v>
      </c>
    </row>
    <row r="64" spans="1:9" s="1" customFormat="1" x14ac:dyDescent="0.25">
      <c r="A64" s="10" t="s">
        <v>65</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25">
      <c r="A65" s="10" t="s">
        <v>66</v>
      </c>
      <c r="B65" s="3"/>
      <c r="C65" s="3"/>
      <c r="D65" s="3"/>
      <c r="E65" s="3"/>
      <c r="F65" s="3"/>
      <c r="G65" s="3"/>
      <c r="H65" s="3"/>
      <c r="I65" s="3"/>
    </row>
    <row r="66" spans="1:9" s="17" customFormat="1" x14ac:dyDescent="0.25">
      <c r="A66" s="11" t="s">
        <v>67</v>
      </c>
      <c r="B66" s="3">
        <v>606</v>
      </c>
      <c r="C66" s="3">
        <v>649</v>
      </c>
      <c r="D66" s="3">
        <v>706</v>
      </c>
      <c r="E66" s="3">
        <v>747</v>
      </c>
      <c r="F66" s="3">
        <v>705</v>
      </c>
      <c r="G66" s="3">
        <v>721</v>
      </c>
      <c r="H66" s="3">
        <v>744</v>
      </c>
      <c r="I66" s="3">
        <v>717</v>
      </c>
    </row>
    <row r="67" spans="1:9" s="17" customFormat="1" x14ac:dyDescent="0.25">
      <c r="A67" s="11" t="s">
        <v>68</v>
      </c>
      <c r="B67" s="3">
        <v>-113</v>
      </c>
      <c r="C67" s="3">
        <v>-80</v>
      </c>
      <c r="D67" s="3">
        <v>-273</v>
      </c>
      <c r="E67" s="3">
        <v>647</v>
      </c>
      <c r="F67" s="3">
        <v>34</v>
      </c>
      <c r="G67" s="3">
        <v>-380</v>
      </c>
      <c r="H67" s="3">
        <v>-385</v>
      </c>
      <c r="I67" s="3">
        <v>-650</v>
      </c>
    </row>
    <row r="68" spans="1:9" s="17" customFormat="1" x14ac:dyDescent="0.25">
      <c r="A68" s="11" t="s">
        <v>69</v>
      </c>
      <c r="B68" s="3">
        <v>191</v>
      </c>
      <c r="C68" s="3">
        <v>236</v>
      </c>
      <c r="D68" s="3">
        <v>215</v>
      </c>
      <c r="E68" s="3">
        <v>218</v>
      </c>
      <c r="F68" s="3">
        <v>325</v>
      </c>
      <c r="G68" s="3">
        <v>429</v>
      </c>
      <c r="H68" s="3">
        <v>611</v>
      </c>
      <c r="I68" s="3">
        <v>638</v>
      </c>
    </row>
    <row r="69" spans="1:9" s="17" customFormat="1" x14ac:dyDescent="0.25">
      <c r="A69" s="11" t="s">
        <v>70</v>
      </c>
      <c r="B69" s="3">
        <v>43</v>
      </c>
      <c r="C69" s="3">
        <v>13</v>
      </c>
      <c r="D69" s="3">
        <v>10</v>
      </c>
      <c r="E69" s="3">
        <v>27</v>
      </c>
      <c r="F69" s="3">
        <v>15</v>
      </c>
      <c r="G69" s="3">
        <v>398</v>
      </c>
      <c r="H69" s="3">
        <v>53</v>
      </c>
      <c r="I69" s="3">
        <v>123</v>
      </c>
    </row>
    <row r="70" spans="1:9" s="17" customFormat="1" x14ac:dyDescent="0.25">
      <c r="A70" s="11" t="s">
        <v>71</v>
      </c>
      <c r="B70" s="3">
        <v>424</v>
      </c>
      <c r="C70" s="3">
        <v>98</v>
      </c>
      <c r="D70" s="3">
        <v>-117</v>
      </c>
      <c r="E70" s="3">
        <v>-99</v>
      </c>
      <c r="F70" s="3">
        <v>233</v>
      </c>
      <c r="G70" s="3">
        <v>23</v>
      </c>
      <c r="H70" s="3">
        <v>-138</v>
      </c>
      <c r="I70" s="3">
        <v>-26</v>
      </c>
    </row>
    <row r="71" spans="1:9" s="17" customFormat="1" x14ac:dyDescent="0.25">
      <c r="A71" s="10" t="s">
        <v>72</v>
      </c>
      <c r="B71" s="3"/>
      <c r="C71" s="3"/>
      <c r="D71" s="3"/>
      <c r="E71" s="3"/>
      <c r="F71" s="3"/>
      <c r="G71" s="3"/>
      <c r="H71" s="3"/>
      <c r="I71" s="3"/>
    </row>
    <row r="72" spans="1:9" s="17" customFormat="1" x14ac:dyDescent="0.25">
      <c r="A72" s="11" t="s">
        <v>73</v>
      </c>
      <c r="B72" s="3">
        <v>-216</v>
      </c>
      <c r="C72" s="3">
        <v>60</v>
      </c>
      <c r="D72" s="3">
        <v>-426</v>
      </c>
      <c r="E72" s="3">
        <v>187</v>
      </c>
      <c r="F72" s="3">
        <v>-270</v>
      </c>
      <c r="G72" s="3">
        <v>1239</v>
      </c>
      <c r="H72" s="3">
        <v>-1606</v>
      </c>
      <c r="I72" s="3">
        <v>-504</v>
      </c>
    </row>
    <row r="73" spans="1:9" s="17" customFormat="1" x14ac:dyDescent="0.25">
      <c r="A73" s="11" t="s">
        <v>74</v>
      </c>
      <c r="B73" s="3">
        <v>-621</v>
      </c>
      <c r="C73" s="3">
        <v>-590</v>
      </c>
      <c r="D73" s="3">
        <v>-231</v>
      </c>
      <c r="E73" s="3">
        <v>-255</v>
      </c>
      <c r="F73" s="3">
        <v>-490</v>
      </c>
      <c r="G73" s="3">
        <v>-1854</v>
      </c>
      <c r="H73" s="3">
        <v>507</v>
      </c>
      <c r="I73" s="3">
        <v>-1676</v>
      </c>
    </row>
    <row r="74" spans="1:9" s="17" customFormat="1" ht="30" x14ac:dyDescent="0.25">
      <c r="A74" s="41" t="s">
        <v>99</v>
      </c>
      <c r="B74" s="3">
        <v>-144</v>
      </c>
      <c r="C74" s="3">
        <v>-161</v>
      </c>
      <c r="D74" s="3">
        <v>-120</v>
      </c>
      <c r="E74" s="3">
        <v>35</v>
      </c>
      <c r="F74" s="3">
        <v>-203</v>
      </c>
      <c r="G74" s="3">
        <v>-654</v>
      </c>
      <c r="H74" s="3">
        <v>-182</v>
      </c>
      <c r="I74" s="3">
        <v>-845</v>
      </c>
    </row>
    <row r="75" spans="1:9" s="17" customFormat="1" ht="30" x14ac:dyDescent="0.25">
      <c r="A75" s="41" t="s">
        <v>98</v>
      </c>
      <c r="B75" s="3">
        <v>1237</v>
      </c>
      <c r="C75" s="3">
        <v>-889</v>
      </c>
      <c r="D75" s="3">
        <v>-158</v>
      </c>
      <c r="E75" s="3">
        <v>1515</v>
      </c>
      <c r="F75" s="3">
        <v>1525</v>
      </c>
      <c r="G75" s="3">
        <v>24</v>
      </c>
      <c r="H75" s="3">
        <v>1326</v>
      </c>
      <c r="I75" s="3">
        <v>1365</v>
      </c>
    </row>
    <row r="76" spans="1:9" s="17" customFormat="1" x14ac:dyDescent="0.25">
      <c r="A76" s="28" t="s">
        <v>75</v>
      </c>
      <c r="B76" s="29">
        <f t="shared" ref="B76:H76" si="13">+SUM(B64:B75)</f>
        <v>4680</v>
      </c>
      <c r="C76" s="29">
        <f t="shared" si="13"/>
        <v>3096</v>
      </c>
      <c r="D76" s="29">
        <f t="shared" si="13"/>
        <v>3846</v>
      </c>
      <c r="E76" s="29">
        <f t="shared" si="13"/>
        <v>4955</v>
      </c>
      <c r="F76" s="29">
        <f t="shared" si="13"/>
        <v>5903</v>
      </c>
      <c r="G76" s="29">
        <f t="shared" si="13"/>
        <v>2485</v>
      </c>
      <c r="H76" s="29">
        <f t="shared" si="13"/>
        <v>6657</v>
      </c>
      <c r="I76" s="29">
        <f>+SUM(I64:I75)</f>
        <v>5188</v>
      </c>
    </row>
    <row r="77" spans="1:9" s="17" customFormat="1" x14ac:dyDescent="0.25">
      <c r="A77" s="1" t="s">
        <v>76</v>
      </c>
      <c r="B77" s="3"/>
      <c r="C77" s="3"/>
      <c r="D77" s="3"/>
      <c r="E77" s="3"/>
      <c r="F77" s="3"/>
      <c r="G77" s="3"/>
      <c r="H77" s="3"/>
      <c r="I77" s="3"/>
    </row>
    <row r="78" spans="1:9" s="17" customFormat="1" x14ac:dyDescent="0.25">
      <c r="A78" s="2" t="s">
        <v>77</v>
      </c>
      <c r="B78" s="3">
        <v>-4936</v>
      </c>
      <c r="C78" s="3">
        <v>-5367</v>
      </c>
      <c r="D78" s="3">
        <v>-5928</v>
      </c>
      <c r="E78" s="3">
        <v>-4783</v>
      </c>
      <c r="F78" s="3">
        <v>-2937</v>
      </c>
      <c r="G78" s="3">
        <v>-2426</v>
      </c>
      <c r="H78" s="3">
        <v>-9961</v>
      </c>
      <c r="I78" s="3">
        <v>-12913</v>
      </c>
    </row>
    <row r="79" spans="1:9" s="17" customFormat="1" x14ac:dyDescent="0.25">
      <c r="A79" s="2" t="s">
        <v>78</v>
      </c>
      <c r="B79" s="3">
        <v>3655</v>
      </c>
      <c r="C79" s="3">
        <v>2924</v>
      </c>
      <c r="D79" s="3">
        <v>3623</v>
      </c>
      <c r="E79" s="3">
        <v>3613</v>
      </c>
      <c r="F79" s="3">
        <v>1715</v>
      </c>
      <c r="G79" s="3">
        <v>74</v>
      </c>
      <c r="H79" s="3">
        <v>4236</v>
      </c>
      <c r="I79" s="3">
        <v>8199</v>
      </c>
    </row>
    <row r="80" spans="1:9" s="17" customFormat="1" x14ac:dyDescent="0.25">
      <c r="A80" s="2" t="s">
        <v>79</v>
      </c>
      <c r="B80" s="3">
        <v>2216</v>
      </c>
      <c r="C80" s="3">
        <v>2386</v>
      </c>
      <c r="D80" s="3">
        <v>2423</v>
      </c>
      <c r="E80" s="3">
        <v>2496</v>
      </c>
      <c r="F80" s="3">
        <v>2072</v>
      </c>
      <c r="G80" s="3">
        <v>2379</v>
      </c>
      <c r="H80" s="3">
        <v>2449</v>
      </c>
      <c r="I80" s="3">
        <v>3967</v>
      </c>
    </row>
    <row r="81" spans="1:9" s="17" customFormat="1" x14ac:dyDescent="0.25">
      <c r="A81" s="2" t="s">
        <v>14</v>
      </c>
      <c r="B81" s="3">
        <v>-963</v>
      </c>
      <c r="C81" s="3">
        <v>-1143</v>
      </c>
      <c r="D81" s="3">
        <v>-1105</v>
      </c>
      <c r="E81" s="3">
        <v>-1028</v>
      </c>
      <c r="F81" s="3">
        <v>-1119</v>
      </c>
      <c r="G81" s="3">
        <v>-1086</v>
      </c>
      <c r="H81" s="3">
        <v>-695</v>
      </c>
      <c r="I81" s="3">
        <v>-758</v>
      </c>
    </row>
    <row r="82" spans="1:9" s="17" customFormat="1" x14ac:dyDescent="0.25">
      <c r="A82" s="2" t="s">
        <v>144</v>
      </c>
      <c r="B82" s="3">
        <v>-150</v>
      </c>
      <c r="C82" s="3">
        <v>150</v>
      </c>
      <c r="D82" s="3">
        <v>0</v>
      </c>
      <c r="E82" s="3">
        <v>0</v>
      </c>
      <c r="F82" s="3">
        <v>0</v>
      </c>
      <c r="G82" s="3">
        <v>0</v>
      </c>
      <c r="H82" s="3">
        <v>0</v>
      </c>
      <c r="I82" s="3">
        <v>0</v>
      </c>
    </row>
    <row r="83" spans="1:9" s="17" customFormat="1" x14ac:dyDescent="0.25">
      <c r="A83" s="2" t="s">
        <v>145</v>
      </c>
      <c r="B83" s="3">
        <v>3</v>
      </c>
      <c r="C83" s="3">
        <v>10</v>
      </c>
      <c r="D83" s="3">
        <v>13</v>
      </c>
      <c r="E83" s="3">
        <v>3</v>
      </c>
      <c r="F83" s="3">
        <v>5</v>
      </c>
      <c r="G83" s="3">
        <v>0</v>
      </c>
      <c r="H83" s="3">
        <v>0</v>
      </c>
      <c r="I83" s="3">
        <v>0</v>
      </c>
    </row>
    <row r="84" spans="1:9" s="17" customFormat="1" x14ac:dyDescent="0.25">
      <c r="A84" s="2" t="s">
        <v>80</v>
      </c>
      <c r="B84" s="3">
        <v>0</v>
      </c>
      <c r="C84" s="3">
        <v>6</v>
      </c>
      <c r="D84" s="3">
        <v>-34</v>
      </c>
      <c r="E84" s="3">
        <v>-25</v>
      </c>
      <c r="F84" s="3">
        <v>0</v>
      </c>
      <c r="G84" s="3">
        <v>31</v>
      </c>
      <c r="H84" s="3">
        <v>171</v>
      </c>
      <c r="I84" s="3">
        <v>-19</v>
      </c>
    </row>
    <row r="85" spans="1:9" s="17" customFormat="1" x14ac:dyDescent="0.25">
      <c r="A85" s="30" t="s">
        <v>81</v>
      </c>
      <c r="B85" s="29">
        <f t="shared" ref="B85:H85" si="14">+SUM(B78:B84)</f>
        <v>-175</v>
      </c>
      <c r="C85" s="29">
        <f t="shared" si="14"/>
        <v>-1034</v>
      </c>
      <c r="D85" s="29">
        <f t="shared" si="14"/>
        <v>-1008</v>
      </c>
      <c r="E85" s="29">
        <f t="shared" si="14"/>
        <v>276</v>
      </c>
      <c r="F85" s="29">
        <f t="shared" si="14"/>
        <v>-264</v>
      </c>
      <c r="G85" s="29">
        <f t="shared" si="14"/>
        <v>-1028</v>
      </c>
      <c r="H85" s="29">
        <f t="shared" si="14"/>
        <v>-3800</v>
      </c>
      <c r="I85" s="29">
        <f>+SUM(I78:I84)</f>
        <v>-1524</v>
      </c>
    </row>
    <row r="86" spans="1:9" s="17" customFormat="1" x14ac:dyDescent="0.25">
      <c r="A86" s="1" t="s">
        <v>82</v>
      </c>
      <c r="B86" s="3"/>
      <c r="C86" s="3"/>
      <c r="D86" s="3"/>
      <c r="E86" s="3"/>
      <c r="F86" s="3"/>
      <c r="G86" s="3"/>
      <c r="H86" s="3"/>
      <c r="I86" s="3"/>
    </row>
    <row r="87" spans="1:9" s="17" customFormat="1" x14ac:dyDescent="0.25">
      <c r="A87" s="2" t="s">
        <v>83</v>
      </c>
      <c r="B87" s="3">
        <v>0</v>
      </c>
      <c r="C87" s="3">
        <v>981</v>
      </c>
      <c r="D87" s="3">
        <v>1482</v>
      </c>
      <c r="E87" s="3">
        <v>0</v>
      </c>
      <c r="F87" s="3">
        <v>0</v>
      </c>
      <c r="G87" s="3">
        <v>6134</v>
      </c>
      <c r="H87" s="3">
        <v>0</v>
      </c>
      <c r="I87" s="3">
        <v>0</v>
      </c>
    </row>
    <row r="88" spans="1:9" s="17" customFormat="1" x14ac:dyDescent="0.25">
      <c r="A88" s="2" t="s">
        <v>84</v>
      </c>
      <c r="B88" s="3">
        <v>-63</v>
      </c>
      <c r="C88" s="3">
        <v>-67</v>
      </c>
      <c r="D88" s="3">
        <v>327</v>
      </c>
      <c r="E88" s="3">
        <v>13</v>
      </c>
      <c r="F88" s="3">
        <v>-325</v>
      </c>
      <c r="G88" s="3">
        <v>49</v>
      </c>
      <c r="H88" s="3">
        <v>-52</v>
      </c>
      <c r="I88" s="3">
        <v>15</v>
      </c>
    </row>
    <row r="89" spans="1:9" s="17" customFormat="1" x14ac:dyDescent="0.25">
      <c r="A89" s="2" t="s">
        <v>85</v>
      </c>
      <c r="B89" s="3">
        <v>0</v>
      </c>
      <c r="C89" s="3">
        <v>0</v>
      </c>
      <c r="D89" s="3">
        <v>0</v>
      </c>
      <c r="E89" s="3">
        <v>0</v>
      </c>
      <c r="F89" s="3">
        <v>0</v>
      </c>
      <c r="G89" s="3">
        <v>-6</v>
      </c>
      <c r="H89" s="3">
        <v>-197</v>
      </c>
      <c r="I89" s="3">
        <v>0</v>
      </c>
    </row>
    <row r="90" spans="1:9" s="17" customFormat="1" x14ac:dyDescent="0.25">
      <c r="A90" s="2" t="s">
        <v>86</v>
      </c>
      <c r="B90" s="3">
        <v>514</v>
      </c>
      <c r="C90" s="3">
        <v>507</v>
      </c>
      <c r="D90" s="3">
        <v>489</v>
      </c>
      <c r="E90" s="3">
        <v>733</v>
      </c>
      <c r="F90" s="3">
        <v>700</v>
      </c>
      <c r="G90" s="3">
        <v>885</v>
      </c>
      <c r="H90" s="3">
        <v>1172</v>
      </c>
      <c r="I90" s="3">
        <v>1151</v>
      </c>
    </row>
    <row r="91" spans="1:9" s="17" customFormat="1" x14ac:dyDescent="0.25">
      <c r="A91" s="2" t="s">
        <v>16</v>
      </c>
      <c r="B91" s="3">
        <v>-2534</v>
      </c>
      <c r="C91" s="3">
        <v>-3238</v>
      </c>
      <c r="D91" s="3">
        <v>-3223</v>
      </c>
      <c r="E91" s="3">
        <v>-4254</v>
      </c>
      <c r="F91" s="3">
        <v>-4286</v>
      </c>
      <c r="G91" s="3">
        <v>-3067</v>
      </c>
      <c r="H91" s="3">
        <v>-608</v>
      </c>
      <c r="I91" s="3">
        <v>-4014</v>
      </c>
    </row>
    <row r="92" spans="1:9" s="17" customFormat="1" x14ac:dyDescent="0.25">
      <c r="A92" s="2" t="s">
        <v>87</v>
      </c>
      <c r="B92" s="3">
        <v>-899</v>
      </c>
      <c r="C92" s="3">
        <v>-1022</v>
      </c>
      <c r="D92" s="3">
        <v>-1133</v>
      </c>
      <c r="E92" s="3">
        <v>-1243</v>
      </c>
      <c r="F92" s="3">
        <v>-1332</v>
      </c>
      <c r="G92" s="3">
        <v>-1452</v>
      </c>
      <c r="H92" s="3">
        <v>-1638</v>
      </c>
      <c r="I92" s="3">
        <v>-1837</v>
      </c>
    </row>
    <row r="93" spans="1:9" s="17" customFormat="1" x14ac:dyDescent="0.25">
      <c r="A93" s="2" t="s">
        <v>88</v>
      </c>
      <c r="B93" s="3">
        <v>192</v>
      </c>
      <c r="C93" s="3">
        <v>168</v>
      </c>
      <c r="D93" s="3">
        <v>-90</v>
      </c>
      <c r="E93" s="3">
        <v>-84</v>
      </c>
      <c r="F93" s="3">
        <v>-50</v>
      </c>
      <c r="G93" s="3">
        <v>-52</v>
      </c>
      <c r="H93" s="3">
        <v>-136</v>
      </c>
      <c r="I93" s="3">
        <v>-151</v>
      </c>
    </row>
    <row r="94" spans="1:9" s="17" customFormat="1" x14ac:dyDescent="0.25">
      <c r="A94" s="30" t="s">
        <v>89</v>
      </c>
      <c r="B94" s="29">
        <f t="shared" ref="B94:H94" si="15">+SUM(B87:B93)</f>
        <v>-2790</v>
      </c>
      <c r="C94" s="29">
        <f t="shared" si="15"/>
        <v>-2671</v>
      </c>
      <c r="D94" s="29">
        <f t="shared" si="15"/>
        <v>-2148</v>
      </c>
      <c r="E94" s="29">
        <f t="shared" si="15"/>
        <v>-4835</v>
      </c>
      <c r="F94" s="29">
        <f t="shared" si="15"/>
        <v>-5293</v>
      </c>
      <c r="G94" s="29">
        <f t="shared" si="15"/>
        <v>2491</v>
      </c>
      <c r="H94" s="29">
        <f t="shared" si="15"/>
        <v>-1459</v>
      </c>
      <c r="I94" s="29">
        <f>+SUM(I87:I93)</f>
        <v>-4836</v>
      </c>
    </row>
    <row r="95" spans="1:9" s="17" customFormat="1" x14ac:dyDescent="0.25">
      <c r="A95" s="2" t="s">
        <v>90</v>
      </c>
      <c r="B95" s="3">
        <v>-83</v>
      </c>
      <c r="C95" s="3">
        <v>-105</v>
      </c>
      <c r="D95" s="3">
        <v>-20</v>
      </c>
      <c r="E95" s="3">
        <v>45</v>
      </c>
      <c r="F95" s="3">
        <v>-129</v>
      </c>
      <c r="G95" s="3">
        <v>-66</v>
      </c>
      <c r="H95" s="3">
        <v>143</v>
      </c>
      <c r="I95" s="3">
        <v>-143</v>
      </c>
    </row>
    <row r="96" spans="1:9" s="17" customFormat="1" x14ac:dyDescent="0.25">
      <c r="A96" s="30" t="s">
        <v>91</v>
      </c>
      <c r="B96" s="29">
        <f t="shared" ref="B96:H96" si="16">+B76+B85+B94+B95</f>
        <v>1632</v>
      </c>
      <c r="C96" s="29">
        <f t="shared" si="16"/>
        <v>-714</v>
      </c>
      <c r="D96" s="29">
        <f t="shared" si="16"/>
        <v>670</v>
      </c>
      <c r="E96" s="29">
        <f t="shared" si="16"/>
        <v>441</v>
      </c>
      <c r="F96" s="29">
        <f t="shared" si="16"/>
        <v>217</v>
      </c>
      <c r="G96" s="29">
        <f t="shared" si="16"/>
        <v>3882</v>
      </c>
      <c r="H96" s="29">
        <f t="shared" si="16"/>
        <v>1541</v>
      </c>
      <c r="I96" s="29">
        <f>+I76+I85+I94+I95</f>
        <v>-1315</v>
      </c>
    </row>
    <row r="97" spans="1:9" s="17" customFormat="1" x14ac:dyDescent="0.25">
      <c r="A97" t="s">
        <v>92</v>
      </c>
      <c r="B97" s="3">
        <v>2220</v>
      </c>
      <c r="C97" s="3">
        <f>+B98</f>
        <v>3852</v>
      </c>
      <c r="D97" s="3">
        <f t="shared" ref="D97:H97" si="17">+C98</f>
        <v>3138</v>
      </c>
      <c r="E97" s="3">
        <f t="shared" si="17"/>
        <v>3808</v>
      </c>
      <c r="F97" s="3">
        <f t="shared" si="17"/>
        <v>4249</v>
      </c>
      <c r="G97" s="3">
        <f t="shared" si="17"/>
        <v>4466</v>
      </c>
      <c r="H97" s="3">
        <f t="shared" si="17"/>
        <v>8348</v>
      </c>
      <c r="I97" s="3">
        <f>+H98</f>
        <v>9889</v>
      </c>
    </row>
    <row r="98" spans="1:9" s="17" customFormat="1" ht="15.75" thickBot="1" x14ac:dyDescent="0.3">
      <c r="A98" s="6" t="s">
        <v>93</v>
      </c>
      <c r="B98" s="7">
        <f>+B96+B97</f>
        <v>3852</v>
      </c>
      <c r="C98" s="7">
        <f t="shared" ref="C98:G98" si="18">+C96+C97</f>
        <v>3138</v>
      </c>
      <c r="D98" s="7">
        <f t="shared" si="18"/>
        <v>3808</v>
      </c>
      <c r="E98" s="7">
        <f t="shared" si="18"/>
        <v>4249</v>
      </c>
      <c r="F98" s="7">
        <f t="shared" si="18"/>
        <v>4466</v>
      </c>
      <c r="G98" s="7">
        <f t="shared" si="18"/>
        <v>8348</v>
      </c>
      <c r="H98" s="7">
        <f>+H96+H97</f>
        <v>9889</v>
      </c>
      <c r="I98" s="7">
        <f>+I96+I97</f>
        <v>8574</v>
      </c>
    </row>
    <row r="99" spans="1:9" s="12" customFormat="1" ht="15.75" thickTop="1" x14ac:dyDescent="0.25">
      <c r="A99" s="12" t="s">
        <v>19</v>
      </c>
      <c r="B99" s="13">
        <f t="shared" ref="B99:H99" si="19">+B98-B25</f>
        <v>0</v>
      </c>
      <c r="C99" s="13">
        <f t="shared" si="19"/>
        <v>0</v>
      </c>
      <c r="D99" s="13">
        <f t="shared" si="19"/>
        <v>0</v>
      </c>
      <c r="E99" s="13">
        <f t="shared" si="19"/>
        <v>0</v>
      </c>
      <c r="F99" s="13">
        <f t="shared" si="19"/>
        <v>0</v>
      </c>
      <c r="G99" s="13">
        <f t="shared" si="19"/>
        <v>0</v>
      </c>
      <c r="H99" s="13">
        <f t="shared" si="19"/>
        <v>0</v>
      </c>
      <c r="I99" s="13">
        <f>+I98-I25</f>
        <v>0</v>
      </c>
    </row>
    <row r="100" spans="1:9" s="17" customFormat="1" x14ac:dyDescent="0.25">
      <c r="A100" t="s">
        <v>94</v>
      </c>
      <c r="B100" s="3"/>
      <c r="C100" s="3"/>
      <c r="D100" s="3"/>
      <c r="E100" s="3"/>
      <c r="F100" s="3"/>
      <c r="G100" s="3"/>
      <c r="H100" s="3"/>
      <c r="I100" s="3"/>
    </row>
    <row r="101" spans="1:9" s="17" customFormat="1" x14ac:dyDescent="0.25">
      <c r="A101" s="2" t="s">
        <v>17</v>
      </c>
      <c r="B101" s="3"/>
      <c r="C101" s="3"/>
      <c r="D101" s="3"/>
      <c r="E101" s="3"/>
      <c r="F101" s="3"/>
      <c r="G101" s="3"/>
      <c r="H101" s="3"/>
      <c r="I101" s="3"/>
    </row>
    <row r="102" spans="1:9" s="17" customFormat="1" x14ac:dyDescent="0.25">
      <c r="A102" s="11" t="s">
        <v>95</v>
      </c>
      <c r="B102" s="3">
        <v>53</v>
      </c>
      <c r="C102" s="3">
        <v>70</v>
      </c>
      <c r="D102" s="3">
        <v>98</v>
      </c>
      <c r="E102" s="3">
        <v>125</v>
      </c>
      <c r="F102" s="3">
        <v>153</v>
      </c>
      <c r="G102" s="3">
        <v>140</v>
      </c>
      <c r="H102" s="3">
        <v>293</v>
      </c>
      <c r="I102" s="3">
        <v>290</v>
      </c>
    </row>
    <row r="103" spans="1:9" s="17" customFormat="1" x14ac:dyDescent="0.25">
      <c r="A103" s="11" t="s">
        <v>18</v>
      </c>
      <c r="B103" s="3">
        <v>1262</v>
      </c>
      <c r="C103" s="3">
        <v>748</v>
      </c>
      <c r="D103" s="3">
        <v>703</v>
      </c>
      <c r="E103" s="3">
        <v>529</v>
      </c>
      <c r="F103" s="3">
        <v>757</v>
      </c>
      <c r="G103" s="3">
        <v>1028</v>
      </c>
      <c r="H103" s="3">
        <v>1177</v>
      </c>
      <c r="I103" s="3">
        <v>1231</v>
      </c>
    </row>
    <row r="104" spans="1:9" s="17" customFormat="1" x14ac:dyDescent="0.25">
      <c r="A104" s="11" t="s">
        <v>96</v>
      </c>
      <c r="B104" s="3">
        <v>206</v>
      </c>
      <c r="C104" s="3">
        <v>252</v>
      </c>
      <c r="D104" s="3">
        <v>266</v>
      </c>
      <c r="E104" s="3">
        <v>294</v>
      </c>
      <c r="F104" s="3">
        <v>160</v>
      </c>
      <c r="G104" s="3">
        <v>121</v>
      </c>
      <c r="H104" s="3">
        <v>179</v>
      </c>
      <c r="I104" s="3">
        <v>160</v>
      </c>
    </row>
    <row r="105" spans="1:9" s="17" customFormat="1" x14ac:dyDescent="0.25">
      <c r="A105" s="11" t="s">
        <v>97</v>
      </c>
      <c r="B105" s="3">
        <v>240</v>
      </c>
      <c r="C105" s="3">
        <v>271</v>
      </c>
      <c r="D105" s="3">
        <v>300</v>
      </c>
      <c r="E105" s="3">
        <v>320</v>
      </c>
      <c r="F105" s="3">
        <v>347</v>
      </c>
      <c r="G105" s="3">
        <v>385</v>
      </c>
      <c r="H105" s="3">
        <v>438</v>
      </c>
      <c r="I105" s="3">
        <v>480</v>
      </c>
    </row>
    <row r="107" spans="1:9" x14ac:dyDescent="0.25">
      <c r="A107" s="14" t="s">
        <v>100</v>
      </c>
      <c r="B107" s="14"/>
      <c r="C107" s="14"/>
      <c r="D107" s="14"/>
      <c r="E107" s="14"/>
      <c r="F107" s="14"/>
      <c r="G107" s="14"/>
      <c r="H107" s="14"/>
      <c r="I107" s="14"/>
    </row>
    <row r="108" spans="1:9" x14ac:dyDescent="0.25">
      <c r="A108" s="31" t="s">
        <v>110</v>
      </c>
      <c r="B108" s="3"/>
      <c r="C108" s="3"/>
      <c r="D108" s="3"/>
      <c r="E108" s="3"/>
      <c r="F108" s="3"/>
      <c r="G108" s="3"/>
      <c r="H108" s="3"/>
      <c r="I108" s="3"/>
    </row>
    <row r="109" spans="1:9" x14ac:dyDescent="0.25">
      <c r="A109" s="2" t="s">
        <v>101</v>
      </c>
      <c r="B109" s="3">
        <f t="shared" ref="B109:H109" si="20">+SUM(B110:B112)</f>
        <v>13740</v>
      </c>
      <c r="C109" s="3">
        <f t="shared" si="20"/>
        <v>14764</v>
      </c>
      <c r="D109" s="3">
        <f t="shared" si="20"/>
        <v>15216</v>
      </c>
      <c r="E109" s="3">
        <f t="shared" si="20"/>
        <v>14855</v>
      </c>
      <c r="F109" s="3">
        <f t="shared" si="20"/>
        <v>15902</v>
      </c>
      <c r="G109" s="3">
        <f t="shared" si="20"/>
        <v>14484</v>
      </c>
      <c r="H109" s="3">
        <f t="shared" si="20"/>
        <v>17179</v>
      </c>
      <c r="I109" s="3">
        <f>+SUM(I110:I112)</f>
        <v>18353</v>
      </c>
    </row>
    <row r="110" spans="1:9" x14ac:dyDescent="0.25">
      <c r="A110" s="11" t="s">
        <v>114</v>
      </c>
      <c r="B110">
        <v>8506</v>
      </c>
      <c r="C110">
        <v>9299</v>
      </c>
      <c r="D110">
        <v>9684</v>
      </c>
      <c r="E110">
        <v>9322</v>
      </c>
      <c r="F110">
        <v>10045</v>
      </c>
      <c r="G110">
        <v>9329</v>
      </c>
      <c r="H110" s="8">
        <v>11644</v>
      </c>
      <c r="I110" s="8">
        <v>12228</v>
      </c>
    </row>
    <row r="111" spans="1:9" x14ac:dyDescent="0.25">
      <c r="A111" s="11" t="s">
        <v>115</v>
      </c>
      <c r="B111">
        <v>4410</v>
      </c>
      <c r="C111">
        <v>4746</v>
      </c>
      <c r="D111">
        <v>4886</v>
      </c>
      <c r="E111">
        <v>4938</v>
      </c>
      <c r="F111">
        <v>5260</v>
      </c>
      <c r="G111">
        <v>4639</v>
      </c>
      <c r="H111" s="8">
        <v>5028</v>
      </c>
      <c r="I111" s="8">
        <v>5492</v>
      </c>
    </row>
    <row r="112" spans="1:9" x14ac:dyDescent="0.25">
      <c r="A112" s="11" t="s">
        <v>116</v>
      </c>
      <c r="B112">
        <v>824</v>
      </c>
      <c r="C112">
        <v>719</v>
      </c>
      <c r="D112">
        <v>646</v>
      </c>
      <c r="E112">
        <v>595</v>
      </c>
      <c r="F112">
        <v>597</v>
      </c>
      <c r="G112">
        <v>516</v>
      </c>
      <c r="H112">
        <v>507</v>
      </c>
      <c r="I112">
        <v>633</v>
      </c>
    </row>
    <row r="113" spans="1:9" x14ac:dyDescent="0.25">
      <c r="A113" s="2" t="s">
        <v>102</v>
      </c>
      <c r="B113" s="3">
        <f t="shared" ref="B113:H113" si="21">+SUM(B114:B116)</f>
        <v>0</v>
      </c>
      <c r="C113" s="3">
        <f t="shared" si="21"/>
        <v>0</v>
      </c>
      <c r="D113" s="3">
        <f t="shared" si="21"/>
        <v>0</v>
      </c>
      <c r="E113" s="3">
        <f t="shared" si="21"/>
        <v>9242</v>
      </c>
      <c r="F113" s="3">
        <f t="shared" si="21"/>
        <v>9812</v>
      </c>
      <c r="G113" s="3">
        <f t="shared" si="21"/>
        <v>9347</v>
      </c>
      <c r="H113" s="3">
        <f t="shared" si="21"/>
        <v>11456</v>
      </c>
      <c r="I113" s="3">
        <f>+SUM(I114:I116)</f>
        <v>12479</v>
      </c>
    </row>
    <row r="114" spans="1:9" x14ac:dyDescent="0.25">
      <c r="A114" s="11" t="s">
        <v>114</v>
      </c>
      <c r="E114">
        <v>5875</v>
      </c>
      <c r="F114">
        <v>6293</v>
      </c>
      <c r="G114">
        <v>5892</v>
      </c>
      <c r="H114" s="8">
        <v>6970</v>
      </c>
      <c r="I114" s="8">
        <v>7388</v>
      </c>
    </row>
    <row r="115" spans="1:9" x14ac:dyDescent="0.25">
      <c r="A115" s="11" t="s">
        <v>115</v>
      </c>
      <c r="E115">
        <v>2940</v>
      </c>
      <c r="F115">
        <v>3087</v>
      </c>
      <c r="G115">
        <v>3053</v>
      </c>
      <c r="H115" s="8">
        <v>3996</v>
      </c>
      <c r="I115" s="8">
        <v>4527</v>
      </c>
    </row>
    <row r="116" spans="1:9" x14ac:dyDescent="0.25">
      <c r="A116" s="11" t="s">
        <v>116</v>
      </c>
      <c r="E116">
        <v>427</v>
      </c>
      <c r="F116">
        <v>432</v>
      </c>
      <c r="G116">
        <v>402</v>
      </c>
      <c r="H116">
        <v>490</v>
      </c>
      <c r="I116">
        <v>564</v>
      </c>
    </row>
    <row r="117" spans="1:9" x14ac:dyDescent="0.25">
      <c r="A117" s="2" t="s">
        <v>103</v>
      </c>
      <c r="B117" s="3">
        <f t="shared" ref="B117:H117" si="22">+SUM(B118:B120)</f>
        <v>3067</v>
      </c>
      <c r="C117" s="3">
        <f t="shared" si="22"/>
        <v>3785</v>
      </c>
      <c r="D117" s="3">
        <f t="shared" si="22"/>
        <v>4237</v>
      </c>
      <c r="E117" s="3">
        <f t="shared" si="22"/>
        <v>5134</v>
      </c>
      <c r="F117" s="3">
        <f t="shared" si="22"/>
        <v>6208</v>
      </c>
      <c r="G117" s="3">
        <f t="shared" si="22"/>
        <v>6679</v>
      </c>
      <c r="H117" s="3">
        <f t="shared" si="22"/>
        <v>8290</v>
      </c>
      <c r="I117" s="3">
        <f>+SUM(I118:I120)</f>
        <v>7547</v>
      </c>
    </row>
    <row r="118" spans="1:9" x14ac:dyDescent="0.25">
      <c r="A118" s="11" t="s">
        <v>114</v>
      </c>
      <c r="B118">
        <v>2016</v>
      </c>
      <c r="C118">
        <v>2599</v>
      </c>
      <c r="D118">
        <v>2920</v>
      </c>
      <c r="E118">
        <v>3496</v>
      </c>
      <c r="F118">
        <v>4262</v>
      </c>
      <c r="G118">
        <v>4635</v>
      </c>
      <c r="H118" s="8">
        <v>5748</v>
      </c>
      <c r="I118" s="8">
        <v>5416</v>
      </c>
    </row>
    <row r="119" spans="1:9" x14ac:dyDescent="0.25">
      <c r="A119" s="11" t="s">
        <v>115</v>
      </c>
      <c r="B119">
        <v>925</v>
      </c>
      <c r="C119">
        <v>1055</v>
      </c>
      <c r="D119">
        <v>1188</v>
      </c>
      <c r="E119">
        <v>1508</v>
      </c>
      <c r="F119">
        <v>1808</v>
      </c>
      <c r="G119">
        <v>1896</v>
      </c>
      <c r="H119" s="8">
        <v>2347</v>
      </c>
      <c r="I119" s="8">
        <v>1938</v>
      </c>
    </row>
    <row r="120" spans="1:9" x14ac:dyDescent="0.25">
      <c r="A120" s="11" t="s">
        <v>116</v>
      </c>
      <c r="B120">
        <v>126</v>
      </c>
      <c r="C120">
        <v>131</v>
      </c>
      <c r="D120">
        <v>129</v>
      </c>
      <c r="E120">
        <v>130</v>
      </c>
      <c r="F120">
        <v>138</v>
      </c>
      <c r="G120">
        <v>148</v>
      </c>
      <c r="H120">
        <v>195</v>
      </c>
      <c r="I120">
        <v>193</v>
      </c>
    </row>
    <row r="121" spans="1:9" x14ac:dyDescent="0.25">
      <c r="A121" s="2" t="s">
        <v>107</v>
      </c>
      <c r="B121" s="3">
        <f t="shared" ref="B121:H121" si="23">+SUM(B122:B124)</f>
        <v>0</v>
      </c>
      <c r="C121" s="3">
        <f t="shared" si="23"/>
        <v>0</v>
      </c>
      <c r="D121" s="3">
        <f t="shared" si="23"/>
        <v>0</v>
      </c>
      <c r="E121" s="3">
        <f t="shared" si="23"/>
        <v>5166</v>
      </c>
      <c r="F121" s="3">
        <f t="shared" si="23"/>
        <v>5254</v>
      </c>
      <c r="G121" s="3">
        <f t="shared" si="23"/>
        <v>5028</v>
      </c>
      <c r="H121" s="3">
        <f t="shared" si="23"/>
        <v>5343</v>
      </c>
      <c r="I121" s="3">
        <f>+SUM(I122:I124)</f>
        <v>5955</v>
      </c>
    </row>
    <row r="122" spans="1:9" x14ac:dyDescent="0.25">
      <c r="A122" s="11" t="s">
        <v>114</v>
      </c>
      <c r="E122">
        <v>3575</v>
      </c>
      <c r="F122">
        <v>3622</v>
      </c>
      <c r="G122">
        <v>3449</v>
      </c>
      <c r="H122" s="8">
        <v>3659</v>
      </c>
      <c r="I122" s="8">
        <v>4111</v>
      </c>
    </row>
    <row r="123" spans="1:9" x14ac:dyDescent="0.25">
      <c r="A123" s="11" t="s">
        <v>115</v>
      </c>
      <c r="E123">
        <v>1347</v>
      </c>
      <c r="F123">
        <v>1395</v>
      </c>
      <c r="G123">
        <v>1365</v>
      </c>
      <c r="H123" s="8">
        <v>1494</v>
      </c>
      <c r="I123" s="8">
        <v>1610</v>
      </c>
    </row>
    <row r="124" spans="1:9" x14ac:dyDescent="0.25">
      <c r="A124" s="11" t="s">
        <v>116</v>
      </c>
      <c r="E124">
        <v>244</v>
      </c>
      <c r="F124">
        <v>237</v>
      </c>
      <c r="G124">
        <v>214</v>
      </c>
      <c r="H124">
        <v>190</v>
      </c>
      <c r="I124">
        <v>234</v>
      </c>
    </row>
    <row r="125" spans="1:9" x14ac:dyDescent="0.25">
      <c r="A125" s="2" t="s">
        <v>108</v>
      </c>
      <c r="B125" s="3">
        <v>115</v>
      </c>
      <c r="C125" s="3">
        <v>73</v>
      </c>
      <c r="D125" s="3">
        <v>73</v>
      </c>
      <c r="E125" s="3">
        <v>88</v>
      </c>
      <c r="F125" s="3">
        <v>42</v>
      </c>
      <c r="G125" s="3">
        <v>30</v>
      </c>
      <c r="H125" s="3">
        <v>25</v>
      </c>
      <c r="I125" s="3">
        <v>102</v>
      </c>
    </row>
    <row r="126" spans="1:9" x14ac:dyDescent="0.25">
      <c r="A126" s="2" t="s">
        <v>146</v>
      </c>
      <c r="B126" s="3">
        <f>+SUM(B127:B129)</f>
        <v>5705</v>
      </c>
      <c r="C126" s="3">
        <f t="shared" ref="C126:I126" si="24">+SUM(C127:C129)</f>
        <v>5884</v>
      </c>
      <c r="D126" s="3">
        <f t="shared" si="24"/>
        <v>6211</v>
      </c>
      <c r="E126" s="3">
        <f t="shared" si="24"/>
        <v>0</v>
      </c>
      <c r="F126" s="3">
        <f t="shared" si="24"/>
        <v>0</v>
      </c>
      <c r="G126" s="3">
        <f t="shared" si="24"/>
        <v>0</v>
      </c>
      <c r="H126" s="3">
        <f t="shared" si="24"/>
        <v>0</v>
      </c>
      <c r="I126" s="3">
        <f t="shared" si="24"/>
        <v>0</v>
      </c>
    </row>
    <row r="127" spans="1:9" x14ac:dyDescent="0.25">
      <c r="A127" s="11" t="s">
        <v>114</v>
      </c>
      <c r="B127" s="3">
        <v>3876</v>
      </c>
      <c r="C127" s="3">
        <v>3985</v>
      </c>
      <c r="D127" s="3">
        <v>4068</v>
      </c>
      <c r="E127" s="3"/>
      <c r="F127" s="3"/>
      <c r="G127" s="3"/>
      <c r="H127" s="3"/>
      <c r="I127" s="3"/>
    </row>
    <row r="128" spans="1:9" x14ac:dyDescent="0.25">
      <c r="A128" s="11" t="s">
        <v>115</v>
      </c>
      <c r="B128" s="3">
        <v>1552</v>
      </c>
      <c r="C128" s="3">
        <v>1628</v>
      </c>
      <c r="D128" s="3">
        <v>1868</v>
      </c>
      <c r="E128" s="3"/>
      <c r="F128" s="3"/>
      <c r="G128" s="3"/>
      <c r="H128" s="3"/>
      <c r="I128" s="3"/>
    </row>
    <row r="129" spans="1:9" x14ac:dyDescent="0.25">
      <c r="A129" s="11" t="s">
        <v>116</v>
      </c>
      <c r="B129" s="3">
        <v>277</v>
      </c>
      <c r="C129" s="3">
        <v>271</v>
      </c>
      <c r="D129" s="3">
        <v>275</v>
      </c>
      <c r="E129" s="3"/>
      <c r="F129" s="3"/>
      <c r="G129" s="3"/>
      <c r="H129" s="3"/>
      <c r="I129" s="3"/>
    </row>
    <row r="130" spans="1:9" x14ac:dyDescent="0.25">
      <c r="A130" s="2" t="s">
        <v>147</v>
      </c>
      <c r="B130" s="3">
        <f>+SUM(B131:B133)</f>
        <v>1421</v>
      </c>
      <c r="C130" s="3">
        <f t="shared" ref="C130:I130" si="25">+SUM(C131:C133)</f>
        <v>1431</v>
      </c>
      <c r="D130" s="3">
        <f t="shared" si="25"/>
        <v>1487</v>
      </c>
      <c r="E130" s="3">
        <f t="shared" si="25"/>
        <v>0</v>
      </c>
      <c r="F130" s="3">
        <f t="shared" si="25"/>
        <v>0</v>
      </c>
      <c r="G130" s="3">
        <f t="shared" si="25"/>
        <v>0</v>
      </c>
      <c r="H130" s="3">
        <f t="shared" si="25"/>
        <v>0</v>
      </c>
      <c r="I130" s="3">
        <f t="shared" si="25"/>
        <v>0</v>
      </c>
    </row>
    <row r="131" spans="1:9" x14ac:dyDescent="0.25">
      <c r="A131" s="11" t="s">
        <v>114</v>
      </c>
      <c r="B131" s="3">
        <v>827</v>
      </c>
      <c r="C131" s="3">
        <v>882</v>
      </c>
      <c r="D131" s="3">
        <v>927</v>
      </c>
      <c r="E131" s="3"/>
      <c r="F131" s="3"/>
      <c r="G131" s="3"/>
      <c r="H131" s="3"/>
      <c r="I131" s="3"/>
    </row>
    <row r="132" spans="1:9" x14ac:dyDescent="0.25">
      <c r="A132" s="11" t="s">
        <v>115</v>
      </c>
      <c r="B132" s="3">
        <v>499</v>
      </c>
      <c r="C132" s="3">
        <v>463</v>
      </c>
      <c r="D132" s="3">
        <v>471</v>
      </c>
      <c r="E132" s="3"/>
      <c r="F132" s="3"/>
      <c r="G132" s="3"/>
      <c r="H132" s="3"/>
      <c r="I132" s="3"/>
    </row>
    <row r="133" spans="1:9" x14ac:dyDescent="0.25">
      <c r="A133" s="11" t="s">
        <v>116</v>
      </c>
      <c r="B133" s="3">
        <v>95</v>
      </c>
      <c r="C133" s="3">
        <v>86</v>
      </c>
      <c r="D133" s="3">
        <v>89</v>
      </c>
      <c r="E133" s="3"/>
      <c r="F133" s="3"/>
      <c r="G133" s="3"/>
      <c r="H133" s="3"/>
      <c r="I133" s="3"/>
    </row>
    <row r="134" spans="1:9" x14ac:dyDescent="0.25">
      <c r="A134" s="2" t="s">
        <v>148</v>
      </c>
      <c r="B134" s="3">
        <f>+SUM(B135:B137)</f>
        <v>755</v>
      </c>
      <c r="C134" s="3">
        <f t="shared" ref="C134:I134" si="26">+SUM(C135:C137)</f>
        <v>869</v>
      </c>
      <c r="D134" s="3">
        <f t="shared" si="26"/>
        <v>1014</v>
      </c>
      <c r="E134" s="3">
        <f t="shared" si="26"/>
        <v>0</v>
      </c>
      <c r="F134" s="3">
        <f t="shared" si="26"/>
        <v>0</v>
      </c>
      <c r="G134" s="3">
        <f t="shared" si="26"/>
        <v>0</v>
      </c>
      <c r="H134" s="3">
        <f t="shared" si="26"/>
        <v>0</v>
      </c>
      <c r="I134" s="3">
        <f t="shared" si="26"/>
        <v>0</v>
      </c>
    </row>
    <row r="135" spans="1:9" x14ac:dyDescent="0.25">
      <c r="A135" s="11" t="s">
        <v>114</v>
      </c>
      <c r="B135" s="3">
        <v>452</v>
      </c>
      <c r="C135" s="3">
        <v>570</v>
      </c>
      <c r="D135" s="3">
        <v>666</v>
      </c>
      <c r="E135" s="3"/>
      <c r="F135" s="3"/>
      <c r="G135" s="3"/>
      <c r="H135" s="3"/>
      <c r="I135" s="3"/>
    </row>
    <row r="136" spans="1:9" x14ac:dyDescent="0.25">
      <c r="A136" s="11" t="s">
        <v>115</v>
      </c>
      <c r="B136" s="3">
        <v>230</v>
      </c>
      <c r="C136" s="3">
        <v>228</v>
      </c>
      <c r="D136" s="3">
        <v>275</v>
      </c>
      <c r="E136" s="3"/>
      <c r="F136" s="3"/>
      <c r="G136" s="3"/>
      <c r="H136" s="3"/>
      <c r="I136" s="3"/>
    </row>
    <row r="137" spans="1:9" x14ac:dyDescent="0.25">
      <c r="A137" s="11" t="s">
        <v>116</v>
      </c>
      <c r="B137" s="3">
        <v>73</v>
      </c>
      <c r="C137" s="3">
        <v>71</v>
      </c>
      <c r="D137" s="3">
        <v>73</v>
      </c>
      <c r="E137" s="3"/>
      <c r="F137" s="3"/>
      <c r="G137" s="3"/>
      <c r="H137" s="3"/>
      <c r="I137" s="3"/>
    </row>
    <row r="138" spans="1:9" x14ac:dyDescent="0.25">
      <c r="A138" s="2" t="s">
        <v>149</v>
      </c>
      <c r="B138" s="3">
        <f>+SUM(B139:B141)</f>
        <v>3898</v>
      </c>
      <c r="C138" s="3">
        <f t="shared" ref="C138:I138" si="27">+SUM(C139:C141)</f>
        <v>3701</v>
      </c>
      <c r="D138" s="3">
        <f t="shared" si="27"/>
        <v>3995</v>
      </c>
      <c r="E138" s="3">
        <f t="shared" si="27"/>
        <v>0</v>
      </c>
      <c r="F138" s="3">
        <f t="shared" si="27"/>
        <v>0</v>
      </c>
      <c r="G138" s="3">
        <f t="shared" si="27"/>
        <v>0</v>
      </c>
      <c r="H138" s="3">
        <f t="shared" si="27"/>
        <v>0</v>
      </c>
      <c r="I138" s="3">
        <f t="shared" si="27"/>
        <v>0</v>
      </c>
    </row>
    <row r="139" spans="1:9" x14ac:dyDescent="0.25">
      <c r="A139" s="11" t="s">
        <v>114</v>
      </c>
      <c r="B139" s="3">
        <v>2641</v>
      </c>
      <c r="C139" s="3">
        <v>2536</v>
      </c>
      <c r="D139" s="3">
        <v>2816</v>
      </c>
      <c r="E139" s="3"/>
      <c r="F139" s="3"/>
      <c r="G139" s="3"/>
      <c r="H139" s="3"/>
      <c r="I139" s="3"/>
    </row>
    <row r="140" spans="1:9" x14ac:dyDescent="0.25">
      <c r="A140" s="11" t="s">
        <v>115</v>
      </c>
      <c r="B140" s="3">
        <v>1021</v>
      </c>
      <c r="C140" s="3">
        <v>947</v>
      </c>
      <c r="D140" s="3">
        <v>966</v>
      </c>
      <c r="E140" s="3"/>
      <c r="F140" s="3"/>
      <c r="G140" s="3"/>
      <c r="H140" s="3"/>
      <c r="I140" s="3"/>
    </row>
    <row r="141" spans="1:9" x14ac:dyDescent="0.25">
      <c r="A141" s="11" t="s">
        <v>116</v>
      </c>
      <c r="B141" s="3">
        <v>236</v>
      </c>
      <c r="C141" s="3">
        <v>218</v>
      </c>
      <c r="D141" s="3">
        <v>213</v>
      </c>
      <c r="E141" s="3"/>
      <c r="F141" s="3"/>
      <c r="G141" s="3"/>
      <c r="H141" s="3"/>
      <c r="I141" s="3"/>
    </row>
    <row r="142" spans="1:9" x14ac:dyDescent="0.25">
      <c r="A142" s="4" t="s">
        <v>104</v>
      </c>
      <c r="B142" s="5">
        <f>+B109+B113+B117+B121+B125+B126+B130+B134+B138</f>
        <v>28701</v>
      </c>
      <c r="C142" s="5">
        <f t="shared" ref="C142:G142" si="28">+C109+C113+C117+C121+C125+C126+C130+C134+C138</f>
        <v>30507</v>
      </c>
      <c r="D142" s="5">
        <f t="shared" si="28"/>
        <v>32233</v>
      </c>
      <c r="E142" s="5">
        <f t="shared" si="28"/>
        <v>34485</v>
      </c>
      <c r="F142" s="5">
        <f t="shared" si="28"/>
        <v>37218</v>
      </c>
      <c r="G142" s="5">
        <f t="shared" si="28"/>
        <v>35568</v>
      </c>
      <c r="H142" s="5">
        <f t="shared" ref="H142:I142" si="29">+H109+H113+H117+H121+H125</f>
        <v>42293</v>
      </c>
      <c r="I142" s="5">
        <f t="shared" si="29"/>
        <v>44436</v>
      </c>
    </row>
    <row r="143" spans="1:9" x14ac:dyDescent="0.25">
      <c r="A143" s="2" t="s">
        <v>105</v>
      </c>
      <c r="B143" s="3">
        <v>1982</v>
      </c>
      <c r="C143" s="3">
        <v>1955</v>
      </c>
      <c r="D143" s="3">
        <v>2042</v>
      </c>
      <c r="E143" s="3">
        <f t="shared" ref="E143:G143" si="30">+SUM(E144:E147)</f>
        <v>1886</v>
      </c>
      <c r="F143" s="3">
        <f t="shared" si="30"/>
        <v>1906</v>
      </c>
      <c r="G143" s="3">
        <f t="shared" si="30"/>
        <v>1846</v>
      </c>
      <c r="H143" s="3">
        <f>+SUM(H144:H147)</f>
        <v>2205</v>
      </c>
      <c r="I143" s="3">
        <f>+SUM(I144:I147)</f>
        <v>2346</v>
      </c>
    </row>
    <row r="144" spans="1:9" x14ac:dyDescent="0.25">
      <c r="A144" s="11" t="s">
        <v>114</v>
      </c>
      <c r="B144" s="3">
        <v>0</v>
      </c>
      <c r="C144" s="3">
        <v>0</v>
      </c>
      <c r="D144" s="3">
        <v>0</v>
      </c>
      <c r="E144" s="3">
        <v>1611</v>
      </c>
      <c r="F144" s="3">
        <v>1658</v>
      </c>
      <c r="G144" s="3">
        <v>1642</v>
      </c>
      <c r="H144" s="3">
        <v>1986</v>
      </c>
      <c r="I144" s="3">
        <v>2094</v>
      </c>
    </row>
    <row r="145" spans="1:9" x14ac:dyDescent="0.25">
      <c r="A145" s="11" t="s">
        <v>115</v>
      </c>
      <c r="B145" s="3">
        <v>0</v>
      </c>
      <c r="C145" s="3">
        <v>0</v>
      </c>
      <c r="D145" s="3">
        <v>0</v>
      </c>
      <c r="E145" s="3">
        <v>144</v>
      </c>
      <c r="F145" s="3">
        <v>118</v>
      </c>
      <c r="G145" s="3">
        <v>89</v>
      </c>
      <c r="H145" s="3">
        <v>104</v>
      </c>
      <c r="I145" s="3">
        <v>103</v>
      </c>
    </row>
    <row r="146" spans="1:9" x14ac:dyDescent="0.25">
      <c r="A146" s="11" t="s">
        <v>116</v>
      </c>
      <c r="B146" s="3">
        <v>0</v>
      </c>
      <c r="C146" s="3">
        <v>0</v>
      </c>
      <c r="D146" s="3">
        <v>0</v>
      </c>
      <c r="E146" s="3">
        <v>28</v>
      </c>
      <c r="F146" s="3">
        <v>24</v>
      </c>
      <c r="G146" s="3">
        <v>25</v>
      </c>
      <c r="H146" s="3">
        <v>29</v>
      </c>
      <c r="I146" s="3">
        <v>26</v>
      </c>
    </row>
    <row r="147" spans="1:9" x14ac:dyDescent="0.25">
      <c r="A147" s="11" t="s">
        <v>122</v>
      </c>
      <c r="B147" s="3">
        <v>0</v>
      </c>
      <c r="C147" s="3">
        <v>0</v>
      </c>
      <c r="D147" s="3">
        <v>0</v>
      </c>
      <c r="E147" s="3">
        <v>103</v>
      </c>
      <c r="F147" s="3">
        <v>106</v>
      </c>
      <c r="G147" s="3">
        <v>90</v>
      </c>
      <c r="H147" s="3">
        <v>86</v>
      </c>
      <c r="I147" s="3">
        <v>123</v>
      </c>
    </row>
    <row r="148" spans="1:9" x14ac:dyDescent="0.25">
      <c r="A148" s="2" t="s">
        <v>109</v>
      </c>
      <c r="B148" s="3">
        <v>-82</v>
      </c>
      <c r="C148" s="3">
        <v>-86</v>
      </c>
      <c r="D148" s="3">
        <v>75</v>
      </c>
      <c r="E148" s="3">
        <v>26</v>
      </c>
      <c r="F148" s="3">
        <v>-7</v>
      </c>
      <c r="G148" s="3">
        <v>-11</v>
      </c>
      <c r="H148" s="3">
        <v>40</v>
      </c>
      <c r="I148" s="3">
        <v>-72</v>
      </c>
    </row>
    <row r="149" spans="1:9" ht="15.75" thickBot="1" x14ac:dyDescent="0.3">
      <c r="A149" s="6" t="s">
        <v>106</v>
      </c>
      <c r="B149" s="7">
        <f>+B142+B143+B148</f>
        <v>30601</v>
      </c>
      <c r="C149" s="7">
        <f t="shared" ref="C149:H149" si="31">+C142+C143+C148</f>
        <v>32376</v>
      </c>
      <c r="D149" s="7">
        <f t="shared" si="31"/>
        <v>34350</v>
      </c>
      <c r="E149" s="7">
        <f t="shared" si="31"/>
        <v>36397</v>
      </c>
      <c r="F149" s="7">
        <f t="shared" si="31"/>
        <v>39117</v>
      </c>
      <c r="G149" s="7">
        <f t="shared" si="31"/>
        <v>37403</v>
      </c>
      <c r="H149" s="7">
        <f t="shared" si="31"/>
        <v>44538</v>
      </c>
      <c r="I149" s="7">
        <f>+I142+I143+I148</f>
        <v>46710</v>
      </c>
    </row>
    <row r="150" spans="1:9" s="12" customFormat="1" ht="15.75" thickTop="1" x14ac:dyDescent="0.25">
      <c r="A150" s="12" t="s">
        <v>112</v>
      </c>
      <c r="B150" s="13">
        <f>+I149-I2</f>
        <v>0</v>
      </c>
      <c r="C150" s="13">
        <f t="shared" ref="C150:H150" si="32">+C149-C2</f>
        <v>0</v>
      </c>
      <c r="D150" s="13">
        <f t="shared" si="32"/>
        <v>0</v>
      </c>
      <c r="E150" s="13">
        <f t="shared" si="32"/>
        <v>0</v>
      </c>
      <c r="F150" s="13">
        <f t="shared" si="32"/>
        <v>0</v>
      </c>
      <c r="G150" s="13">
        <f t="shared" si="32"/>
        <v>0</v>
      </c>
      <c r="H150" s="13">
        <f t="shared" si="32"/>
        <v>0</v>
      </c>
    </row>
    <row r="151" spans="1:9" x14ac:dyDescent="0.25">
      <c r="A151" s="1" t="s">
        <v>111</v>
      </c>
    </row>
    <row r="152" spans="1:9" x14ac:dyDescent="0.25">
      <c r="A152" s="2" t="s">
        <v>101</v>
      </c>
      <c r="B152" s="3">
        <v>3645</v>
      </c>
      <c r="C152" s="3">
        <v>3763</v>
      </c>
      <c r="D152" s="3">
        <v>3875</v>
      </c>
      <c r="E152" s="3">
        <v>3600</v>
      </c>
      <c r="F152" s="3">
        <v>3925</v>
      </c>
      <c r="G152" s="3">
        <v>2899</v>
      </c>
      <c r="H152" s="3">
        <v>5089</v>
      </c>
      <c r="I152" s="3">
        <v>5114</v>
      </c>
    </row>
    <row r="153" spans="1:9" x14ac:dyDescent="0.25">
      <c r="A153" s="2" t="s">
        <v>102</v>
      </c>
      <c r="B153" s="3"/>
      <c r="C153" s="3"/>
      <c r="D153" s="3"/>
      <c r="E153" s="3">
        <v>1587</v>
      </c>
      <c r="F153" s="3">
        <v>1995</v>
      </c>
      <c r="G153" s="3">
        <v>1541</v>
      </c>
      <c r="H153" s="3">
        <v>2435</v>
      </c>
      <c r="I153" s="3">
        <v>3293</v>
      </c>
    </row>
    <row r="154" spans="1:9" x14ac:dyDescent="0.25">
      <c r="A154" s="2" t="s">
        <v>103</v>
      </c>
      <c r="B154" s="3">
        <v>993</v>
      </c>
      <c r="C154" s="3">
        <v>1372</v>
      </c>
      <c r="D154" s="3">
        <v>1507</v>
      </c>
      <c r="E154" s="3">
        <v>1807</v>
      </c>
      <c r="F154" s="3">
        <v>2376</v>
      </c>
      <c r="G154" s="3">
        <v>2490</v>
      </c>
      <c r="H154" s="3">
        <v>3243</v>
      </c>
      <c r="I154" s="3">
        <v>2365</v>
      </c>
    </row>
    <row r="155" spans="1:9" x14ac:dyDescent="0.25">
      <c r="A155" s="2" t="s">
        <v>107</v>
      </c>
      <c r="B155" s="3"/>
      <c r="C155" s="3"/>
      <c r="D155" s="3"/>
      <c r="E155" s="3">
        <v>1189</v>
      </c>
      <c r="F155" s="3">
        <v>1323</v>
      </c>
      <c r="G155" s="3">
        <v>1184</v>
      </c>
      <c r="H155" s="3">
        <v>1530</v>
      </c>
      <c r="I155" s="3">
        <v>1896</v>
      </c>
    </row>
    <row r="156" spans="1:9" x14ac:dyDescent="0.25">
      <c r="A156" s="2" t="s">
        <v>108</v>
      </c>
      <c r="B156" s="3">
        <v>-2267</v>
      </c>
      <c r="C156" s="3">
        <v>-2596</v>
      </c>
      <c r="D156" s="3">
        <v>-2677</v>
      </c>
      <c r="E156" s="3">
        <v>-2658</v>
      </c>
      <c r="F156" s="3">
        <v>-3262</v>
      </c>
      <c r="G156" s="3">
        <v>-3468</v>
      </c>
      <c r="H156" s="3">
        <v>-3656</v>
      </c>
      <c r="I156" s="3">
        <v>-4262</v>
      </c>
    </row>
    <row r="157" spans="1:9" x14ac:dyDescent="0.25">
      <c r="A157" s="2" t="s">
        <v>146</v>
      </c>
      <c r="B157" s="3">
        <v>1275</v>
      </c>
      <c r="C157" s="3">
        <v>1434</v>
      </c>
      <c r="D157" s="3">
        <v>1203</v>
      </c>
      <c r="E157" s="3">
        <v>0</v>
      </c>
      <c r="F157" s="3">
        <v>0</v>
      </c>
      <c r="G157" s="3">
        <v>0</v>
      </c>
      <c r="H157" s="3">
        <v>0</v>
      </c>
      <c r="I157" s="3">
        <v>0</v>
      </c>
    </row>
    <row r="158" spans="1:9" x14ac:dyDescent="0.25">
      <c r="A158" s="2" t="s">
        <v>147</v>
      </c>
      <c r="B158" s="3">
        <v>249</v>
      </c>
      <c r="C158" s="3">
        <v>289</v>
      </c>
      <c r="D158" s="3">
        <v>244</v>
      </c>
      <c r="E158" s="3">
        <v>0</v>
      </c>
      <c r="F158" s="3">
        <v>0</v>
      </c>
      <c r="G158" s="3">
        <v>0</v>
      </c>
      <c r="H158" s="3">
        <v>0</v>
      </c>
      <c r="I158" s="3">
        <v>0</v>
      </c>
    </row>
    <row r="159" spans="1:9" x14ac:dyDescent="0.25">
      <c r="A159" s="2" t="s">
        <v>148</v>
      </c>
      <c r="B159" s="3">
        <v>100</v>
      </c>
      <c r="C159" s="3">
        <v>174</v>
      </c>
      <c r="D159" s="3">
        <v>224</v>
      </c>
      <c r="E159" s="3">
        <v>0</v>
      </c>
      <c r="F159" s="3">
        <v>0</v>
      </c>
      <c r="G159" s="3">
        <v>0</v>
      </c>
      <c r="H159" s="3">
        <v>0</v>
      </c>
      <c r="I159" s="3">
        <v>0</v>
      </c>
    </row>
    <row r="160" spans="1:9" x14ac:dyDescent="0.25">
      <c r="A160" s="2" t="s">
        <v>149</v>
      </c>
      <c r="B160" s="3">
        <v>818</v>
      </c>
      <c r="C160" s="3">
        <v>892</v>
      </c>
      <c r="D160" s="3">
        <v>816</v>
      </c>
      <c r="E160" s="3">
        <v>0</v>
      </c>
      <c r="F160" s="3">
        <v>0</v>
      </c>
      <c r="G160" s="3">
        <v>0</v>
      </c>
      <c r="H160" s="3">
        <v>0</v>
      </c>
      <c r="I160" s="3">
        <v>0</v>
      </c>
    </row>
    <row r="161" spans="1:9" x14ac:dyDescent="0.25">
      <c r="A161" s="4" t="s">
        <v>104</v>
      </c>
      <c r="B161" s="5">
        <f>+SUM(B152:B160)</f>
        <v>4813</v>
      </c>
      <c r="C161" s="5">
        <f t="shared" ref="C161:I161" si="33">+SUM(C152:C160)</f>
        <v>5328</v>
      </c>
      <c r="D161" s="5">
        <f t="shared" si="33"/>
        <v>5192</v>
      </c>
      <c r="E161" s="5">
        <f t="shared" si="33"/>
        <v>5525</v>
      </c>
      <c r="F161" s="5">
        <f t="shared" si="33"/>
        <v>6357</v>
      </c>
      <c r="G161" s="5">
        <f t="shared" si="33"/>
        <v>4646</v>
      </c>
      <c r="H161" s="5">
        <f t="shared" si="33"/>
        <v>8641</v>
      </c>
      <c r="I161" s="5">
        <f t="shared" si="33"/>
        <v>8406</v>
      </c>
    </row>
    <row r="162" spans="1:9" x14ac:dyDescent="0.25">
      <c r="A162" s="2" t="s">
        <v>105</v>
      </c>
      <c r="B162" s="3">
        <v>517</v>
      </c>
      <c r="C162" s="3">
        <v>487</v>
      </c>
      <c r="D162" s="3">
        <v>477</v>
      </c>
      <c r="E162" s="3">
        <v>310</v>
      </c>
      <c r="F162" s="3">
        <v>303</v>
      </c>
      <c r="G162" s="3">
        <v>297</v>
      </c>
      <c r="H162" s="3">
        <v>543</v>
      </c>
      <c r="I162" s="3">
        <v>669</v>
      </c>
    </row>
    <row r="163" spans="1:9" x14ac:dyDescent="0.25">
      <c r="A163" s="2" t="s">
        <v>109</v>
      </c>
      <c r="B163" s="3">
        <v>-1097</v>
      </c>
      <c r="C163" s="3">
        <v>-1173</v>
      </c>
      <c r="D163" s="3">
        <v>-724</v>
      </c>
      <c r="E163" s="3">
        <v>-1456</v>
      </c>
      <c r="F163" s="3">
        <v>-1810</v>
      </c>
      <c r="G163" s="3">
        <v>-1967</v>
      </c>
      <c r="H163" s="3">
        <v>-2261</v>
      </c>
      <c r="I163" s="3">
        <v>-2219</v>
      </c>
    </row>
    <row r="164" spans="1:9" ht="15.75" thickBot="1" x14ac:dyDescent="0.3">
      <c r="A164" s="6" t="s">
        <v>113</v>
      </c>
      <c r="B164" s="7">
        <f t="shared" ref="B164:H164" si="34">+SUM(B161:B163)</f>
        <v>4233</v>
      </c>
      <c r="C164" s="7">
        <f t="shared" si="34"/>
        <v>4642</v>
      </c>
      <c r="D164" s="7">
        <f t="shared" si="34"/>
        <v>4945</v>
      </c>
      <c r="E164" s="7">
        <f t="shared" si="34"/>
        <v>4379</v>
      </c>
      <c r="F164" s="7">
        <f t="shared" si="34"/>
        <v>4850</v>
      </c>
      <c r="G164" s="7">
        <f t="shared" si="34"/>
        <v>2976</v>
      </c>
      <c r="H164" s="7">
        <f t="shared" si="34"/>
        <v>6923</v>
      </c>
      <c r="I164" s="7">
        <f>+SUM(I161:I163)</f>
        <v>6856</v>
      </c>
    </row>
    <row r="165" spans="1:9" s="12" customFormat="1" ht="15.75" thickTop="1" x14ac:dyDescent="0.25">
      <c r="A165" s="12" t="s">
        <v>112</v>
      </c>
      <c r="B165" s="13">
        <f t="shared" ref="B165:I165" si="35">+B164-B10-B8</f>
        <v>0</v>
      </c>
      <c r="C165" s="13">
        <f t="shared" si="35"/>
        <v>0</v>
      </c>
      <c r="D165" s="13">
        <f t="shared" si="35"/>
        <v>0</v>
      </c>
      <c r="E165" s="13">
        <f t="shared" si="35"/>
        <v>0</v>
      </c>
      <c r="F165" s="13">
        <f t="shared" si="35"/>
        <v>0</v>
      </c>
      <c r="G165" s="13">
        <f t="shared" si="35"/>
        <v>0</v>
      </c>
      <c r="H165" s="13">
        <f t="shared" si="35"/>
        <v>0</v>
      </c>
      <c r="I165" s="13">
        <f t="shared" si="35"/>
        <v>0</v>
      </c>
    </row>
    <row r="166" spans="1:9" x14ac:dyDescent="0.25">
      <c r="A166" s="1" t="s">
        <v>118</v>
      </c>
    </row>
    <row r="167" spans="1:9" x14ac:dyDescent="0.25">
      <c r="A167" s="2" t="s">
        <v>101</v>
      </c>
      <c r="B167" s="3">
        <v>632</v>
      </c>
      <c r="C167" s="3">
        <v>742</v>
      </c>
      <c r="D167" s="3">
        <v>819</v>
      </c>
      <c r="E167" s="3">
        <v>848</v>
      </c>
      <c r="F167" s="3">
        <v>814</v>
      </c>
      <c r="G167" s="3">
        <v>645</v>
      </c>
      <c r="H167" s="3">
        <v>617</v>
      </c>
      <c r="I167" s="3">
        <v>639</v>
      </c>
    </row>
    <row r="168" spans="1:9" x14ac:dyDescent="0.25">
      <c r="A168" s="2" t="s">
        <v>102</v>
      </c>
      <c r="B168" s="3"/>
      <c r="C168" s="3"/>
      <c r="D168" s="3"/>
      <c r="E168" s="3">
        <v>849</v>
      </c>
      <c r="F168" s="3">
        <v>929</v>
      </c>
      <c r="G168" s="3">
        <v>885</v>
      </c>
      <c r="H168" s="3">
        <v>982</v>
      </c>
      <c r="I168" s="3">
        <v>920</v>
      </c>
    </row>
    <row r="169" spans="1:9" x14ac:dyDescent="0.25">
      <c r="A169" s="2" t="s">
        <v>103</v>
      </c>
      <c r="B169" s="3">
        <v>254</v>
      </c>
      <c r="C169" s="3">
        <v>234</v>
      </c>
      <c r="D169" s="3">
        <v>225</v>
      </c>
      <c r="E169" s="3">
        <v>256</v>
      </c>
      <c r="F169" s="3">
        <v>237</v>
      </c>
      <c r="G169" s="3">
        <v>214</v>
      </c>
      <c r="H169" s="3">
        <v>288</v>
      </c>
      <c r="I169" s="3">
        <v>303</v>
      </c>
    </row>
    <row r="170" spans="1:9" x14ac:dyDescent="0.25">
      <c r="A170" s="2" t="s">
        <v>119</v>
      </c>
      <c r="B170" s="3"/>
      <c r="C170" s="3"/>
      <c r="D170" s="3"/>
      <c r="E170" s="3">
        <v>339</v>
      </c>
      <c r="F170" s="3">
        <v>326</v>
      </c>
      <c r="G170" s="3">
        <v>296</v>
      </c>
      <c r="H170" s="3">
        <v>304</v>
      </c>
      <c r="I170" s="3">
        <v>274</v>
      </c>
    </row>
    <row r="171" spans="1:9" x14ac:dyDescent="0.25">
      <c r="A171" s="2" t="s">
        <v>108</v>
      </c>
      <c r="B171" s="3">
        <v>484</v>
      </c>
      <c r="C171" s="3">
        <v>511</v>
      </c>
      <c r="D171" s="3">
        <v>533</v>
      </c>
      <c r="E171" s="3">
        <v>597</v>
      </c>
      <c r="F171" s="3">
        <v>665</v>
      </c>
      <c r="G171" s="3">
        <v>830</v>
      </c>
      <c r="H171" s="3">
        <v>780</v>
      </c>
      <c r="I171" s="3">
        <v>789</v>
      </c>
    </row>
    <row r="172" spans="1:9" x14ac:dyDescent="0.25">
      <c r="A172" s="2" t="s">
        <v>146</v>
      </c>
      <c r="B172" s="3">
        <v>451</v>
      </c>
      <c r="C172" s="3">
        <v>589</v>
      </c>
      <c r="D172" s="3">
        <v>658</v>
      </c>
      <c r="E172" s="3"/>
      <c r="F172" s="3"/>
      <c r="G172" s="3"/>
      <c r="H172" s="3"/>
      <c r="I172" s="3"/>
    </row>
    <row r="173" spans="1:9" x14ac:dyDescent="0.25">
      <c r="A173" s="2" t="s">
        <v>147</v>
      </c>
      <c r="B173" s="3">
        <v>47</v>
      </c>
      <c r="C173" s="3">
        <v>50</v>
      </c>
      <c r="D173" s="3">
        <v>48</v>
      </c>
      <c r="E173" s="3"/>
      <c r="F173" s="3"/>
      <c r="G173" s="3"/>
      <c r="H173" s="3"/>
      <c r="I173" s="3"/>
    </row>
    <row r="174" spans="1:9" x14ac:dyDescent="0.25">
      <c r="A174" s="2" t="s">
        <v>148</v>
      </c>
      <c r="B174" s="3">
        <v>205</v>
      </c>
      <c r="C174" s="3">
        <v>223</v>
      </c>
      <c r="D174" s="3">
        <v>223</v>
      </c>
      <c r="E174" s="3"/>
      <c r="F174" s="3"/>
      <c r="G174" s="3"/>
      <c r="H174" s="3"/>
      <c r="I174" s="3"/>
    </row>
    <row r="175" spans="1:9" x14ac:dyDescent="0.25">
      <c r="A175" s="2" t="s">
        <v>149</v>
      </c>
      <c r="B175" s="3">
        <v>103</v>
      </c>
      <c r="C175" s="3">
        <v>109</v>
      </c>
      <c r="D175" s="3">
        <v>120</v>
      </c>
      <c r="E175" s="3"/>
      <c r="F175" s="3"/>
      <c r="G175" s="3"/>
      <c r="H175" s="3"/>
      <c r="I175" s="3"/>
    </row>
    <row r="176" spans="1:9" x14ac:dyDescent="0.25">
      <c r="A176" s="4" t="s">
        <v>120</v>
      </c>
      <c r="B176" s="5">
        <f>+SUM(B167:B175)</f>
        <v>2176</v>
      </c>
      <c r="C176" s="5">
        <f t="shared" ref="C176:I176" si="36">+SUM(C167:C175)</f>
        <v>2458</v>
      </c>
      <c r="D176" s="5">
        <f t="shared" si="36"/>
        <v>2626</v>
      </c>
      <c r="E176" s="5">
        <f t="shared" si="36"/>
        <v>2889</v>
      </c>
      <c r="F176" s="5">
        <f t="shared" si="36"/>
        <v>2971</v>
      </c>
      <c r="G176" s="5">
        <f t="shared" si="36"/>
        <v>2870</v>
      </c>
      <c r="H176" s="5">
        <f t="shared" si="36"/>
        <v>2971</v>
      </c>
      <c r="I176" s="5">
        <f t="shared" si="36"/>
        <v>2925</v>
      </c>
    </row>
    <row r="177" spans="1:9" x14ac:dyDescent="0.25">
      <c r="A177" s="2" t="s">
        <v>105</v>
      </c>
      <c r="B177" s="3">
        <v>122</v>
      </c>
      <c r="C177" s="3">
        <v>125</v>
      </c>
      <c r="D177" s="3">
        <v>125</v>
      </c>
      <c r="E177" s="3">
        <v>115</v>
      </c>
      <c r="F177" s="3">
        <v>100</v>
      </c>
      <c r="G177" s="3">
        <v>80</v>
      </c>
      <c r="H177" s="3">
        <v>63</v>
      </c>
      <c r="I177" s="3">
        <v>49</v>
      </c>
    </row>
    <row r="178" spans="1:9" x14ac:dyDescent="0.25">
      <c r="A178" s="2" t="s">
        <v>109</v>
      </c>
      <c r="B178" s="3">
        <v>713</v>
      </c>
      <c r="C178" s="3">
        <v>937</v>
      </c>
      <c r="D178" s="3">
        <v>1238</v>
      </c>
      <c r="E178" s="3">
        <v>1450</v>
      </c>
      <c r="F178" s="3">
        <v>1673</v>
      </c>
      <c r="G178" s="3">
        <v>1916</v>
      </c>
      <c r="H178" s="3">
        <v>1870</v>
      </c>
      <c r="I178" s="3">
        <v>1817</v>
      </c>
    </row>
    <row r="179" spans="1:9" ht="15.75" thickBot="1" x14ac:dyDescent="0.3">
      <c r="A179" s="6" t="s">
        <v>121</v>
      </c>
      <c r="B179" s="7">
        <f t="shared" ref="B179:H179" si="37">+SUM(B176:B178)</f>
        <v>3011</v>
      </c>
      <c r="C179" s="7">
        <f t="shared" si="37"/>
        <v>3520</v>
      </c>
      <c r="D179" s="7">
        <f t="shared" si="37"/>
        <v>3989</v>
      </c>
      <c r="E179" s="7">
        <f t="shared" si="37"/>
        <v>4454</v>
      </c>
      <c r="F179" s="7">
        <f t="shared" si="37"/>
        <v>4744</v>
      </c>
      <c r="G179" s="7">
        <f t="shared" si="37"/>
        <v>4866</v>
      </c>
      <c r="H179" s="7">
        <f t="shared" si="37"/>
        <v>4904</v>
      </c>
      <c r="I179" s="7">
        <f>+SUM(I176:I178)</f>
        <v>4791</v>
      </c>
    </row>
    <row r="180" spans="1:9" ht="15.75" thickTop="1" x14ac:dyDescent="0.25">
      <c r="A180" s="12" t="s">
        <v>112</v>
      </c>
      <c r="B180" s="13">
        <f t="shared" ref="B180:I180" si="38">+B179-B31</f>
        <v>0</v>
      </c>
      <c r="C180" s="13">
        <f t="shared" si="38"/>
        <v>0</v>
      </c>
      <c r="D180" s="13">
        <f t="shared" si="38"/>
        <v>0</v>
      </c>
      <c r="E180" s="13">
        <f t="shared" si="38"/>
        <v>0</v>
      </c>
      <c r="F180" s="13">
        <f t="shared" si="38"/>
        <v>0</v>
      </c>
      <c r="G180" s="13">
        <f t="shared" si="38"/>
        <v>0</v>
      </c>
      <c r="H180" s="13">
        <f t="shared" si="38"/>
        <v>0</v>
      </c>
      <c r="I180" s="13">
        <f t="shared" si="38"/>
        <v>0</v>
      </c>
    </row>
    <row r="181" spans="1:9" x14ac:dyDescent="0.25">
      <c r="A181" s="1" t="s">
        <v>123</v>
      </c>
    </row>
    <row r="182" spans="1:9" x14ac:dyDescent="0.25">
      <c r="A182" s="2" t="s">
        <v>101</v>
      </c>
      <c r="B182" s="3">
        <v>208</v>
      </c>
      <c r="C182" s="3">
        <v>242</v>
      </c>
      <c r="D182" s="3">
        <v>223</v>
      </c>
      <c r="E182" s="3">
        <v>196</v>
      </c>
      <c r="F182" s="3">
        <v>117</v>
      </c>
      <c r="G182" s="3">
        <v>110</v>
      </c>
      <c r="H182" s="3">
        <v>98</v>
      </c>
      <c r="I182" s="3">
        <v>146</v>
      </c>
    </row>
    <row r="183" spans="1:9" x14ac:dyDescent="0.25">
      <c r="A183" s="2" t="s">
        <v>102</v>
      </c>
      <c r="B183" s="3"/>
      <c r="C183" s="3"/>
      <c r="D183" s="3"/>
      <c r="E183" s="3">
        <v>240</v>
      </c>
      <c r="F183" s="3">
        <v>233</v>
      </c>
      <c r="G183" s="3">
        <v>139</v>
      </c>
      <c r="H183" s="3">
        <v>153</v>
      </c>
      <c r="I183" s="3">
        <v>197</v>
      </c>
    </row>
    <row r="184" spans="1:9" x14ac:dyDescent="0.25">
      <c r="A184" s="2" t="s">
        <v>103</v>
      </c>
      <c r="B184" s="3">
        <v>69</v>
      </c>
      <c r="C184" s="3">
        <v>44</v>
      </c>
      <c r="D184" s="3">
        <v>51</v>
      </c>
      <c r="E184" s="3">
        <v>76</v>
      </c>
      <c r="F184" s="3">
        <v>49</v>
      </c>
      <c r="G184" s="3">
        <v>28</v>
      </c>
      <c r="H184" s="3">
        <v>94</v>
      </c>
      <c r="I184" s="3">
        <v>78</v>
      </c>
    </row>
    <row r="185" spans="1:9" x14ac:dyDescent="0.25">
      <c r="A185" s="2" t="s">
        <v>119</v>
      </c>
      <c r="B185" s="3"/>
      <c r="C185" s="3"/>
      <c r="D185" s="3"/>
      <c r="E185" s="3">
        <v>49</v>
      </c>
      <c r="F185" s="3">
        <v>47</v>
      </c>
      <c r="G185" s="3">
        <v>41</v>
      </c>
      <c r="H185" s="3">
        <v>54</v>
      </c>
      <c r="I185" s="3">
        <v>56</v>
      </c>
    </row>
    <row r="186" spans="1:9" x14ac:dyDescent="0.25">
      <c r="A186" s="2" t="s">
        <v>108</v>
      </c>
      <c r="B186" s="3">
        <v>225</v>
      </c>
      <c r="C186" s="3">
        <v>258</v>
      </c>
      <c r="D186" s="3">
        <v>278</v>
      </c>
      <c r="E186" s="3">
        <v>286</v>
      </c>
      <c r="F186" s="3">
        <v>278</v>
      </c>
      <c r="G186" s="3">
        <v>438</v>
      </c>
      <c r="H186" s="3">
        <v>278</v>
      </c>
      <c r="I186" s="3">
        <v>222</v>
      </c>
    </row>
    <row r="187" spans="1:9" x14ac:dyDescent="0.25">
      <c r="A187" s="2" t="s">
        <v>146</v>
      </c>
      <c r="B187" s="3">
        <v>216</v>
      </c>
      <c r="C187" s="3">
        <v>215</v>
      </c>
      <c r="D187" s="3">
        <v>162</v>
      </c>
      <c r="E187" s="3"/>
      <c r="F187" s="3"/>
      <c r="G187" s="3"/>
      <c r="H187" s="3"/>
      <c r="I187" s="3"/>
    </row>
    <row r="188" spans="1:9" x14ac:dyDescent="0.25">
      <c r="A188" s="2" t="s">
        <v>147</v>
      </c>
      <c r="B188" s="3">
        <v>20</v>
      </c>
      <c r="C188" s="3">
        <v>17</v>
      </c>
      <c r="D188" s="3">
        <v>10</v>
      </c>
      <c r="E188" s="3"/>
      <c r="F188" s="3"/>
      <c r="G188" s="3"/>
      <c r="H188" s="3"/>
      <c r="I188" s="3"/>
    </row>
    <row r="189" spans="1:9" x14ac:dyDescent="0.25">
      <c r="A189" s="2" t="s">
        <v>148</v>
      </c>
      <c r="B189" s="3">
        <v>15</v>
      </c>
      <c r="C189" s="3">
        <v>13</v>
      </c>
      <c r="D189" s="3">
        <v>21</v>
      </c>
      <c r="E189" s="3"/>
      <c r="F189" s="3"/>
      <c r="G189" s="3"/>
      <c r="H189" s="3"/>
      <c r="I189" s="3"/>
    </row>
    <row r="190" spans="1:9" x14ac:dyDescent="0.25">
      <c r="A190" s="2" t="s">
        <v>149</v>
      </c>
      <c r="B190" s="3">
        <v>37</v>
      </c>
      <c r="C190" s="3">
        <v>51</v>
      </c>
      <c r="D190" s="3">
        <v>39</v>
      </c>
      <c r="E190" s="3"/>
      <c r="F190" s="3"/>
      <c r="G190" s="3"/>
      <c r="H190" s="3"/>
      <c r="I190" s="3"/>
    </row>
    <row r="191" spans="1:9" x14ac:dyDescent="0.25">
      <c r="A191" s="4" t="s">
        <v>120</v>
      </c>
      <c r="B191" s="5">
        <f>+SUM(B182:B190)</f>
        <v>790</v>
      </c>
      <c r="C191" s="5">
        <f t="shared" ref="C191:I191" si="39">+SUM(C182:C190)</f>
        <v>840</v>
      </c>
      <c r="D191" s="5">
        <f t="shared" si="39"/>
        <v>784</v>
      </c>
      <c r="E191" s="5">
        <f t="shared" si="39"/>
        <v>847</v>
      </c>
      <c r="F191" s="5">
        <f t="shared" si="39"/>
        <v>724</v>
      </c>
      <c r="G191" s="5">
        <f t="shared" si="39"/>
        <v>756</v>
      </c>
      <c r="H191" s="5">
        <f t="shared" si="39"/>
        <v>677</v>
      </c>
      <c r="I191" s="5">
        <f t="shared" si="39"/>
        <v>699</v>
      </c>
    </row>
    <row r="192" spans="1:9" x14ac:dyDescent="0.25">
      <c r="A192" s="2" t="s">
        <v>105</v>
      </c>
      <c r="B192" s="3">
        <v>69</v>
      </c>
      <c r="C192" s="3">
        <v>39</v>
      </c>
      <c r="D192" s="3">
        <v>30</v>
      </c>
      <c r="E192" s="3">
        <v>22</v>
      </c>
      <c r="F192" s="3">
        <v>18</v>
      </c>
      <c r="G192" s="3">
        <v>12</v>
      </c>
      <c r="H192" s="3">
        <v>7</v>
      </c>
      <c r="I192" s="3">
        <v>9</v>
      </c>
    </row>
    <row r="193" spans="1:9" x14ac:dyDescent="0.25">
      <c r="A193" s="2" t="s">
        <v>109</v>
      </c>
      <c r="B193" s="3">
        <f t="shared" ref="B193:I193" si="40">-(SUM(B191:B192)+B81)</f>
        <v>104</v>
      </c>
      <c r="C193" s="3">
        <f t="shared" si="40"/>
        <v>264</v>
      </c>
      <c r="D193" s="3">
        <f t="shared" si="40"/>
        <v>291</v>
      </c>
      <c r="E193" s="3">
        <f t="shared" si="40"/>
        <v>159</v>
      </c>
      <c r="F193" s="3">
        <f t="shared" si="40"/>
        <v>377</v>
      </c>
      <c r="G193" s="3">
        <f t="shared" si="40"/>
        <v>318</v>
      </c>
      <c r="H193" s="3">
        <f t="shared" si="40"/>
        <v>11</v>
      </c>
      <c r="I193" s="3">
        <f t="shared" si="40"/>
        <v>50</v>
      </c>
    </row>
    <row r="194" spans="1:9" ht="15.75" thickBot="1" x14ac:dyDescent="0.3">
      <c r="A194" s="6" t="s">
        <v>124</v>
      </c>
      <c r="B194" s="7">
        <f t="shared" ref="B194:H194" si="41">+SUM(B191:B193)</f>
        <v>963</v>
      </c>
      <c r="C194" s="7">
        <f t="shared" si="41"/>
        <v>1143</v>
      </c>
      <c r="D194" s="7">
        <f t="shared" si="41"/>
        <v>1105</v>
      </c>
      <c r="E194" s="7">
        <f t="shared" si="41"/>
        <v>1028</v>
      </c>
      <c r="F194" s="7">
        <f t="shared" si="41"/>
        <v>1119</v>
      </c>
      <c r="G194" s="7">
        <f t="shared" si="41"/>
        <v>1086</v>
      </c>
      <c r="H194" s="7">
        <f t="shared" si="41"/>
        <v>695</v>
      </c>
      <c r="I194" s="7">
        <f>+SUM(I191:I193)</f>
        <v>758</v>
      </c>
    </row>
    <row r="195" spans="1:9" ht="15.75" thickTop="1" x14ac:dyDescent="0.25">
      <c r="A195" s="12" t="s">
        <v>112</v>
      </c>
      <c r="B195" s="13">
        <f t="shared" ref="B195:I195" si="42">+B194+B81</f>
        <v>0</v>
      </c>
      <c r="C195" s="13">
        <f t="shared" si="42"/>
        <v>0</v>
      </c>
      <c r="D195" s="13">
        <f t="shared" si="42"/>
        <v>0</v>
      </c>
      <c r="E195" s="13">
        <f t="shared" si="42"/>
        <v>0</v>
      </c>
      <c r="F195" s="13">
        <f t="shared" si="42"/>
        <v>0</v>
      </c>
      <c r="G195" s="13">
        <f t="shared" si="42"/>
        <v>0</v>
      </c>
      <c r="H195" s="13">
        <f t="shared" si="42"/>
        <v>0</v>
      </c>
      <c r="I195" s="13">
        <f t="shared" si="42"/>
        <v>0</v>
      </c>
    </row>
    <row r="196" spans="1:9" x14ac:dyDescent="0.25">
      <c r="A196" s="1" t="s">
        <v>125</v>
      </c>
    </row>
    <row r="197" spans="1:9" x14ac:dyDescent="0.25">
      <c r="A197" s="2" t="s">
        <v>101</v>
      </c>
      <c r="B197" s="3">
        <v>121</v>
      </c>
      <c r="C197" s="3">
        <v>133</v>
      </c>
      <c r="D197" s="3">
        <v>140</v>
      </c>
      <c r="E197" s="3">
        <v>160</v>
      </c>
      <c r="F197" s="3">
        <v>149</v>
      </c>
      <c r="G197" s="3">
        <v>148</v>
      </c>
      <c r="H197" s="3">
        <v>130</v>
      </c>
      <c r="I197" s="3">
        <v>124</v>
      </c>
    </row>
    <row r="198" spans="1:9" x14ac:dyDescent="0.25">
      <c r="A198" s="2" t="s">
        <v>102</v>
      </c>
      <c r="B198" s="3"/>
      <c r="C198" s="3"/>
      <c r="D198" s="3"/>
      <c r="E198" s="3">
        <v>116</v>
      </c>
      <c r="F198" s="3">
        <v>111</v>
      </c>
      <c r="G198" s="3">
        <v>132</v>
      </c>
      <c r="H198" s="3">
        <v>136</v>
      </c>
      <c r="I198" s="3">
        <v>134</v>
      </c>
    </row>
    <row r="199" spans="1:9" x14ac:dyDescent="0.25">
      <c r="A199" s="2" t="s">
        <v>103</v>
      </c>
      <c r="B199" s="3">
        <v>46</v>
      </c>
      <c r="C199" s="3">
        <v>48</v>
      </c>
      <c r="D199" s="3">
        <v>54</v>
      </c>
      <c r="E199" s="3">
        <v>56</v>
      </c>
      <c r="F199" s="3">
        <v>50</v>
      </c>
      <c r="G199" s="3">
        <v>44</v>
      </c>
      <c r="H199" s="3">
        <v>46</v>
      </c>
      <c r="I199" s="3">
        <v>41</v>
      </c>
    </row>
    <row r="200" spans="1:9" x14ac:dyDescent="0.25">
      <c r="A200" s="2" t="s">
        <v>107</v>
      </c>
      <c r="B200" s="3"/>
      <c r="C200" s="3"/>
      <c r="D200" s="3"/>
      <c r="E200" s="3">
        <v>55</v>
      </c>
      <c r="F200" s="3">
        <v>53</v>
      </c>
      <c r="G200" s="3">
        <v>46</v>
      </c>
      <c r="H200" s="3">
        <v>43</v>
      </c>
      <c r="I200" s="3">
        <v>42</v>
      </c>
    </row>
    <row r="201" spans="1:9" x14ac:dyDescent="0.25">
      <c r="A201" s="2" t="s">
        <v>108</v>
      </c>
      <c r="B201" s="3">
        <v>210</v>
      </c>
      <c r="C201" s="3">
        <v>230</v>
      </c>
      <c r="D201" s="3">
        <v>233</v>
      </c>
      <c r="E201" s="3">
        <v>217</v>
      </c>
      <c r="F201" s="3">
        <v>195</v>
      </c>
      <c r="G201" s="3">
        <v>214</v>
      </c>
      <c r="H201" s="3">
        <v>222</v>
      </c>
      <c r="I201" s="3">
        <v>220</v>
      </c>
    </row>
    <row r="202" spans="1:9" x14ac:dyDescent="0.25">
      <c r="A202" s="2" t="s">
        <v>146</v>
      </c>
      <c r="B202" s="3">
        <v>75</v>
      </c>
      <c r="C202" s="3">
        <v>72</v>
      </c>
      <c r="D202" s="3">
        <v>91</v>
      </c>
      <c r="E202" s="3"/>
      <c r="F202" s="3"/>
      <c r="G202" s="3"/>
      <c r="H202" s="3"/>
      <c r="I202" s="3"/>
    </row>
    <row r="203" spans="1:9" x14ac:dyDescent="0.25">
      <c r="A203" s="2" t="s">
        <v>147</v>
      </c>
      <c r="B203" s="3">
        <v>12</v>
      </c>
      <c r="C203" s="3">
        <v>12</v>
      </c>
      <c r="D203" s="3">
        <v>13</v>
      </c>
      <c r="E203" s="3"/>
      <c r="F203" s="3"/>
      <c r="G203" s="3"/>
      <c r="H203" s="3"/>
      <c r="I203" s="3"/>
    </row>
    <row r="204" spans="1:9" x14ac:dyDescent="0.25">
      <c r="A204" s="2" t="s">
        <v>148</v>
      </c>
      <c r="B204" s="3">
        <v>22</v>
      </c>
      <c r="C204" s="3">
        <v>18</v>
      </c>
      <c r="D204" s="3">
        <v>18</v>
      </c>
      <c r="E204" s="3"/>
      <c r="F204" s="3"/>
      <c r="G204" s="3"/>
      <c r="H204" s="3"/>
      <c r="I204" s="3"/>
    </row>
    <row r="205" spans="1:9" x14ac:dyDescent="0.25">
      <c r="A205" s="2" t="s">
        <v>149</v>
      </c>
      <c r="B205" s="3">
        <v>27</v>
      </c>
      <c r="C205" s="3">
        <v>25</v>
      </c>
      <c r="D205" s="3">
        <v>38</v>
      </c>
      <c r="E205" s="3"/>
      <c r="F205" s="3"/>
      <c r="G205" s="3"/>
      <c r="H205" s="3"/>
      <c r="I205" s="3"/>
    </row>
    <row r="206" spans="1:9" x14ac:dyDescent="0.25">
      <c r="A206" s="4" t="s">
        <v>120</v>
      </c>
      <c r="B206" s="5">
        <f>+SUM(B197:B205)</f>
        <v>513</v>
      </c>
      <c r="C206" s="5">
        <f t="shared" ref="C206:I206" si="43">+SUM(C197:C205)</f>
        <v>538</v>
      </c>
      <c r="D206" s="5">
        <f t="shared" si="43"/>
        <v>587</v>
      </c>
      <c r="E206" s="5">
        <f t="shared" si="43"/>
        <v>604</v>
      </c>
      <c r="F206" s="5">
        <f t="shared" si="43"/>
        <v>558</v>
      </c>
      <c r="G206" s="5">
        <f t="shared" si="43"/>
        <v>584</v>
      </c>
      <c r="H206" s="5">
        <f t="shared" si="43"/>
        <v>577</v>
      </c>
      <c r="I206" s="5">
        <f t="shared" si="43"/>
        <v>561</v>
      </c>
    </row>
    <row r="207" spans="1:9" x14ac:dyDescent="0.25">
      <c r="A207" s="2" t="s">
        <v>105</v>
      </c>
      <c r="B207" s="3">
        <v>18</v>
      </c>
      <c r="C207" s="3">
        <v>27</v>
      </c>
      <c r="D207" s="3">
        <v>28</v>
      </c>
      <c r="E207" s="3">
        <v>33</v>
      </c>
      <c r="F207" s="3">
        <v>31</v>
      </c>
      <c r="G207" s="3">
        <v>25</v>
      </c>
      <c r="H207" s="3">
        <v>26</v>
      </c>
      <c r="I207" s="3">
        <v>22</v>
      </c>
    </row>
    <row r="208" spans="1:9" x14ac:dyDescent="0.25">
      <c r="A208" s="2" t="s">
        <v>109</v>
      </c>
      <c r="B208" s="3">
        <v>75</v>
      </c>
      <c r="C208" s="3">
        <v>84</v>
      </c>
      <c r="D208" s="3">
        <v>91</v>
      </c>
      <c r="E208" s="3">
        <v>110</v>
      </c>
      <c r="F208" s="3">
        <v>116</v>
      </c>
      <c r="G208" s="3">
        <v>112</v>
      </c>
      <c r="H208" s="3">
        <v>141</v>
      </c>
      <c r="I208" s="3">
        <v>134</v>
      </c>
    </row>
    <row r="209" spans="1:9" ht="15.75" thickBot="1" x14ac:dyDescent="0.3">
      <c r="A209" s="6" t="s">
        <v>126</v>
      </c>
      <c r="B209" s="7">
        <f t="shared" ref="B209:H209" si="44">+SUM(B206:B208)</f>
        <v>606</v>
      </c>
      <c r="C209" s="7">
        <f t="shared" si="44"/>
        <v>649</v>
      </c>
      <c r="D209" s="7">
        <f t="shared" si="44"/>
        <v>706</v>
      </c>
      <c r="E209" s="7">
        <f t="shared" si="44"/>
        <v>747</v>
      </c>
      <c r="F209" s="7">
        <f t="shared" si="44"/>
        <v>705</v>
      </c>
      <c r="G209" s="7">
        <f t="shared" si="44"/>
        <v>721</v>
      </c>
      <c r="H209" s="7">
        <f t="shared" si="44"/>
        <v>744</v>
      </c>
      <c r="I209" s="7">
        <f>+SUM(I206:I208)</f>
        <v>717</v>
      </c>
    </row>
    <row r="210" spans="1:9" ht="15.75" thickTop="1" x14ac:dyDescent="0.25">
      <c r="A210" s="12" t="s">
        <v>112</v>
      </c>
      <c r="B210" s="13">
        <f t="shared" ref="B210:I210" si="45">+B209-B66</f>
        <v>0</v>
      </c>
      <c r="C210" s="13">
        <f t="shared" si="45"/>
        <v>0</v>
      </c>
      <c r="D210" s="13">
        <f t="shared" si="45"/>
        <v>0</v>
      </c>
      <c r="E210" s="13">
        <f t="shared" si="45"/>
        <v>0</v>
      </c>
      <c r="F210" s="13">
        <f t="shared" si="45"/>
        <v>0</v>
      </c>
      <c r="G210" s="13">
        <f t="shared" si="45"/>
        <v>0</v>
      </c>
      <c r="H210" s="13">
        <f t="shared" si="45"/>
        <v>0</v>
      </c>
      <c r="I210" s="13">
        <f t="shared" si="45"/>
        <v>0</v>
      </c>
    </row>
    <row r="211" spans="1:9" x14ac:dyDescent="0.25">
      <c r="A211" s="14" t="s">
        <v>127</v>
      </c>
      <c r="B211" s="14"/>
      <c r="C211" s="14"/>
      <c r="D211" s="14"/>
      <c r="E211" s="14"/>
      <c r="F211" s="14"/>
      <c r="G211" s="14"/>
      <c r="H211" s="14"/>
      <c r="I211" s="14"/>
    </row>
    <row r="212" spans="1:9" x14ac:dyDescent="0.25">
      <c r="A212" s="42" t="s">
        <v>128</v>
      </c>
      <c r="B212" s="43"/>
      <c r="C212" s="43"/>
      <c r="D212" s="43"/>
      <c r="E212" s="43"/>
      <c r="F212" s="43"/>
      <c r="G212" s="43"/>
      <c r="H212" s="43"/>
      <c r="I212" s="43"/>
    </row>
    <row r="213" spans="1:9" x14ac:dyDescent="0.25">
      <c r="A213" s="44" t="s">
        <v>101</v>
      </c>
      <c r="B213" s="45">
        <v>0.12</v>
      </c>
      <c r="C213" s="45">
        <v>0.08</v>
      </c>
      <c r="D213" s="45">
        <v>0.03</v>
      </c>
      <c r="E213" s="45">
        <v>-0.02</v>
      </c>
      <c r="F213" s="45">
        <v>7.0000000000000007E-2</v>
      </c>
      <c r="G213" s="45">
        <v>-0.09</v>
      </c>
      <c r="H213" s="45">
        <v>0.19</v>
      </c>
      <c r="I213" s="45">
        <v>7.0000000000000007E-2</v>
      </c>
    </row>
    <row r="214" spans="1:9" x14ac:dyDescent="0.25">
      <c r="A214" s="46" t="s">
        <v>114</v>
      </c>
      <c r="B214" s="47">
        <v>0.14000000000000001</v>
      </c>
      <c r="C214" s="47">
        <v>0.1</v>
      </c>
      <c r="D214" s="47">
        <v>0.04</v>
      </c>
      <c r="E214" s="47">
        <v>-0.04</v>
      </c>
      <c r="F214" s="47">
        <v>0.08</v>
      </c>
      <c r="G214" s="47">
        <v>-7.0000000000000007E-2</v>
      </c>
      <c r="H214" s="47">
        <v>0.25</v>
      </c>
      <c r="I214" s="47">
        <v>0.05</v>
      </c>
    </row>
    <row r="215" spans="1:9" x14ac:dyDescent="0.25">
      <c r="A215" s="46" t="s">
        <v>115</v>
      </c>
      <c r="B215" s="47">
        <v>0.12</v>
      </c>
      <c r="C215" s="47">
        <v>0.08</v>
      </c>
      <c r="D215" s="47">
        <v>0.03</v>
      </c>
      <c r="E215" s="47">
        <v>0.01</v>
      </c>
      <c r="F215" s="47">
        <v>7.0000000000000007E-2</v>
      </c>
      <c r="G215" s="47">
        <v>-0.12</v>
      </c>
      <c r="H215" s="47">
        <v>0.08</v>
      </c>
      <c r="I215" s="47">
        <v>0.09</v>
      </c>
    </row>
    <row r="216" spans="1:9" x14ac:dyDescent="0.25">
      <c r="A216" s="46" t="s">
        <v>116</v>
      </c>
      <c r="B216" s="47">
        <v>-0.05</v>
      </c>
      <c r="C216" s="47">
        <v>-0.13</v>
      </c>
      <c r="D216" s="47">
        <v>-0.1</v>
      </c>
      <c r="E216" s="47">
        <v>-0.08</v>
      </c>
      <c r="F216" s="47">
        <v>0</v>
      </c>
      <c r="G216" s="47">
        <v>-0.14000000000000001</v>
      </c>
      <c r="H216" s="47">
        <v>-0.02</v>
      </c>
      <c r="I216" s="47">
        <v>0.25</v>
      </c>
    </row>
    <row r="217" spans="1:9" x14ac:dyDescent="0.25">
      <c r="A217" s="44" t="s">
        <v>102</v>
      </c>
      <c r="B217" s="45"/>
      <c r="C217" s="45"/>
      <c r="D217" s="45"/>
      <c r="E217" s="45">
        <v>0.09</v>
      </c>
      <c r="F217" s="45">
        <v>0.11</v>
      </c>
      <c r="G217" s="45">
        <v>-0.01</v>
      </c>
      <c r="H217" s="45">
        <v>0.17</v>
      </c>
      <c r="I217" s="45">
        <v>0.12</v>
      </c>
    </row>
    <row r="218" spans="1:9" x14ac:dyDescent="0.25">
      <c r="A218" s="46" t="s">
        <v>114</v>
      </c>
      <c r="B218" s="47"/>
      <c r="C218" s="47"/>
      <c r="D218" s="47"/>
      <c r="E218" s="47">
        <v>0.06</v>
      </c>
      <c r="F218" s="47">
        <v>0.12</v>
      </c>
      <c r="G218" s="47">
        <v>-0.03</v>
      </c>
      <c r="H218" s="47">
        <v>0.13</v>
      </c>
      <c r="I218" s="47">
        <v>0.09</v>
      </c>
    </row>
    <row r="219" spans="1:9" x14ac:dyDescent="0.25">
      <c r="A219" s="46" t="s">
        <v>115</v>
      </c>
      <c r="B219" s="47"/>
      <c r="C219" s="47"/>
      <c r="D219" s="47"/>
      <c r="E219" s="47">
        <v>0.16</v>
      </c>
      <c r="F219" s="47">
        <v>0.09</v>
      </c>
      <c r="G219" s="47">
        <v>0.02</v>
      </c>
      <c r="H219" s="47">
        <v>0.25</v>
      </c>
      <c r="I219" s="47">
        <v>0.16</v>
      </c>
    </row>
    <row r="220" spans="1:9" x14ac:dyDescent="0.25">
      <c r="A220" s="46" t="s">
        <v>116</v>
      </c>
      <c r="B220" s="47"/>
      <c r="C220" s="47"/>
      <c r="D220" s="47"/>
      <c r="E220" s="47">
        <v>0.06</v>
      </c>
      <c r="F220" s="47">
        <v>0.05</v>
      </c>
      <c r="G220" s="47">
        <v>-0.03</v>
      </c>
      <c r="H220" s="47">
        <v>0.19</v>
      </c>
      <c r="I220" s="47">
        <v>0.17</v>
      </c>
    </row>
    <row r="221" spans="1:9" x14ac:dyDescent="0.25">
      <c r="A221" s="44" t="s">
        <v>103</v>
      </c>
      <c r="B221" s="45">
        <v>0.19</v>
      </c>
      <c r="C221" s="45">
        <v>0.27</v>
      </c>
      <c r="D221" s="45">
        <v>0.17</v>
      </c>
      <c r="E221" s="45">
        <v>0.18</v>
      </c>
      <c r="F221" s="45">
        <v>0.24</v>
      </c>
      <c r="G221" s="45">
        <v>0.11</v>
      </c>
      <c r="H221" s="45">
        <v>0.19</v>
      </c>
      <c r="I221" s="45">
        <v>-0.13</v>
      </c>
    </row>
    <row r="222" spans="1:9" x14ac:dyDescent="0.25">
      <c r="A222" s="46" t="s">
        <v>114</v>
      </c>
      <c r="B222" s="47">
        <v>0.28000000000000003</v>
      </c>
      <c r="C222" s="47">
        <v>0.33</v>
      </c>
      <c r="D222" s="47">
        <v>0.18</v>
      </c>
      <c r="E222" s="47">
        <v>0.16</v>
      </c>
      <c r="F222" s="47">
        <v>0.25</v>
      </c>
      <c r="G222" s="47">
        <v>0.12</v>
      </c>
      <c r="H222" s="47">
        <v>0.19</v>
      </c>
      <c r="I222" s="47">
        <v>-0.1</v>
      </c>
    </row>
    <row r="223" spans="1:9" x14ac:dyDescent="0.25">
      <c r="A223" s="46" t="s">
        <v>115</v>
      </c>
      <c r="B223" s="47">
        <v>7.0000000000000007E-2</v>
      </c>
      <c r="C223" s="47">
        <v>0.17</v>
      </c>
      <c r="D223" s="47">
        <v>0.18</v>
      </c>
      <c r="E223" s="47">
        <v>0.23</v>
      </c>
      <c r="F223" s="47">
        <v>0.23</v>
      </c>
      <c r="G223" s="47">
        <v>0.08</v>
      </c>
      <c r="H223" s="47">
        <v>0.19</v>
      </c>
      <c r="I223" s="47">
        <v>-0.21</v>
      </c>
    </row>
    <row r="224" spans="1:9" x14ac:dyDescent="0.25">
      <c r="A224" s="46" t="s">
        <v>116</v>
      </c>
      <c r="B224" s="47">
        <v>0.01</v>
      </c>
      <c r="C224" s="47">
        <v>7.0000000000000007E-2</v>
      </c>
      <c r="D224" s="47">
        <v>0.03</v>
      </c>
      <c r="E224" s="47">
        <v>-0.01</v>
      </c>
      <c r="F224" s="47">
        <v>0.08</v>
      </c>
      <c r="G224" s="47">
        <v>0.11</v>
      </c>
      <c r="H224" s="47">
        <v>0.26</v>
      </c>
      <c r="I224" s="47">
        <v>-0.06</v>
      </c>
    </row>
    <row r="225" spans="1:9" x14ac:dyDescent="0.25">
      <c r="A225" s="44" t="s">
        <v>107</v>
      </c>
      <c r="B225" s="45"/>
      <c r="C225" s="45"/>
      <c r="D225" s="45"/>
      <c r="E225" s="45">
        <v>0.1</v>
      </c>
      <c r="F225" s="45">
        <v>0.13</v>
      </c>
      <c r="G225" s="45">
        <v>0.01</v>
      </c>
      <c r="H225" s="45">
        <v>0.08</v>
      </c>
      <c r="I225" s="45">
        <v>0.16</v>
      </c>
    </row>
    <row r="226" spans="1:9" x14ac:dyDescent="0.25">
      <c r="A226" s="46" t="s">
        <v>114</v>
      </c>
      <c r="B226" s="47"/>
      <c r="C226" s="47"/>
      <c r="D226" s="47"/>
      <c r="E226" s="47">
        <v>0.09</v>
      </c>
      <c r="F226" s="47">
        <v>0.12</v>
      </c>
      <c r="G226" s="47">
        <v>0</v>
      </c>
      <c r="H226" s="47">
        <v>0.08</v>
      </c>
      <c r="I226" s="47">
        <v>0.17</v>
      </c>
    </row>
    <row r="227" spans="1:9" x14ac:dyDescent="0.25">
      <c r="A227" s="46" t="s">
        <v>115</v>
      </c>
      <c r="B227" s="47"/>
      <c r="C227" s="47"/>
      <c r="D227" s="47"/>
      <c r="E227" s="47">
        <v>0.15</v>
      </c>
      <c r="F227" s="47">
        <v>0.15</v>
      </c>
      <c r="G227" s="47">
        <v>0.03</v>
      </c>
      <c r="H227" s="47">
        <v>0.1</v>
      </c>
      <c r="I227" s="47">
        <v>0.12</v>
      </c>
    </row>
    <row r="228" spans="1:9" x14ac:dyDescent="0.25">
      <c r="A228" s="46" t="s">
        <v>116</v>
      </c>
      <c r="B228" s="47"/>
      <c r="C228" s="47"/>
      <c r="D228" s="47"/>
      <c r="E228" s="47">
        <v>-0.08</v>
      </c>
      <c r="F228" s="47">
        <v>0.08</v>
      </c>
      <c r="G228" s="47">
        <v>-0.04</v>
      </c>
      <c r="H228" s="47">
        <v>-0.09</v>
      </c>
      <c r="I228" s="47">
        <v>0.28000000000000003</v>
      </c>
    </row>
    <row r="229" spans="1:9" x14ac:dyDescent="0.25">
      <c r="A229" s="44" t="s">
        <v>108</v>
      </c>
      <c r="B229" s="45">
        <v>-0.02</v>
      </c>
      <c r="C229" s="45">
        <v>-0.3</v>
      </c>
      <c r="D229" s="45">
        <v>0.02</v>
      </c>
      <c r="E229" s="45">
        <v>0.12</v>
      </c>
      <c r="F229" s="45">
        <v>-0.53</v>
      </c>
      <c r="G229" s="45">
        <v>-0.26</v>
      </c>
      <c r="H229" s="45">
        <v>-0.17</v>
      </c>
      <c r="I229" s="45">
        <v>3.02</v>
      </c>
    </row>
    <row r="230" spans="1:9" s="1" customFormat="1" x14ac:dyDescent="0.25">
      <c r="A230" s="44" t="s">
        <v>146</v>
      </c>
      <c r="B230" s="45">
        <v>0.21</v>
      </c>
      <c r="C230" s="45">
        <v>0.14000000000000001</v>
      </c>
      <c r="D230" s="45">
        <v>0.11</v>
      </c>
      <c r="E230" s="45"/>
      <c r="F230" s="45"/>
      <c r="G230" s="45"/>
      <c r="H230" s="45"/>
      <c r="I230" s="45"/>
    </row>
    <row r="231" spans="1:9" s="17" customFormat="1" x14ac:dyDescent="0.25">
      <c r="A231" s="46" t="s">
        <v>114</v>
      </c>
      <c r="B231" s="47">
        <v>0.25</v>
      </c>
      <c r="C231" s="47">
        <v>0.14000000000000001</v>
      </c>
      <c r="D231" s="47">
        <v>7.0000000000000007E-2</v>
      </c>
      <c r="E231" s="47"/>
      <c r="F231" s="47"/>
      <c r="G231" s="47"/>
      <c r="H231" s="47"/>
      <c r="I231" s="47"/>
    </row>
    <row r="232" spans="1:9" s="17" customFormat="1" x14ac:dyDescent="0.25">
      <c r="A232" s="46" t="s">
        <v>115</v>
      </c>
      <c r="B232" s="47">
        <v>0.14000000000000001</v>
      </c>
      <c r="C232" s="47">
        <v>0.16</v>
      </c>
      <c r="D232" s="47">
        <v>0.21</v>
      </c>
      <c r="E232" s="47"/>
      <c r="F232" s="47"/>
      <c r="G232" s="47"/>
      <c r="H232" s="47"/>
      <c r="I232" s="47"/>
    </row>
    <row r="233" spans="1:9" s="17" customFormat="1" x14ac:dyDescent="0.25">
      <c r="A233" s="46" t="s">
        <v>116</v>
      </c>
      <c r="B233" s="47">
        <v>0.15</v>
      </c>
      <c r="C233" s="47">
        <v>0.08</v>
      </c>
      <c r="D233" s="47">
        <v>7.0000000000000007E-2</v>
      </c>
      <c r="E233" s="47"/>
      <c r="F233" s="47"/>
      <c r="G233" s="47"/>
      <c r="H233" s="47"/>
      <c r="I233" s="47"/>
    </row>
    <row r="234" spans="1:9" s="1" customFormat="1" x14ac:dyDescent="0.25">
      <c r="A234" s="44" t="s">
        <v>147</v>
      </c>
      <c r="B234" s="45">
        <v>0.15</v>
      </c>
      <c r="C234" s="45">
        <v>0.17</v>
      </c>
      <c r="D234" s="45">
        <v>7.0000000000000007E-2</v>
      </c>
      <c r="E234" s="45"/>
      <c r="F234" s="45"/>
      <c r="G234" s="45"/>
      <c r="H234" s="45"/>
      <c r="I234" s="45"/>
    </row>
    <row r="235" spans="1:9" s="17" customFormat="1" x14ac:dyDescent="0.25">
      <c r="A235" s="46" t="s">
        <v>114</v>
      </c>
      <c r="B235" s="47">
        <v>0.22</v>
      </c>
      <c r="C235" s="47">
        <v>0.23</v>
      </c>
      <c r="D235" s="47">
        <v>0.09</v>
      </c>
      <c r="E235" s="47"/>
      <c r="F235" s="47"/>
      <c r="G235" s="47"/>
      <c r="H235" s="47"/>
      <c r="I235" s="47"/>
    </row>
    <row r="236" spans="1:9" s="17" customFormat="1" x14ac:dyDescent="0.25">
      <c r="A236" s="46" t="s">
        <v>115</v>
      </c>
      <c r="B236" s="47">
        <v>0.05</v>
      </c>
      <c r="C236" s="47">
        <v>0.09</v>
      </c>
      <c r="D236" s="47">
        <v>0.04</v>
      </c>
      <c r="E236" s="47"/>
      <c r="F236" s="47"/>
      <c r="G236" s="47"/>
      <c r="H236" s="47"/>
      <c r="I236" s="47"/>
    </row>
    <row r="237" spans="1:9" s="17" customFormat="1" x14ac:dyDescent="0.25">
      <c r="A237" s="46" t="s">
        <v>116</v>
      </c>
      <c r="B237" s="47">
        <v>0.14000000000000001</v>
      </c>
      <c r="C237" s="47">
        <v>7.0000000000000007E-2</v>
      </c>
      <c r="D237" s="47">
        <v>0.06</v>
      </c>
      <c r="E237" s="47"/>
      <c r="F237" s="47"/>
      <c r="G237" s="47"/>
      <c r="H237" s="47"/>
      <c r="I237" s="47"/>
    </row>
    <row r="238" spans="1:9" s="1" customFormat="1" x14ac:dyDescent="0.25">
      <c r="A238" s="44" t="s">
        <v>148</v>
      </c>
      <c r="B238" s="45">
        <v>0.09</v>
      </c>
      <c r="C238" s="45">
        <v>0.22</v>
      </c>
      <c r="D238" s="45">
        <v>7.0000000000000007E-2</v>
      </c>
      <c r="E238" s="45"/>
      <c r="F238" s="45"/>
      <c r="G238" s="45"/>
      <c r="H238" s="45"/>
      <c r="I238" s="45"/>
    </row>
    <row r="239" spans="1:9" s="17" customFormat="1" x14ac:dyDescent="0.25">
      <c r="A239" s="46" t="s">
        <v>114</v>
      </c>
      <c r="B239" s="47">
        <v>0.23</v>
      </c>
      <c r="C239" s="47">
        <v>0.34</v>
      </c>
      <c r="D239" s="47">
        <v>7.0000000000000007E-2</v>
      </c>
      <c r="E239" s="47"/>
      <c r="F239" s="47"/>
      <c r="G239" s="47"/>
      <c r="H239" s="47"/>
      <c r="I239" s="47"/>
    </row>
    <row r="240" spans="1:9" s="17" customFormat="1" x14ac:dyDescent="0.25">
      <c r="A240" s="46" t="s">
        <v>115</v>
      </c>
      <c r="B240" s="47">
        <v>-0.08</v>
      </c>
      <c r="C240" s="47">
        <v>0.05</v>
      </c>
      <c r="D240" s="47">
        <v>0.1</v>
      </c>
      <c r="E240" s="47"/>
      <c r="F240" s="47"/>
      <c r="G240" s="47"/>
      <c r="H240" s="47"/>
      <c r="I240" s="47"/>
    </row>
    <row r="241" spans="1:9" s="17" customFormat="1" x14ac:dyDescent="0.25">
      <c r="A241" s="46" t="s">
        <v>116</v>
      </c>
      <c r="B241" s="47">
        <v>-0.06</v>
      </c>
      <c r="C241" s="47">
        <v>0.03</v>
      </c>
      <c r="D241" s="47">
        <v>-0.06</v>
      </c>
      <c r="E241" s="47"/>
      <c r="F241" s="47"/>
      <c r="G241" s="47"/>
      <c r="H241" s="47"/>
      <c r="I241" s="47"/>
    </row>
    <row r="242" spans="1:9" s="1" customFormat="1" x14ac:dyDescent="0.25">
      <c r="A242" s="44" t="s">
        <v>149</v>
      </c>
      <c r="B242" s="45">
        <v>0.08</v>
      </c>
      <c r="C242" s="45">
        <v>0.13</v>
      </c>
      <c r="D242" s="45">
        <v>0.14000000000000001</v>
      </c>
      <c r="E242" s="45"/>
      <c r="F242" s="45"/>
      <c r="G242" s="45"/>
      <c r="H242" s="45"/>
      <c r="I242" s="45"/>
    </row>
    <row r="243" spans="1:9" s="17" customFormat="1" x14ac:dyDescent="0.25">
      <c r="A243" s="46" t="s">
        <v>114</v>
      </c>
      <c r="B243" s="47">
        <v>0.09</v>
      </c>
      <c r="C243" s="47">
        <v>0.14000000000000001</v>
      </c>
      <c r="D243" s="47">
        <v>0.17</v>
      </c>
      <c r="E243" s="47"/>
      <c r="F243" s="47"/>
      <c r="G243" s="47"/>
      <c r="H243" s="47"/>
      <c r="I243" s="47"/>
    </row>
    <row r="244" spans="1:9" s="17" customFormat="1" x14ac:dyDescent="0.25">
      <c r="A244" s="46" t="s">
        <v>115</v>
      </c>
      <c r="B244" s="47">
        <v>0.05</v>
      </c>
      <c r="C244" s="47">
        <v>0.11</v>
      </c>
      <c r="D244" s="47">
        <v>0.08</v>
      </c>
      <c r="E244" s="47"/>
      <c r="F244" s="47"/>
      <c r="G244" s="47"/>
      <c r="H244" s="47"/>
      <c r="I244" s="47"/>
    </row>
    <row r="245" spans="1:9" s="17" customFormat="1" x14ac:dyDescent="0.25">
      <c r="A245" s="46" t="s">
        <v>116</v>
      </c>
      <c r="B245" s="47">
        <v>0.05</v>
      </c>
      <c r="C245" s="47">
        <v>0.11</v>
      </c>
      <c r="D245" s="47">
        <v>0.02</v>
      </c>
      <c r="E245" s="47"/>
      <c r="F245" s="47"/>
      <c r="G245" s="47"/>
      <c r="H245" s="47"/>
      <c r="I245" s="47"/>
    </row>
    <row r="246" spans="1:9" x14ac:dyDescent="0.25">
      <c r="A246" s="48" t="s">
        <v>104</v>
      </c>
      <c r="B246" s="49">
        <v>0.14000000000000001</v>
      </c>
      <c r="C246" s="49">
        <v>0.13</v>
      </c>
      <c r="D246" s="49">
        <v>0.08</v>
      </c>
      <c r="E246" s="49">
        <v>0.05</v>
      </c>
      <c r="F246" s="49">
        <v>0.11</v>
      </c>
      <c r="G246" s="49">
        <v>-0.02</v>
      </c>
      <c r="H246" s="49">
        <v>0.17</v>
      </c>
      <c r="I246" s="49">
        <v>0.06</v>
      </c>
    </row>
    <row r="247" spans="1:9" x14ac:dyDescent="0.25">
      <c r="A247" s="44" t="s">
        <v>105</v>
      </c>
      <c r="B247" s="45">
        <v>0.21</v>
      </c>
      <c r="C247" s="45">
        <v>0.02</v>
      </c>
      <c r="D247" s="45">
        <v>0.06</v>
      </c>
      <c r="E247" s="45">
        <v>-0.11</v>
      </c>
      <c r="F247" s="45">
        <v>0.03</v>
      </c>
      <c r="G247" s="45">
        <v>-0.01</v>
      </c>
      <c r="H247" s="45">
        <v>0.16</v>
      </c>
      <c r="I247" s="45">
        <v>7.0000000000000007E-2</v>
      </c>
    </row>
    <row r="248" spans="1:9" x14ac:dyDescent="0.25">
      <c r="A248" s="46" t="s">
        <v>114</v>
      </c>
      <c r="B248" s="47"/>
      <c r="C248" s="47"/>
      <c r="D248" s="47"/>
      <c r="E248" s="47"/>
      <c r="F248" s="47">
        <v>0.05</v>
      </c>
      <c r="G248" s="47">
        <v>0.01</v>
      </c>
      <c r="H248" s="47">
        <v>0.17</v>
      </c>
      <c r="I248" s="47">
        <v>0.06</v>
      </c>
    </row>
    <row r="249" spans="1:9" x14ac:dyDescent="0.25">
      <c r="A249" s="46" t="s">
        <v>115</v>
      </c>
      <c r="B249" s="47"/>
      <c r="C249" s="47"/>
      <c r="D249" s="47"/>
      <c r="E249" s="47"/>
      <c r="F249" s="47">
        <v>-0.17</v>
      </c>
      <c r="G249" s="47">
        <v>-0.22</v>
      </c>
      <c r="H249" s="47">
        <v>0.13</v>
      </c>
      <c r="I249" s="47">
        <v>-0.03</v>
      </c>
    </row>
    <row r="250" spans="1:9" x14ac:dyDescent="0.25">
      <c r="A250" s="46" t="s">
        <v>116</v>
      </c>
      <c r="B250" s="47"/>
      <c r="C250" s="47"/>
      <c r="D250" s="47"/>
      <c r="E250" s="47"/>
      <c r="F250" s="47">
        <v>-0.13</v>
      </c>
      <c r="G250" s="47">
        <v>0.08</v>
      </c>
      <c r="H250" s="47">
        <v>0.14000000000000001</v>
      </c>
      <c r="I250" s="47">
        <v>-0.16</v>
      </c>
    </row>
    <row r="251" spans="1:9" x14ac:dyDescent="0.25">
      <c r="A251" s="46" t="s">
        <v>122</v>
      </c>
      <c r="B251" s="47"/>
      <c r="C251" s="47"/>
      <c r="D251" s="47"/>
      <c r="E251" s="47"/>
      <c r="F251" s="47">
        <v>0.04</v>
      </c>
      <c r="G251" s="47">
        <v>-0.14000000000000001</v>
      </c>
      <c r="H251" s="47">
        <v>-0.01</v>
      </c>
      <c r="I251" s="47">
        <v>0.42</v>
      </c>
    </row>
    <row r="252" spans="1:9" x14ac:dyDescent="0.25">
      <c r="A252" s="44" t="s">
        <v>109</v>
      </c>
      <c r="B252" s="45">
        <v>0</v>
      </c>
      <c r="C252" s="45">
        <v>0</v>
      </c>
      <c r="D252" s="45">
        <v>0</v>
      </c>
      <c r="E252" s="45">
        <v>0</v>
      </c>
      <c r="F252" s="45">
        <v>0</v>
      </c>
      <c r="G252" s="45">
        <v>0</v>
      </c>
      <c r="H252" s="45">
        <v>0</v>
      </c>
      <c r="I252" s="45">
        <v>0</v>
      </c>
    </row>
    <row r="253" spans="1:9" ht="15.75" thickBot="1" x14ac:dyDescent="0.3">
      <c r="A253" s="50" t="s">
        <v>106</v>
      </c>
      <c r="B253" s="51">
        <v>0.14000000000000001</v>
      </c>
      <c r="C253" s="51">
        <v>0.12</v>
      </c>
      <c r="D253" s="51">
        <v>0.08</v>
      </c>
      <c r="E253" s="51">
        <v>0.04</v>
      </c>
      <c r="F253" s="51">
        <v>0.11</v>
      </c>
      <c r="G253" s="51">
        <v>-0.02</v>
      </c>
      <c r="H253" s="51">
        <v>0.17</v>
      </c>
      <c r="I253" s="51">
        <v>0.06</v>
      </c>
    </row>
    <row r="254"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97"/>
  <sheetViews>
    <sheetView zoomScale="73" zoomScaleNormal="73" workbookViewId="0">
      <selection activeCell="L24" sqref="L24"/>
    </sheetView>
  </sheetViews>
  <sheetFormatPr defaultRowHeight="15" x14ac:dyDescent="0.25"/>
  <cols>
    <col min="1" max="1" width="42.5703125" style="43" customWidth="1"/>
    <col min="2" max="3" width="11.7109375" style="43" customWidth="1"/>
    <col min="4" max="4" width="13.28515625" style="43" bestFit="1" customWidth="1"/>
    <col min="5" max="14" width="11.7109375" style="43" customWidth="1"/>
    <col min="15" max="16384" width="9.140625" style="43"/>
  </cols>
  <sheetData>
    <row r="1" spans="1:14" ht="60" customHeight="1" x14ac:dyDescent="0.25">
      <c r="A1" s="55" t="s">
        <v>150</v>
      </c>
      <c r="B1" s="56">
        <f t="shared" ref="B1:G1" si="0">+C1-1</f>
        <v>2015</v>
      </c>
      <c r="C1" s="56">
        <f t="shared" si="0"/>
        <v>2016</v>
      </c>
      <c r="D1" s="56">
        <f t="shared" si="0"/>
        <v>2017</v>
      </c>
      <c r="E1" s="56">
        <f t="shared" si="0"/>
        <v>2018</v>
      </c>
      <c r="F1" s="56">
        <f t="shared" si="0"/>
        <v>2019</v>
      </c>
      <c r="G1" s="56">
        <f t="shared" si="0"/>
        <v>2020</v>
      </c>
      <c r="H1" s="56">
        <f>+I1-1</f>
        <v>2021</v>
      </c>
      <c r="I1" s="56">
        <v>2022</v>
      </c>
      <c r="J1" s="57">
        <f>+I1+1</f>
        <v>2023</v>
      </c>
      <c r="K1" s="57">
        <f t="shared" ref="K1:N1" si="1">+J1+1</f>
        <v>2024</v>
      </c>
      <c r="L1" s="57">
        <f t="shared" si="1"/>
        <v>2025</v>
      </c>
      <c r="M1" s="57">
        <f t="shared" si="1"/>
        <v>2026</v>
      </c>
      <c r="N1" s="57">
        <f t="shared" si="1"/>
        <v>2027</v>
      </c>
    </row>
    <row r="2" spans="1:14" x14ac:dyDescent="0.25">
      <c r="A2" s="58" t="s">
        <v>129</v>
      </c>
      <c r="B2" s="58"/>
      <c r="C2" s="58"/>
      <c r="D2" s="58"/>
      <c r="E2" s="58"/>
      <c r="F2" s="58"/>
      <c r="G2" s="58"/>
      <c r="H2" s="58"/>
      <c r="I2" s="58"/>
      <c r="J2" s="57"/>
      <c r="K2" s="57"/>
      <c r="L2" s="57"/>
      <c r="M2" s="57"/>
      <c r="N2" s="57"/>
    </row>
    <row r="3" spans="1:14" x14ac:dyDescent="0.25">
      <c r="A3" s="59" t="s">
        <v>140</v>
      </c>
    </row>
    <row r="4" spans="1:14" x14ac:dyDescent="0.25">
      <c r="A4" s="34" t="s">
        <v>130</v>
      </c>
    </row>
    <row r="5" spans="1:14" x14ac:dyDescent="0.25">
      <c r="A5" s="59" t="s">
        <v>131</v>
      </c>
    </row>
    <row r="6" spans="1:14" x14ac:dyDescent="0.25">
      <c r="A6" s="34" t="s">
        <v>130</v>
      </c>
    </row>
    <row r="7" spans="1:14" x14ac:dyDescent="0.25">
      <c r="A7" s="34" t="s">
        <v>132</v>
      </c>
    </row>
    <row r="8" spans="1:14" x14ac:dyDescent="0.25">
      <c r="A8" s="59" t="s">
        <v>133</v>
      </c>
    </row>
    <row r="9" spans="1:14" x14ac:dyDescent="0.25">
      <c r="A9" s="34" t="s">
        <v>130</v>
      </c>
    </row>
    <row r="10" spans="1:14" x14ac:dyDescent="0.25">
      <c r="A10" s="34" t="s">
        <v>134</v>
      </c>
    </row>
    <row r="11" spans="1:14" x14ac:dyDescent="0.25">
      <c r="A11" s="59" t="s">
        <v>135</v>
      </c>
    </row>
    <row r="12" spans="1:14" x14ac:dyDescent="0.25">
      <c r="A12" s="34" t="s">
        <v>130</v>
      </c>
    </row>
    <row r="13" spans="1:14" x14ac:dyDescent="0.25">
      <c r="A13" s="34" t="s">
        <v>132</v>
      </c>
    </row>
    <row r="14" spans="1:14" x14ac:dyDescent="0.25">
      <c r="A14" s="59" t="s">
        <v>136</v>
      </c>
    </row>
    <row r="15" spans="1:14" x14ac:dyDescent="0.25">
      <c r="A15" s="34" t="s">
        <v>130</v>
      </c>
    </row>
    <row r="16" spans="1:14" x14ac:dyDescent="0.25">
      <c r="A16" s="34" t="s">
        <v>134</v>
      </c>
    </row>
    <row r="17" spans="1:14" x14ac:dyDescent="0.25">
      <c r="A17" s="60" t="str">
        <f>+Historicals!A109</f>
        <v>North America</v>
      </c>
      <c r="B17" s="60"/>
      <c r="C17" s="60"/>
      <c r="D17" s="60"/>
      <c r="E17" s="60"/>
      <c r="F17" s="60"/>
      <c r="G17" s="60"/>
      <c r="H17" s="60"/>
      <c r="I17" s="60"/>
      <c r="J17" s="57"/>
      <c r="K17" s="57"/>
      <c r="L17" s="57"/>
      <c r="M17" s="57"/>
      <c r="N17" s="57"/>
    </row>
    <row r="18" spans="1:14" x14ac:dyDescent="0.25">
      <c r="A18" s="61" t="s">
        <v>137</v>
      </c>
      <c r="B18" s="61">
        <f>+Historicals!B109</f>
        <v>13740</v>
      </c>
      <c r="C18" s="61">
        <f>+Historicals!C109</f>
        <v>14764</v>
      </c>
      <c r="D18" s="61">
        <f>+Historicals!D109</f>
        <v>15216</v>
      </c>
      <c r="E18" s="61">
        <f>+Historicals!E109</f>
        <v>14855</v>
      </c>
      <c r="F18" s="61">
        <f>+Historicals!F109</f>
        <v>15902</v>
      </c>
      <c r="G18" s="61">
        <f>+Historicals!G109</f>
        <v>14484</v>
      </c>
      <c r="H18" s="61">
        <f>+Historicals!H109</f>
        <v>17179</v>
      </c>
      <c r="I18" s="61">
        <f>+Historicals!I109</f>
        <v>18353</v>
      </c>
    </row>
    <row r="19" spans="1:14" x14ac:dyDescent="0.25">
      <c r="A19" s="53" t="s">
        <v>130</v>
      </c>
      <c r="B19" s="35" t="str">
        <f t="shared" ref="B19:H19" si="2">+IFERROR(B18/A18-1,"nm")</f>
        <v>nm</v>
      </c>
      <c r="C19" s="35">
        <f t="shared" si="2"/>
        <v>7.4526928675400228E-2</v>
      </c>
      <c r="D19" s="35">
        <f t="shared" si="2"/>
        <v>3.0615009482525046E-2</v>
      </c>
      <c r="E19" s="35">
        <f t="shared" si="2"/>
        <v>-2.372502628811779E-2</v>
      </c>
      <c r="F19" s="35">
        <f t="shared" si="2"/>
        <v>7.0481319421070276E-2</v>
      </c>
      <c r="G19" s="35">
        <f t="shared" si="2"/>
        <v>-8.9171173437303519E-2</v>
      </c>
      <c r="H19" s="35">
        <f t="shared" si="2"/>
        <v>0.18606738470035911</v>
      </c>
      <c r="I19" s="35">
        <f>+IFERROR(I18/H18-1,"nm")</f>
        <v>6.8339251411607238E-2</v>
      </c>
    </row>
    <row r="20" spans="1:14" x14ac:dyDescent="0.25">
      <c r="A20" s="52" t="s">
        <v>114</v>
      </c>
      <c r="B20" s="61">
        <f>+Historicals!B110</f>
        <v>8506</v>
      </c>
      <c r="C20" s="61">
        <f>+Historicals!C110</f>
        <v>9299</v>
      </c>
      <c r="D20" s="61">
        <f>+Historicals!D110</f>
        <v>9684</v>
      </c>
      <c r="E20" s="61">
        <f>+Historicals!E110</f>
        <v>9322</v>
      </c>
      <c r="F20" s="61">
        <f>+Historicals!F110</f>
        <v>10045</v>
      </c>
      <c r="G20" s="61">
        <f>+Historicals!G110</f>
        <v>9329</v>
      </c>
      <c r="H20" s="61">
        <f>+Historicals!H110</f>
        <v>11644</v>
      </c>
      <c r="I20" s="61">
        <f>+Historicals!I110</f>
        <v>12228</v>
      </c>
    </row>
    <row r="21" spans="1:14" x14ac:dyDescent="0.25">
      <c r="A21" s="53" t="s">
        <v>130</v>
      </c>
      <c r="B21" s="35" t="str">
        <f t="shared" ref="B21" si="3">+IFERROR(B20/A20-1,"nm")</f>
        <v>nm</v>
      </c>
      <c r="C21" s="35">
        <f t="shared" ref="C21" si="4">+IFERROR(C20/B20-1,"nm")</f>
        <v>9.3228309428638578E-2</v>
      </c>
      <c r="D21" s="35">
        <f t="shared" ref="D21" si="5">+IFERROR(D20/C20-1,"nm")</f>
        <v>4.1402301322722934E-2</v>
      </c>
      <c r="E21" s="35">
        <f t="shared" ref="E21" si="6">+IFERROR(E20/D20-1,"nm")</f>
        <v>-3.7381247418422192E-2</v>
      </c>
      <c r="F21" s="35">
        <f t="shared" ref="F21" si="7">+IFERROR(F20/E20-1,"nm")</f>
        <v>7.755846384895948E-2</v>
      </c>
      <c r="G21" s="35">
        <f t="shared" ref="G21" si="8">+IFERROR(G20/F20-1,"nm")</f>
        <v>-7.1279243404678949E-2</v>
      </c>
      <c r="H21" s="35">
        <f t="shared" ref="H21" si="9">+IFERROR(H20/G20-1,"nm")</f>
        <v>0.24815092721620746</v>
      </c>
      <c r="I21" s="35">
        <f>+IFERROR(I20/H20-1,"nm")</f>
        <v>5.0154586052902683E-2</v>
      </c>
    </row>
    <row r="22" spans="1:14" x14ac:dyDescent="0.25">
      <c r="A22" s="53" t="s">
        <v>138</v>
      </c>
      <c r="B22" s="35">
        <f>+Historicals!B214</f>
        <v>0.14000000000000001</v>
      </c>
      <c r="C22" s="35">
        <f>+Historicals!C214</f>
        <v>0.1</v>
      </c>
      <c r="D22" s="35">
        <f>+Historicals!D214</f>
        <v>0.04</v>
      </c>
      <c r="E22" s="35">
        <f>+Historicals!E214</f>
        <v>-0.04</v>
      </c>
      <c r="F22" s="35">
        <f>+Historicals!F214</f>
        <v>0.08</v>
      </c>
      <c r="G22" s="35">
        <f>+Historicals!G214</f>
        <v>-7.0000000000000007E-2</v>
      </c>
      <c r="H22" s="35">
        <f>+Historicals!H214</f>
        <v>0.25</v>
      </c>
      <c r="I22" s="35">
        <f>+Historicals!I214</f>
        <v>0.05</v>
      </c>
    </row>
    <row r="23" spans="1:14" x14ac:dyDescent="0.25">
      <c r="A23" s="53" t="s">
        <v>139</v>
      </c>
      <c r="B23" s="35" t="str">
        <f t="shared" ref="B23:H23" si="10">+IFERROR(B21-B22,"nm")</f>
        <v>nm</v>
      </c>
      <c r="C23" s="35">
        <f t="shared" si="10"/>
        <v>-6.7716905713614273E-3</v>
      </c>
      <c r="D23" s="35">
        <f t="shared" si="10"/>
        <v>1.4023013227229333E-3</v>
      </c>
      <c r="E23" s="35">
        <f t="shared" si="10"/>
        <v>2.6187525815778087E-3</v>
      </c>
      <c r="F23" s="35">
        <f t="shared" si="10"/>
        <v>-2.4415361510405215E-3</v>
      </c>
      <c r="G23" s="35">
        <f t="shared" si="10"/>
        <v>-1.2792434046789425E-3</v>
      </c>
      <c r="H23" s="35">
        <f t="shared" si="10"/>
        <v>-1.849072783792538E-3</v>
      </c>
      <c r="I23" s="35">
        <f>+IFERROR(I21-I22,"nm")</f>
        <v>1.5458605290268046E-4</v>
      </c>
    </row>
    <row r="24" spans="1:14" x14ac:dyDescent="0.25">
      <c r="A24" s="52" t="s">
        <v>115</v>
      </c>
      <c r="B24" s="61">
        <f>+Historicals!B111</f>
        <v>4410</v>
      </c>
      <c r="C24" s="61">
        <f>+Historicals!C111</f>
        <v>4746</v>
      </c>
      <c r="D24" s="61">
        <f>+Historicals!D111</f>
        <v>4886</v>
      </c>
      <c r="E24" s="61">
        <f>+Historicals!E111</f>
        <v>4938</v>
      </c>
      <c r="F24" s="61">
        <f>+Historicals!F111</f>
        <v>5260</v>
      </c>
      <c r="G24" s="61">
        <f>+Historicals!G111</f>
        <v>4639</v>
      </c>
      <c r="H24" s="61">
        <f>+Historicals!H111</f>
        <v>5028</v>
      </c>
      <c r="I24" s="61">
        <f>+Historicals!I111</f>
        <v>5492</v>
      </c>
    </row>
    <row r="25" spans="1:14" x14ac:dyDescent="0.25">
      <c r="A25" s="53" t="s">
        <v>130</v>
      </c>
      <c r="B25" s="35" t="str">
        <f t="shared" ref="B25" si="11">+IFERROR(B24/A24-1,"nm")</f>
        <v>nm</v>
      </c>
      <c r="C25" s="35">
        <f t="shared" ref="C25" si="12">+IFERROR(C24/B24-1,"nm")</f>
        <v>7.6190476190476142E-2</v>
      </c>
      <c r="D25" s="35">
        <f t="shared" ref="D25" si="13">+IFERROR(D24/C24-1,"nm")</f>
        <v>2.9498525073746285E-2</v>
      </c>
      <c r="E25" s="35">
        <f t="shared" ref="E25" si="14">+IFERROR(E24/D24-1,"nm")</f>
        <v>1.0642652476463343E-2</v>
      </c>
      <c r="F25" s="35">
        <f t="shared" ref="F25" si="15">+IFERROR(F24/E24-1,"nm")</f>
        <v>6.5208586472256025E-2</v>
      </c>
      <c r="G25" s="35">
        <f t="shared" ref="G25" si="16">+IFERROR(G24/F24-1,"nm")</f>
        <v>-0.11806083650190113</v>
      </c>
      <c r="H25" s="35">
        <f t="shared" ref="H25" si="17">+IFERROR(H24/G24-1,"nm")</f>
        <v>8.3854278939426541E-2</v>
      </c>
      <c r="I25" s="35">
        <f>+IFERROR(I24/H24-1,"nm")</f>
        <v>9.2283214001591007E-2</v>
      </c>
    </row>
    <row r="26" spans="1:14" x14ac:dyDescent="0.25">
      <c r="A26" s="53" t="s">
        <v>138</v>
      </c>
      <c r="B26" s="35">
        <f>+Historicals!B215</f>
        <v>0.12</v>
      </c>
      <c r="C26" s="35">
        <f>+Historicals!C215</f>
        <v>0.08</v>
      </c>
      <c r="D26" s="35">
        <f>+Historicals!D215</f>
        <v>0.03</v>
      </c>
      <c r="E26" s="35">
        <f>+Historicals!E215</f>
        <v>0.01</v>
      </c>
      <c r="F26" s="35">
        <f>+Historicals!F215</f>
        <v>7.0000000000000007E-2</v>
      </c>
      <c r="G26" s="35">
        <f>+Historicals!G215</f>
        <v>-0.12</v>
      </c>
      <c r="H26" s="35">
        <f>+Historicals!H215</f>
        <v>0.08</v>
      </c>
      <c r="I26" s="35">
        <f>+Historicals!I215</f>
        <v>0.09</v>
      </c>
    </row>
    <row r="27" spans="1:14" x14ac:dyDescent="0.25">
      <c r="A27" s="53" t="s">
        <v>139</v>
      </c>
      <c r="B27" s="35" t="str">
        <f t="shared" ref="B27" si="18">+IFERROR(B25-B26,"nm")</f>
        <v>nm</v>
      </c>
      <c r="C27" s="35">
        <f t="shared" ref="C27" si="19">+IFERROR(C25-C26,"nm")</f>
        <v>-3.8095238095238598E-3</v>
      </c>
      <c r="D27" s="35">
        <f t="shared" ref="D27" si="20">+IFERROR(D25-D26,"nm")</f>
        <v>-5.0147492625371437E-4</v>
      </c>
      <c r="E27" s="35">
        <f t="shared" ref="E27" si="21">+IFERROR(E25-E26,"nm")</f>
        <v>6.4265247646334324E-4</v>
      </c>
      <c r="F27" s="35">
        <f t="shared" ref="F27" si="22">+IFERROR(F25-F26,"nm")</f>
        <v>-4.7914135277439818E-3</v>
      </c>
      <c r="G27" s="35">
        <f t="shared" ref="G27" si="23">+IFERROR(G25-G26,"nm")</f>
        <v>1.9391634980988615E-3</v>
      </c>
      <c r="H27" s="35">
        <f t="shared" ref="H27" si="24">+IFERROR(H25-H26,"nm")</f>
        <v>3.8542789394265392E-3</v>
      </c>
      <c r="I27" s="35">
        <f>+IFERROR(I25-I26,"nm")</f>
        <v>2.2832140015910107E-3</v>
      </c>
    </row>
    <row r="28" spans="1:14" x14ac:dyDescent="0.25">
      <c r="A28" s="52" t="s">
        <v>116</v>
      </c>
      <c r="B28" s="61">
        <f>+Historicals!B112</f>
        <v>824</v>
      </c>
      <c r="C28" s="61">
        <f>+Historicals!C112</f>
        <v>719</v>
      </c>
      <c r="D28" s="61">
        <f>+Historicals!D112</f>
        <v>646</v>
      </c>
      <c r="E28" s="61">
        <f>+Historicals!E112</f>
        <v>595</v>
      </c>
      <c r="F28" s="61">
        <f>+Historicals!F112</f>
        <v>597</v>
      </c>
      <c r="G28" s="61">
        <f>+Historicals!G112</f>
        <v>516</v>
      </c>
      <c r="H28" s="61">
        <f>+Historicals!H112</f>
        <v>507</v>
      </c>
      <c r="I28" s="61">
        <f>+Historicals!I112</f>
        <v>633</v>
      </c>
    </row>
    <row r="29" spans="1:14" x14ac:dyDescent="0.25">
      <c r="A29" s="53" t="s">
        <v>130</v>
      </c>
      <c r="B29" s="35" t="str">
        <f t="shared" ref="B29" si="25">+IFERROR(B28/A28-1,"nm")</f>
        <v>nm</v>
      </c>
      <c r="C29" s="35">
        <f t="shared" ref="C29" si="26">+IFERROR(C28/B28-1,"nm")</f>
        <v>-0.12742718446601942</v>
      </c>
      <c r="D29" s="35">
        <f t="shared" ref="D29" si="27">+IFERROR(D28/C28-1,"nm")</f>
        <v>-0.10152990264255912</v>
      </c>
      <c r="E29" s="35">
        <f t="shared" ref="E29" si="28">+IFERROR(E28/D28-1,"nm")</f>
        <v>-7.8947368421052655E-2</v>
      </c>
      <c r="F29" s="35">
        <f t="shared" ref="F29" si="29">+IFERROR(F28/E28-1,"nm")</f>
        <v>3.3613445378151141E-3</v>
      </c>
      <c r="G29" s="35">
        <f t="shared" ref="G29" si="30">+IFERROR(G28/F28-1,"nm")</f>
        <v>-0.13567839195979903</v>
      </c>
      <c r="H29" s="35">
        <f t="shared" ref="H29" si="31">+IFERROR(H28/G28-1,"nm")</f>
        <v>-1.744186046511631E-2</v>
      </c>
      <c r="I29" s="35">
        <f>+IFERROR(I28/H28-1,"nm")</f>
        <v>0.24852071005917153</v>
      </c>
    </row>
    <row r="30" spans="1:14" x14ac:dyDescent="0.25">
      <c r="A30" s="53" t="s">
        <v>138</v>
      </c>
      <c r="B30" s="35">
        <f>+Historicals!B216</f>
        <v>-0.05</v>
      </c>
      <c r="C30" s="35">
        <f>+Historicals!C216</f>
        <v>-0.13</v>
      </c>
      <c r="D30" s="35">
        <f>+Historicals!D216</f>
        <v>-0.1</v>
      </c>
      <c r="E30" s="35">
        <f>+Historicals!E216</f>
        <v>-0.08</v>
      </c>
      <c r="F30" s="35">
        <f>+Historicals!F216</f>
        <v>0</v>
      </c>
      <c r="G30" s="35">
        <f>+Historicals!G216</f>
        <v>-0.14000000000000001</v>
      </c>
      <c r="H30" s="35">
        <f>+Historicals!H216</f>
        <v>-0.02</v>
      </c>
      <c r="I30" s="35">
        <f>+Historicals!I216</f>
        <v>0.25</v>
      </c>
    </row>
    <row r="31" spans="1:14" x14ac:dyDescent="0.25">
      <c r="A31" s="53" t="s">
        <v>139</v>
      </c>
      <c r="B31" s="35" t="str">
        <f t="shared" ref="B31" si="32">+IFERROR(B29-B30,"nm")</f>
        <v>nm</v>
      </c>
      <c r="C31" s="35">
        <f t="shared" ref="C31" si="33">+IFERROR(C29-C30,"nm")</f>
        <v>2.572815533980588E-3</v>
      </c>
      <c r="D31" s="35">
        <f t="shared" ref="D31" si="34">+IFERROR(D29-D30,"nm")</f>
        <v>-1.5299026425591167E-3</v>
      </c>
      <c r="E31" s="35">
        <f t="shared" ref="E31" si="35">+IFERROR(E29-E30,"nm")</f>
        <v>1.0526315789473467E-3</v>
      </c>
      <c r="F31" s="35">
        <f t="shared" ref="F31" si="36">+IFERROR(F29-F30,"nm")</f>
        <v>3.3613445378151141E-3</v>
      </c>
      <c r="G31" s="35">
        <f t="shared" ref="G31" si="37">+IFERROR(G29-G30,"nm")</f>
        <v>4.321608040200986E-3</v>
      </c>
      <c r="H31" s="35">
        <f t="shared" ref="H31" si="38">+IFERROR(H29-H30,"nm")</f>
        <v>2.5581395348836904E-3</v>
      </c>
      <c r="I31" s="35">
        <f>+IFERROR(I29-I30,"nm")</f>
        <v>-1.4792899408284654E-3</v>
      </c>
    </row>
    <row r="32" spans="1:14" x14ac:dyDescent="0.25">
      <c r="A32" s="61" t="s">
        <v>131</v>
      </c>
      <c r="B32" s="62">
        <f t="shared" ref="B32:H32" si="39">+B38+B35</f>
        <v>3766</v>
      </c>
      <c r="C32" s="62">
        <f t="shared" si="39"/>
        <v>3896</v>
      </c>
      <c r="D32" s="62">
        <f t="shared" si="39"/>
        <v>4015</v>
      </c>
      <c r="E32" s="62">
        <f t="shared" si="39"/>
        <v>3760</v>
      </c>
      <c r="F32" s="62">
        <f t="shared" si="39"/>
        <v>4074</v>
      </c>
      <c r="G32" s="62">
        <f t="shared" si="39"/>
        <v>3047</v>
      </c>
      <c r="H32" s="62">
        <f t="shared" si="39"/>
        <v>5219</v>
      </c>
      <c r="I32" s="62">
        <f>+I38+I35</f>
        <v>5238</v>
      </c>
    </row>
    <row r="33" spans="1:14" x14ac:dyDescent="0.25">
      <c r="A33" s="54" t="s">
        <v>130</v>
      </c>
      <c r="B33" s="35" t="str">
        <f t="shared" ref="B33" si="40">+IFERROR(B32/A32-1,"nm")</f>
        <v>nm</v>
      </c>
      <c r="C33" s="35">
        <f t="shared" ref="C33" si="41">+IFERROR(C32/B32-1,"nm")</f>
        <v>3.4519383961763239E-2</v>
      </c>
      <c r="D33" s="35">
        <f t="shared" ref="D33" si="42">+IFERROR(D32/C32-1,"nm")</f>
        <v>3.0544147843942548E-2</v>
      </c>
      <c r="E33" s="35">
        <f t="shared" ref="E33" si="43">+IFERROR(E32/D32-1,"nm")</f>
        <v>-6.3511830635118338E-2</v>
      </c>
      <c r="F33" s="35">
        <f t="shared" ref="F33" si="44">+IFERROR(F32/E32-1,"nm")</f>
        <v>8.3510638297872308E-2</v>
      </c>
      <c r="G33" s="35">
        <f t="shared" ref="G33" si="45">+IFERROR(G32/F32-1,"nm")</f>
        <v>-0.25208640157093765</v>
      </c>
      <c r="H33" s="35">
        <f t="shared" ref="H33" si="46">+IFERROR(H32/G32-1,"nm")</f>
        <v>0.71283229405973092</v>
      </c>
      <c r="I33" s="35">
        <f>+IFERROR(I32/H32-1,"nm")</f>
        <v>3.6405441655489312E-3</v>
      </c>
    </row>
    <row r="34" spans="1:14" x14ac:dyDescent="0.25">
      <c r="A34" s="54" t="s">
        <v>132</v>
      </c>
      <c r="B34" s="35">
        <f t="shared" ref="B34:H34" si="47">+IFERROR(B32/B$18,"nm")</f>
        <v>0.27409024745269289</v>
      </c>
      <c r="C34" s="35">
        <f t="shared" si="47"/>
        <v>0.26388512598211866</v>
      </c>
      <c r="D34" s="35">
        <f t="shared" si="47"/>
        <v>0.26386698212407994</v>
      </c>
      <c r="E34" s="35">
        <f t="shared" si="47"/>
        <v>0.25311342982160889</v>
      </c>
      <c r="F34" s="35">
        <f t="shared" si="47"/>
        <v>0.25619418941013711</v>
      </c>
      <c r="G34" s="35">
        <f t="shared" si="47"/>
        <v>0.2103700635183651</v>
      </c>
      <c r="H34" s="35">
        <f t="shared" si="47"/>
        <v>0.30380115256999823</v>
      </c>
      <c r="I34" s="35">
        <f>+IFERROR(I32/I$18,"nm")</f>
        <v>0.28540293140086087</v>
      </c>
    </row>
    <row r="35" spans="1:14" x14ac:dyDescent="0.25">
      <c r="A35" s="61" t="s">
        <v>133</v>
      </c>
      <c r="B35" s="61">
        <f>+Historicals!B197</f>
        <v>121</v>
      </c>
      <c r="C35" s="61">
        <f>+Historicals!C197</f>
        <v>133</v>
      </c>
      <c r="D35" s="61">
        <f>+Historicals!D197</f>
        <v>140</v>
      </c>
      <c r="E35" s="61">
        <f>+Historicals!E197</f>
        <v>160</v>
      </c>
      <c r="F35" s="61">
        <f>+Historicals!F197</f>
        <v>149</v>
      </c>
      <c r="G35" s="61">
        <f>+Historicals!G197</f>
        <v>148</v>
      </c>
      <c r="H35" s="61">
        <f>+Historicals!H197</f>
        <v>130</v>
      </c>
      <c r="I35" s="61">
        <f>+Historicals!I197</f>
        <v>124</v>
      </c>
    </row>
    <row r="36" spans="1:14" x14ac:dyDescent="0.25">
      <c r="A36" s="54" t="s">
        <v>130</v>
      </c>
      <c r="B36" s="35" t="str">
        <f t="shared" ref="B36" si="48">+IFERROR(B35/A35-1,"nm")</f>
        <v>nm</v>
      </c>
      <c r="C36" s="35">
        <f t="shared" ref="C36" si="49">+IFERROR(C35/B35-1,"nm")</f>
        <v>9.9173553719008156E-2</v>
      </c>
      <c r="D36" s="35">
        <f t="shared" ref="D36" si="50">+IFERROR(D35/C35-1,"nm")</f>
        <v>5.2631578947368363E-2</v>
      </c>
      <c r="E36" s="35">
        <f t="shared" ref="E36" si="51">+IFERROR(E35/D35-1,"nm")</f>
        <v>0.14285714285714279</v>
      </c>
      <c r="F36" s="35">
        <f t="shared" ref="F36" si="52">+IFERROR(F35/E35-1,"nm")</f>
        <v>-6.8749999999999978E-2</v>
      </c>
      <c r="G36" s="35">
        <f t="shared" ref="G36" si="53">+IFERROR(G35/F35-1,"nm")</f>
        <v>-6.7114093959731447E-3</v>
      </c>
      <c r="H36" s="35">
        <f t="shared" ref="H36" si="54">+IFERROR(H35/G35-1,"nm")</f>
        <v>-0.1216216216216216</v>
      </c>
      <c r="I36" s="35">
        <f>+IFERROR(I35/H35-1,"nm")</f>
        <v>-4.6153846153846101E-2</v>
      </c>
    </row>
    <row r="37" spans="1:14" x14ac:dyDescent="0.25">
      <c r="A37" s="54" t="s">
        <v>134</v>
      </c>
      <c r="B37" s="35">
        <f t="shared" ref="B37:H37" si="55">+IFERROR(B35/B$18,"nm")</f>
        <v>8.8064046579330417E-3</v>
      </c>
      <c r="C37" s="35">
        <f t="shared" si="55"/>
        <v>9.0083988079111346E-3</v>
      </c>
      <c r="D37" s="35">
        <f t="shared" si="55"/>
        <v>9.2008412197686646E-3</v>
      </c>
      <c r="E37" s="35">
        <f t="shared" si="55"/>
        <v>1.0770784247728038E-2</v>
      </c>
      <c r="F37" s="35">
        <f t="shared" si="55"/>
        <v>9.3698905798012821E-3</v>
      </c>
      <c r="G37" s="35">
        <f t="shared" si="55"/>
        <v>1.0218171775752554E-2</v>
      </c>
      <c r="H37" s="35">
        <f t="shared" si="55"/>
        <v>7.5673787764130628E-3</v>
      </c>
      <c r="I37" s="35">
        <f>+IFERROR(I35/I$18,"nm")</f>
        <v>6.7563886013185855E-3</v>
      </c>
    </row>
    <row r="38" spans="1:14" x14ac:dyDescent="0.25">
      <c r="A38" s="61" t="s">
        <v>135</v>
      </c>
      <c r="B38" s="61">
        <f>+Historicals!B152</f>
        <v>3645</v>
      </c>
      <c r="C38" s="61">
        <f>+Historicals!C152</f>
        <v>3763</v>
      </c>
      <c r="D38" s="61">
        <f>+Historicals!D152</f>
        <v>3875</v>
      </c>
      <c r="E38" s="61">
        <f>+Historicals!E152</f>
        <v>3600</v>
      </c>
      <c r="F38" s="61">
        <f>+Historicals!F152</f>
        <v>3925</v>
      </c>
      <c r="G38" s="61">
        <f>+Historicals!G152</f>
        <v>2899</v>
      </c>
      <c r="H38" s="61">
        <f>+Historicals!H152</f>
        <v>5089</v>
      </c>
      <c r="I38" s="61">
        <f>+Historicals!I152</f>
        <v>5114</v>
      </c>
    </row>
    <row r="39" spans="1:14" x14ac:dyDescent="0.25">
      <c r="A39" s="54" t="s">
        <v>130</v>
      </c>
      <c r="B39" s="35" t="str">
        <f t="shared" ref="B39" si="56">+IFERROR(B38/A38-1,"nm")</f>
        <v>nm</v>
      </c>
      <c r="C39" s="35">
        <f t="shared" ref="C39" si="57">+IFERROR(C38/B38-1,"nm")</f>
        <v>3.2373113854595292E-2</v>
      </c>
      <c r="D39" s="35">
        <f t="shared" ref="D39" si="58">+IFERROR(D38/C38-1,"nm")</f>
        <v>2.9763486579856391E-2</v>
      </c>
      <c r="E39" s="35">
        <f t="shared" ref="E39" si="59">+IFERROR(E38/D38-1,"nm")</f>
        <v>-7.096774193548383E-2</v>
      </c>
      <c r="F39" s="35">
        <f t="shared" ref="F39" si="60">+IFERROR(F38/E38-1,"nm")</f>
        <v>9.0277777777777679E-2</v>
      </c>
      <c r="G39" s="35">
        <f t="shared" ref="G39" si="61">+IFERROR(G38/F38-1,"nm")</f>
        <v>-0.26140127388535028</v>
      </c>
      <c r="H39" s="35">
        <f t="shared" ref="H39" si="62">+IFERROR(H38/G38-1,"nm")</f>
        <v>0.75543290789927564</v>
      </c>
      <c r="I39" s="35">
        <f>+IFERROR(I38/H38-1,"nm")</f>
        <v>4.9125564943997002E-3</v>
      </c>
    </row>
    <row r="40" spans="1:14" x14ac:dyDescent="0.25">
      <c r="A40" s="54" t="s">
        <v>132</v>
      </c>
      <c r="B40" s="35">
        <f t="shared" ref="B40:H40" si="63">+IFERROR(B38/B$18,"nm")</f>
        <v>0.26528384279475981</v>
      </c>
      <c r="C40" s="35">
        <f t="shared" si="63"/>
        <v>0.25487672717420751</v>
      </c>
      <c r="D40" s="35">
        <f t="shared" si="63"/>
        <v>0.25466614090431128</v>
      </c>
      <c r="E40" s="35">
        <f t="shared" si="63"/>
        <v>0.24234264557388085</v>
      </c>
      <c r="F40" s="35">
        <f t="shared" si="63"/>
        <v>0.2468242988303358</v>
      </c>
      <c r="G40" s="35">
        <f t="shared" si="63"/>
        <v>0.20015189174261253</v>
      </c>
      <c r="H40" s="35">
        <f t="shared" si="63"/>
        <v>0.29623377379358518</v>
      </c>
      <c r="I40" s="35">
        <f>+IFERROR(I38/I$18,"nm")</f>
        <v>0.27864654279954232</v>
      </c>
    </row>
    <row r="41" spans="1:14" x14ac:dyDescent="0.25">
      <c r="A41" s="61" t="s">
        <v>136</v>
      </c>
      <c r="B41" s="61">
        <f>+Historicals!B182</f>
        <v>208</v>
      </c>
      <c r="C41" s="61">
        <f>+Historicals!C182</f>
        <v>242</v>
      </c>
      <c r="D41" s="61">
        <f>+Historicals!D182</f>
        <v>223</v>
      </c>
      <c r="E41" s="61">
        <f>+Historicals!E182</f>
        <v>196</v>
      </c>
      <c r="F41" s="61">
        <f>+Historicals!F182</f>
        <v>117</v>
      </c>
      <c r="G41" s="61">
        <f>+Historicals!G182</f>
        <v>110</v>
      </c>
      <c r="H41" s="61">
        <f>+Historicals!H182</f>
        <v>98</v>
      </c>
      <c r="I41" s="61">
        <f>+Historicals!I182</f>
        <v>146</v>
      </c>
    </row>
    <row r="42" spans="1:14" x14ac:dyDescent="0.25">
      <c r="A42" s="54" t="s">
        <v>130</v>
      </c>
      <c r="B42" s="35" t="str">
        <f t="shared" ref="B42" si="64">+IFERROR(B41/A41-1,"nm")</f>
        <v>nm</v>
      </c>
      <c r="C42" s="35">
        <f t="shared" ref="C42" si="65">+IFERROR(C41/B41-1,"nm")</f>
        <v>0.16346153846153855</v>
      </c>
      <c r="D42" s="35">
        <f t="shared" ref="D42" si="66">+IFERROR(D41/C41-1,"nm")</f>
        <v>-7.8512396694214837E-2</v>
      </c>
      <c r="E42" s="35">
        <f t="shared" ref="E42" si="67">+IFERROR(E41/D41-1,"nm")</f>
        <v>-0.12107623318385652</v>
      </c>
      <c r="F42" s="35">
        <f t="shared" ref="F42" si="68">+IFERROR(F41/E41-1,"nm")</f>
        <v>-0.40306122448979587</v>
      </c>
      <c r="G42" s="35">
        <f t="shared" ref="G42" si="69">+IFERROR(G41/F41-1,"nm")</f>
        <v>-5.9829059829059839E-2</v>
      </c>
      <c r="H42" s="35">
        <f t="shared" ref="H42" si="70">+IFERROR(H41/G41-1,"nm")</f>
        <v>-0.10909090909090913</v>
      </c>
      <c r="I42" s="35">
        <f>+IFERROR(I41/H41-1,"nm")</f>
        <v>0.48979591836734704</v>
      </c>
    </row>
    <row r="43" spans="1:14" x14ac:dyDescent="0.25">
      <c r="A43" s="54" t="s">
        <v>134</v>
      </c>
      <c r="B43" s="35">
        <f t="shared" ref="B43:H43" si="71">+IFERROR(B41/B$18,"nm")</f>
        <v>1.5138282387190683E-2</v>
      </c>
      <c r="C43" s="35">
        <f t="shared" si="71"/>
        <v>1.6391221891086428E-2</v>
      </c>
      <c r="D43" s="35">
        <f t="shared" si="71"/>
        <v>1.4655625657202945E-2</v>
      </c>
      <c r="E43" s="35">
        <f t="shared" si="71"/>
        <v>1.3194210703466847E-2</v>
      </c>
      <c r="F43" s="35">
        <f t="shared" si="71"/>
        <v>7.3575650861526856E-3</v>
      </c>
      <c r="G43" s="35">
        <f t="shared" si="71"/>
        <v>7.5945871306268989E-3</v>
      </c>
      <c r="H43" s="35">
        <f t="shared" si="71"/>
        <v>5.7046393852960009E-3</v>
      </c>
      <c r="I43" s="35">
        <f>+IFERROR(I41/I$18,"nm")</f>
        <v>7.9551027080041418E-3</v>
      </c>
    </row>
    <row r="44" spans="1:14" x14ac:dyDescent="0.25">
      <c r="A44" s="63" t="str">
        <f>+Historicals!A113</f>
        <v>Europe, Middle East &amp; Africa</v>
      </c>
      <c r="B44" s="63"/>
      <c r="C44" s="63"/>
      <c r="D44" s="63"/>
      <c r="E44" s="63"/>
      <c r="F44" s="63"/>
      <c r="G44" s="63"/>
      <c r="H44" s="63"/>
      <c r="I44" s="63"/>
      <c r="J44" s="57"/>
      <c r="K44" s="57"/>
      <c r="L44" s="57"/>
      <c r="M44" s="57"/>
      <c r="N44" s="57"/>
    </row>
    <row r="45" spans="1:14" x14ac:dyDescent="0.25">
      <c r="A45" s="61" t="s">
        <v>137</v>
      </c>
      <c r="B45" s="61">
        <f>+Historicals!B113</f>
        <v>0</v>
      </c>
      <c r="C45" s="61">
        <f>+Historicals!C113</f>
        <v>0</v>
      </c>
      <c r="D45" s="61">
        <f>+Historicals!D113</f>
        <v>0</v>
      </c>
      <c r="E45" s="61">
        <f>+Historicals!E113</f>
        <v>9242</v>
      </c>
      <c r="F45" s="61">
        <f>+Historicals!F113</f>
        <v>9812</v>
      </c>
      <c r="G45" s="61">
        <f>+Historicals!G113</f>
        <v>9347</v>
      </c>
      <c r="H45" s="61">
        <f>+Historicals!H113</f>
        <v>11456</v>
      </c>
      <c r="I45" s="61">
        <f>+Historicals!I113</f>
        <v>12479</v>
      </c>
    </row>
    <row r="46" spans="1:14" x14ac:dyDescent="0.25">
      <c r="A46" s="53" t="s">
        <v>130</v>
      </c>
      <c r="B46" s="35" t="str">
        <f t="shared" ref="B46" si="72">+IFERROR(B45/A45-1,"nm")</f>
        <v>nm</v>
      </c>
      <c r="C46" s="35" t="str">
        <f t="shared" ref="C46" si="73">+IFERROR(C45/B45-1,"nm")</f>
        <v>nm</v>
      </c>
      <c r="D46" s="35" t="str">
        <f t="shared" ref="D46" si="74">+IFERROR(D45/C45-1,"nm")</f>
        <v>nm</v>
      </c>
      <c r="E46" s="35" t="str">
        <f t="shared" ref="E46" si="75">+IFERROR(E45/D45-1,"nm")</f>
        <v>nm</v>
      </c>
      <c r="F46" s="35">
        <f t="shared" ref="F46" si="76">+IFERROR(F45/E45-1,"nm")</f>
        <v>6.1674962129409261E-2</v>
      </c>
      <c r="G46" s="35">
        <f t="shared" ref="G46" si="77">+IFERROR(G45/F45-1,"nm")</f>
        <v>-4.7390949857317621E-2</v>
      </c>
      <c r="H46" s="35">
        <f t="shared" ref="H46" si="78">+IFERROR(H45/G45-1,"nm")</f>
        <v>0.22563389322777372</v>
      </c>
      <c r="I46" s="35">
        <f>+IFERROR(I45/H45-1,"nm")</f>
        <v>8.9298184357541999E-2</v>
      </c>
    </row>
    <row r="47" spans="1:14" x14ac:dyDescent="0.25">
      <c r="A47" s="52" t="s">
        <v>114</v>
      </c>
      <c r="B47" s="61">
        <f>+Historicals!B114</f>
        <v>0</v>
      </c>
      <c r="C47" s="61">
        <f>+Historicals!C114</f>
        <v>0</v>
      </c>
      <c r="D47" s="61">
        <f>+Historicals!D114</f>
        <v>0</v>
      </c>
      <c r="E47" s="61">
        <f>+Historicals!E114</f>
        <v>5875</v>
      </c>
      <c r="F47" s="61">
        <f>+Historicals!F114</f>
        <v>6293</v>
      </c>
      <c r="G47" s="61">
        <f>+Historicals!G114</f>
        <v>5892</v>
      </c>
      <c r="H47" s="61">
        <f>+Historicals!H114</f>
        <v>6970</v>
      </c>
      <c r="I47" s="61">
        <f>+Historicals!I114</f>
        <v>7388</v>
      </c>
    </row>
    <row r="48" spans="1:14" x14ac:dyDescent="0.25">
      <c r="A48" s="53" t="s">
        <v>130</v>
      </c>
      <c r="B48" s="35" t="str">
        <f t="shared" ref="B48" si="79">+IFERROR(B47/A47-1,"nm")</f>
        <v>nm</v>
      </c>
      <c r="C48" s="35" t="str">
        <f t="shared" ref="C48" si="80">+IFERROR(C47/B47-1,"nm")</f>
        <v>nm</v>
      </c>
      <c r="D48" s="35" t="str">
        <f t="shared" ref="D48" si="81">+IFERROR(D47/C47-1,"nm")</f>
        <v>nm</v>
      </c>
      <c r="E48" s="35" t="str">
        <f t="shared" ref="E48" si="82">+IFERROR(E47/D47-1,"nm")</f>
        <v>nm</v>
      </c>
      <c r="F48" s="35">
        <f t="shared" ref="F48" si="83">+IFERROR(F47/E47-1,"nm")</f>
        <v>7.1148936170212673E-2</v>
      </c>
      <c r="G48" s="35">
        <f t="shared" ref="G48" si="84">+IFERROR(G47/F47-1,"nm")</f>
        <v>-6.3721595423486432E-2</v>
      </c>
      <c r="H48" s="35">
        <f t="shared" ref="H48" si="85">+IFERROR(H47/G47-1,"nm")</f>
        <v>0.18295994568907004</v>
      </c>
      <c r="I48" s="35">
        <f>+IFERROR(I47/H47-1,"nm")</f>
        <v>5.9971305595408975E-2</v>
      </c>
    </row>
    <row r="49" spans="1:9" x14ac:dyDescent="0.25">
      <c r="A49" s="53" t="s">
        <v>138</v>
      </c>
      <c r="B49" s="35">
        <f>+Historicals!B218</f>
        <v>0</v>
      </c>
      <c r="C49" s="35">
        <f>+Historicals!C218</f>
        <v>0</v>
      </c>
      <c r="D49" s="35">
        <f>+Historicals!D218</f>
        <v>0</v>
      </c>
      <c r="E49" s="35">
        <f>+Historicals!E218</f>
        <v>0.06</v>
      </c>
      <c r="F49" s="35">
        <f>+Historicals!F218</f>
        <v>0.12</v>
      </c>
      <c r="G49" s="35">
        <f>+Historicals!G218</f>
        <v>-0.03</v>
      </c>
      <c r="H49" s="35">
        <f>+Historicals!H218</f>
        <v>0.13</v>
      </c>
      <c r="I49" s="35">
        <f>+Historicals!I218</f>
        <v>0.09</v>
      </c>
    </row>
    <row r="50" spans="1:9" x14ac:dyDescent="0.25">
      <c r="A50" s="53" t="s">
        <v>139</v>
      </c>
      <c r="B50" s="35" t="str">
        <f t="shared" ref="B50:H50" si="86">+IFERROR(B48-B49,"nm")</f>
        <v>nm</v>
      </c>
      <c r="C50" s="35" t="str">
        <f t="shared" si="86"/>
        <v>nm</v>
      </c>
      <c r="D50" s="35" t="str">
        <f t="shared" si="86"/>
        <v>nm</v>
      </c>
      <c r="E50" s="35" t="str">
        <f t="shared" si="86"/>
        <v>nm</v>
      </c>
      <c r="F50" s="35">
        <f t="shared" si="86"/>
        <v>-4.8851063829787322E-2</v>
      </c>
      <c r="G50" s="35">
        <f t="shared" si="86"/>
        <v>-3.3721595423486433E-2</v>
      </c>
      <c r="H50" s="35">
        <f t="shared" si="86"/>
        <v>5.2959945689070032E-2</v>
      </c>
      <c r="I50" s="35">
        <f>+IFERROR(I48-I49,"nm")</f>
        <v>-3.0028694404591022E-2</v>
      </c>
    </row>
    <row r="51" spans="1:9" x14ac:dyDescent="0.25">
      <c r="A51" s="52" t="s">
        <v>115</v>
      </c>
      <c r="B51" s="61">
        <f>+Historicals!B115</f>
        <v>0</v>
      </c>
      <c r="C51" s="61">
        <f>+Historicals!C115</f>
        <v>0</v>
      </c>
      <c r="D51" s="61">
        <f>+Historicals!D115</f>
        <v>0</v>
      </c>
      <c r="E51" s="61">
        <f>+Historicals!E115</f>
        <v>2940</v>
      </c>
      <c r="F51" s="61">
        <f>+Historicals!F115</f>
        <v>3087</v>
      </c>
      <c r="G51" s="61">
        <f>+Historicals!G115</f>
        <v>3053</v>
      </c>
      <c r="H51" s="61">
        <f>+Historicals!H115</f>
        <v>3996</v>
      </c>
      <c r="I51" s="61">
        <f>+Historicals!I115</f>
        <v>4527</v>
      </c>
    </row>
    <row r="52" spans="1:9" x14ac:dyDescent="0.25">
      <c r="A52" s="53" t="s">
        <v>130</v>
      </c>
      <c r="B52" s="35" t="str">
        <f t="shared" ref="B52" si="87">+IFERROR(B51/A51-1,"nm")</f>
        <v>nm</v>
      </c>
      <c r="C52" s="35" t="str">
        <f t="shared" ref="C52" si="88">+IFERROR(C51/B51-1,"nm")</f>
        <v>nm</v>
      </c>
      <c r="D52" s="35" t="str">
        <f t="shared" ref="D52" si="89">+IFERROR(D51/C51-1,"nm")</f>
        <v>nm</v>
      </c>
      <c r="E52" s="35" t="str">
        <f t="shared" ref="E52" si="90">+IFERROR(E51/D51-1,"nm")</f>
        <v>nm</v>
      </c>
      <c r="F52" s="35">
        <f t="shared" ref="F52" si="91">+IFERROR(F51/E51-1,"nm")</f>
        <v>5.0000000000000044E-2</v>
      </c>
      <c r="G52" s="35">
        <f t="shared" ref="G52" si="92">+IFERROR(G51/F51-1,"nm")</f>
        <v>-1.1013929381276322E-2</v>
      </c>
      <c r="H52" s="35">
        <f t="shared" ref="H52" si="93">+IFERROR(H51/G51-1,"nm")</f>
        <v>0.30887651490337364</v>
      </c>
      <c r="I52" s="35">
        <f>+IFERROR(I51/H51-1,"nm")</f>
        <v>0.13288288288288297</v>
      </c>
    </row>
    <row r="53" spans="1:9" x14ac:dyDescent="0.25">
      <c r="A53" s="53" t="s">
        <v>138</v>
      </c>
      <c r="B53" s="35">
        <f>+Historicals!B219</f>
        <v>0</v>
      </c>
      <c r="C53" s="35">
        <f>+Historicals!C219</f>
        <v>0</v>
      </c>
      <c r="D53" s="35">
        <f>+Historicals!D219</f>
        <v>0</v>
      </c>
      <c r="E53" s="35">
        <f>+Historicals!E219</f>
        <v>0.16</v>
      </c>
      <c r="F53" s="35">
        <f>+Historicals!F219</f>
        <v>0.09</v>
      </c>
      <c r="G53" s="35">
        <f>+Historicals!G219</f>
        <v>0.02</v>
      </c>
      <c r="H53" s="35">
        <f>+Historicals!H219</f>
        <v>0.25</v>
      </c>
      <c r="I53" s="35">
        <f>+Historicals!I219</f>
        <v>0.16</v>
      </c>
    </row>
    <row r="54" spans="1:9" x14ac:dyDescent="0.25">
      <c r="A54" s="53" t="s">
        <v>139</v>
      </c>
      <c r="B54" s="35" t="str">
        <f t="shared" ref="B54:H54" si="94">+IFERROR(B52-B53,"nm")</f>
        <v>nm</v>
      </c>
      <c r="C54" s="35" t="str">
        <f t="shared" si="94"/>
        <v>nm</v>
      </c>
      <c r="D54" s="35" t="str">
        <f t="shared" si="94"/>
        <v>nm</v>
      </c>
      <c r="E54" s="35" t="str">
        <f t="shared" si="94"/>
        <v>nm</v>
      </c>
      <c r="F54" s="35">
        <f t="shared" si="94"/>
        <v>-3.9999999999999952E-2</v>
      </c>
      <c r="G54" s="35">
        <f t="shared" si="94"/>
        <v>-3.1013929381276322E-2</v>
      </c>
      <c r="H54" s="35">
        <f t="shared" si="94"/>
        <v>5.8876514903373645E-2</v>
      </c>
      <c r="I54" s="35">
        <f>+IFERROR(I52-I53,"nm")</f>
        <v>-2.7117117117117034E-2</v>
      </c>
    </row>
    <row r="55" spans="1:9" x14ac:dyDescent="0.25">
      <c r="A55" s="52" t="s">
        <v>116</v>
      </c>
      <c r="B55" s="61">
        <f>+Historicals!B116</f>
        <v>0</v>
      </c>
      <c r="C55" s="61">
        <f>+Historicals!C116</f>
        <v>0</v>
      </c>
      <c r="D55" s="61">
        <f>+Historicals!D116</f>
        <v>0</v>
      </c>
      <c r="E55" s="61">
        <f>+Historicals!E116</f>
        <v>427</v>
      </c>
      <c r="F55" s="61">
        <f>+Historicals!F116</f>
        <v>432</v>
      </c>
      <c r="G55" s="61">
        <f>+Historicals!G116</f>
        <v>402</v>
      </c>
      <c r="H55" s="61">
        <f>+Historicals!H116</f>
        <v>490</v>
      </c>
      <c r="I55" s="61">
        <f>+Historicals!I116</f>
        <v>564</v>
      </c>
    </row>
    <row r="56" spans="1:9" x14ac:dyDescent="0.25">
      <c r="A56" s="53" t="s">
        <v>130</v>
      </c>
      <c r="B56" s="35" t="str">
        <f t="shared" ref="B56" si="95">+IFERROR(B55/A55-1,"nm")</f>
        <v>nm</v>
      </c>
      <c r="C56" s="35" t="str">
        <f t="shared" ref="C56" si="96">+IFERROR(C55/B55-1,"nm")</f>
        <v>nm</v>
      </c>
      <c r="D56" s="35" t="str">
        <f t="shared" ref="D56" si="97">+IFERROR(D55/C55-1,"nm")</f>
        <v>nm</v>
      </c>
      <c r="E56" s="35" t="str">
        <f t="shared" ref="E56" si="98">+IFERROR(E55/D55-1,"nm")</f>
        <v>nm</v>
      </c>
      <c r="F56" s="35">
        <f t="shared" ref="F56" si="99">+IFERROR(F55/E55-1,"nm")</f>
        <v>1.1709601873536313E-2</v>
      </c>
      <c r="G56" s="35">
        <f t="shared" ref="G56" si="100">+IFERROR(G55/F55-1,"nm")</f>
        <v>-6.944444444444442E-2</v>
      </c>
      <c r="H56" s="35">
        <f t="shared" ref="H56" si="101">+IFERROR(H55/G55-1,"nm")</f>
        <v>0.21890547263681581</v>
      </c>
      <c r="I56" s="35">
        <f>+IFERROR(I55/H55-1,"nm")</f>
        <v>0.15102040816326534</v>
      </c>
    </row>
    <row r="57" spans="1:9" x14ac:dyDescent="0.25">
      <c r="A57" s="53" t="s">
        <v>138</v>
      </c>
      <c r="B57" s="35">
        <f>+Historicals!B220</f>
        <v>0</v>
      </c>
      <c r="C57" s="35">
        <f>+Historicals!C220</f>
        <v>0</v>
      </c>
      <c r="D57" s="35">
        <f>+Historicals!D220</f>
        <v>0</v>
      </c>
      <c r="E57" s="35">
        <f>+Historicals!E220</f>
        <v>0.06</v>
      </c>
      <c r="F57" s="35">
        <f>+Historicals!F220</f>
        <v>0.05</v>
      </c>
      <c r="G57" s="35">
        <f>+Historicals!G220</f>
        <v>-0.03</v>
      </c>
      <c r="H57" s="35">
        <f>+Historicals!H220</f>
        <v>0.19</v>
      </c>
      <c r="I57" s="35">
        <f>+Historicals!I220</f>
        <v>0.17</v>
      </c>
    </row>
    <row r="58" spans="1:9" x14ac:dyDescent="0.25">
      <c r="A58" s="53" t="s">
        <v>139</v>
      </c>
      <c r="B58" s="35" t="str">
        <f t="shared" ref="B58:H58" si="102">+IFERROR(B56-B57,"nm")</f>
        <v>nm</v>
      </c>
      <c r="C58" s="35" t="str">
        <f t="shared" si="102"/>
        <v>nm</v>
      </c>
      <c r="D58" s="35" t="str">
        <f t="shared" si="102"/>
        <v>nm</v>
      </c>
      <c r="E58" s="35" t="str">
        <f t="shared" si="102"/>
        <v>nm</v>
      </c>
      <c r="F58" s="35">
        <f t="shared" si="102"/>
        <v>-3.829039812646369E-2</v>
      </c>
      <c r="G58" s="35">
        <f t="shared" si="102"/>
        <v>-3.9444444444444421E-2</v>
      </c>
      <c r="H58" s="35">
        <f t="shared" si="102"/>
        <v>2.890547263681581E-2</v>
      </c>
      <c r="I58" s="35">
        <f>+IFERROR(I56-I57,"nm")</f>
        <v>-1.8979591836734672E-2</v>
      </c>
    </row>
    <row r="59" spans="1:9" x14ac:dyDescent="0.25">
      <c r="A59" s="61" t="s">
        <v>131</v>
      </c>
      <c r="B59" s="62">
        <f t="shared" ref="B59:H59" si="103">+B65+B62</f>
        <v>0</v>
      </c>
      <c r="C59" s="62">
        <f t="shared" si="103"/>
        <v>0</v>
      </c>
      <c r="D59" s="62">
        <f t="shared" si="103"/>
        <v>0</v>
      </c>
      <c r="E59" s="62">
        <f t="shared" si="103"/>
        <v>1703</v>
      </c>
      <c r="F59" s="62">
        <f t="shared" si="103"/>
        <v>2106</v>
      </c>
      <c r="G59" s="62">
        <f t="shared" si="103"/>
        <v>1673</v>
      </c>
      <c r="H59" s="62">
        <f t="shared" si="103"/>
        <v>2571</v>
      </c>
      <c r="I59" s="62">
        <f>+I65+I62</f>
        <v>3427</v>
      </c>
    </row>
    <row r="60" spans="1:9" x14ac:dyDescent="0.25">
      <c r="A60" s="54" t="s">
        <v>130</v>
      </c>
      <c r="B60" s="35" t="str">
        <f t="shared" ref="B60" si="104">+IFERROR(B59/A59-1,"nm")</f>
        <v>nm</v>
      </c>
      <c r="C60" s="35" t="str">
        <f t="shared" ref="C60" si="105">+IFERROR(C59/B59-1,"nm")</f>
        <v>nm</v>
      </c>
      <c r="D60" s="35" t="str">
        <f t="shared" ref="D60" si="106">+IFERROR(D59/C59-1,"nm")</f>
        <v>nm</v>
      </c>
      <c r="E60" s="35" t="str">
        <f t="shared" ref="E60" si="107">+IFERROR(E59/D59-1,"nm")</f>
        <v>nm</v>
      </c>
      <c r="F60" s="35">
        <f t="shared" ref="F60" si="108">+IFERROR(F59/E59-1,"nm")</f>
        <v>0.23664122137404586</v>
      </c>
      <c r="G60" s="35">
        <f t="shared" ref="G60" si="109">+IFERROR(G59/F59-1,"nm")</f>
        <v>-0.20560303893637222</v>
      </c>
      <c r="H60" s="35">
        <f t="shared" ref="H60" si="110">+IFERROR(H59/G59-1,"nm")</f>
        <v>0.53676031081888831</v>
      </c>
      <c r="I60" s="35">
        <f>+IFERROR(I59/H59-1,"nm")</f>
        <v>0.33294437961882539</v>
      </c>
    </row>
    <row r="61" spans="1:9" x14ac:dyDescent="0.25">
      <c r="A61" s="54" t="s">
        <v>132</v>
      </c>
      <c r="B61" s="35">
        <f t="shared" ref="B61:H61" si="111">+IFERROR(B59/B$18,"nm")</f>
        <v>0</v>
      </c>
      <c r="C61" s="35">
        <f t="shared" si="111"/>
        <v>0</v>
      </c>
      <c r="D61" s="35">
        <f t="shared" si="111"/>
        <v>0</v>
      </c>
      <c r="E61" s="35">
        <f t="shared" si="111"/>
        <v>0.11464153483675531</v>
      </c>
      <c r="F61" s="35">
        <f t="shared" si="111"/>
        <v>0.13243617155074833</v>
      </c>
      <c r="G61" s="35">
        <f t="shared" si="111"/>
        <v>0.11550676608671638</v>
      </c>
      <c r="H61" s="35">
        <f t="shared" si="111"/>
        <v>0.14965946795506141</v>
      </c>
      <c r="I61" s="35">
        <f>+IFERROR(I59/I$18,"nm")</f>
        <v>0.18672696561869995</v>
      </c>
    </row>
    <row r="62" spans="1:9" x14ac:dyDescent="0.25">
      <c r="A62" s="61" t="s">
        <v>133</v>
      </c>
      <c r="B62" s="61">
        <f>+Historicals!B198</f>
        <v>0</v>
      </c>
      <c r="C62" s="61">
        <f>+Historicals!C198</f>
        <v>0</v>
      </c>
      <c r="D62" s="61">
        <f>+Historicals!D198</f>
        <v>0</v>
      </c>
      <c r="E62" s="61">
        <f>+Historicals!E198</f>
        <v>116</v>
      </c>
      <c r="F62" s="61">
        <f>+Historicals!F198</f>
        <v>111</v>
      </c>
      <c r="G62" s="61">
        <f>+Historicals!G198</f>
        <v>132</v>
      </c>
      <c r="H62" s="61">
        <f>+Historicals!H198</f>
        <v>136</v>
      </c>
      <c r="I62" s="61">
        <f>+Historicals!I198</f>
        <v>134</v>
      </c>
    </row>
    <row r="63" spans="1:9" x14ac:dyDescent="0.25">
      <c r="A63" s="54" t="s">
        <v>130</v>
      </c>
      <c r="B63" s="35" t="str">
        <f t="shared" ref="B63" si="112">+IFERROR(B62/A62-1,"nm")</f>
        <v>nm</v>
      </c>
      <c r="C63" s="35" t="str">
        <f t="shared" ref="C63" si="113">+IFERROR(C62/B62-1,"nm")</f>
        <v>nm</v>
      </c>
      <c r="D63" s="35" t="str">
        <f t="shared" ref="D63" si="114">+IFERROR(D62/C62-1,"nm")</f>
        <v>nm</v>
      </c>
      <c r="E63" s="35" t="str">
        <f t="shared" ref="E63" si="115">+IFERROR(E62/D62-1,"nm")</f>
        <v>nm</v>
      </c>
      <c r="F63" s="35">
        <f t="shared" ref="F63" si="116">+IFERROR(F62/E62-1,"nm")</f>
        <v>-4.31034482758621E-2</v>
      </c>
      <c r="G63" s="35">
        <f t="shared" ref="G63" si="117">+IFERROR(G62/F62-1,"nm")</f>
        <v>0.18918918918918926</v>
      </c>
      <c r="H63" s="35">
        <f t="shared" ref="H63" si="118">+IFERROR(H62/G62-1,"nm")</f>
        <v>3.0303030303030276E-2</v>
      </c>
      <c r="I63" s="35">
        <f>+IFERROR(I62/H62-1,"nm")</f>
        <v>-1.4705882352941124E-2</v>
      </c>
    </row>
    <row r="64" spans="1:9" x14ac:dyDescent="0.25">
      <c r="A64" s="54" t="s">
        <v>134</v>
      </c>
      <c r="B64" s="35">
        <f t="shared" ref="B64:H64" si="119">+IFERROR(B62/B$18,"nm")</f>
        <v>0</v>
      </c>
      <c r="C64" s="35">
        <f t="shared" si="119"/>
        <v>0</v>
      </c>
      <c r="D64" s="35">
        <f t="shared" si="119"/>
        <v>0</v>
      </c>
      <c r="E64" s="35">
        <f t="shared" si="119"/>
        <v>7.808818579602827E-3</v>
      </c>
      <c r="F64" s="35">
        <f t="shared" si="119"/>
        <v>6.9802540560935733E-3</v>
      </c>
      <c r="G64" s="35">
        <f t="shared" si="119"/>
        <v>9.1135045567522777E-3</v>
      </c>
      <c r="H64" s="35">
        <f t="shared" si="119"/>
        <v>7.9166424122475119E-3</v>
      </c>
      <c r="I64" s="35">
        <f>+IFERROR(I62/I$18,"nm")</f>
        <v>7.3012586498120199E-3</v>
      </c>
    </row>
    <row r="65" spans="1:14" x14ac:dyDescent="0.25">
      <c r="A65" s="61" t="s">
        <v>135</v>
      </c>
      <c r="B65" s="61">
        <f>+Historicals!B153</f>
        <v>0</v>
      </c>
      <c r="C65" s="61">
        <f>+Historicals!C153</f>
        <v>0</v>
      </c>
      <c r="D65" s="61">
        <f>+Historicals!D153</f>
        <v>0</v>
      </c>
      <c r="E65" s="61">
        <f>+Historicals!E153</f>
        <v>1587</v>
      </c>
      <c r="F65" s="61">
        <f>+Historicals!F153</f>
        <v>1995</v>
      </c>
      <c r="G65" s="61">
        <f>+Historicals!G153</f>
        <v>1541</v>
      </c>
      <c r="H65" s="61">
        <f>+Historicals!H153</f>
        <v>2435</v>
      </c>
      <c r="I65" s="61">
        <f>+Historicals!I153</f>
        <v>3293</v>
      </c>
    </row>
    <row r="66" spans="1:14" x14ac:dyDescent="0.25">
      <c r="A66" s="54" t="s">
        <v>130</v>
      </c>
      <c r="B66" s="35" t="str">
        <f t="shared" ref="B66" si="120">+IFERROR(B65/A65-1,"nm")</f>
        <v>nm</v>
      </c>
      <c r="C66" s="35" t="str">
        <f t="shared" ref="C66" si="121">+IFERROR(C65/B65-1,"nm")</f>
        <v>nm</v>
      </c>
      <c r="D66" s="35" t="str">
        <f t="shared" ref="D66" si="122">+IFERROR(D65/C65-1,"nm")</f>
        <v>nm</v>
      </c>
      <c r="E66" s="35" t="str">
        <f t="shared" ref="E66" si="123">+IFERROR(E65/D65-1,"nm")</f>
        <v>nm</v>
      </c>
      <c r="F66" s="35">
        <f t="shared" ref="F66" si="124">+IFERROR(F65/E65-1,"nm")</f>
        <v>0.25708884688090738</v>
      </c>
      <c r="G66" s="35">
        <f t="shared" ref="G66" si="125">+IFERROR(G65/F65-1,"nm")</f>
        <v>-0.22756892230576442</v>
      </c>
      <c r="H66" s="35">
        <f t="shared" ref="H66" si="126">+IFERROR(H65/G65-1,"nm")</f>
        <v>0.58014276443867629</v>
      </c>
      <c r="I66" s="35">
        <f>+IFERROR(I65/H65-1,"nm")</f>
        <v>0.3523613963039014</v>
      </c>
    </row>
    <row r="67" spans="1:14" x14ac:dyDescent="0.25">
      <c r="A67" s="54" t="s">
        <v>132</v>
      </c>
      <c r="B67" s="35">
        <f t="shared" ref="B67:H67" si="127">+IFERROR(B65/B$18,"nm")</f>
        <v>0</v>
      </c>
      <c r="C67" s="35">
        <f t="shared" si="127"/>
        <v>0</v>
      </c>
      <c r="D67" s="35">
        <f t="shared" si="127"/>
        <v>0</v>
      </c>
      <c r="E67" s="35">
        <f t="shared" si="127"/>
        <v>0.10683271625715247</v>
      </c>
      <c r="F67" s="35">
        <f t="shared" si="127"/>
        <v>0.12545591749465476</v>
      </c>
      <c r="G67" s="35">
        <f t="shared" si="127"/>
        <v>0.1063932615299641</v>
      </c>
      <c r="H67" s="35">
        <f t="shared" si="127"/>
        <v>0.14174282554281389</v>
      </c>
      <c r="I67" s="35">
        <f>+IFERROR(I65/I$18,"nm")</f>
        <v>0.17942570696888793</v>
      </c>
    </row>
    <row r="68" spans="1:14" x14ac:dyDescent="0.25">
      <c r="A68" s="61" t="s">
        <v>136</v>
      </c>
      <c r="B68" s="61">
        <f>+Historicals!B183</f>
        <v>0</v>
      </c>
      <c r="C68" s="61">
        <f>+Historicals!C183</f>
        <v>0</v>
      </c>
      <c r="D68" s="61">
        <f>+Historicals!D183</f>
        <v>0</v>
      </c>
      <c r="E68" s="61">
        <f>+Historicals!E183</f>
        <v>240</v>
      </c>
      <c r="F68" s="61">
        <f>+Historicals!F183</f>
        <v>233</v>
      </c>
      <c r="G68" s="61">
        <f>+Historicals!G183</f>
        <v>139</v>
      </c>
      <c r="H68" s="61">
        <f>+Historicals!H183</f>
        <v>153</v>
      </c>
      <c r="I68" s="61">
        <f>+Historicals!I183</f>
        <v>197</v>
      </c>
    </row>
    <row r="69" spans="1:14" x14ac:dyDescent="0.25">
      <c r="A69" s="54" t="s">
        <v>130</v>
      </c>
      <c r="B69" s="35" t="str">
        <f t="shared" ref="B69" si="128">+IFERROR(B68/A68-1,"nm")</f>
        <v>nm</v>
      </c>
      <c r="C69" s="35" t="str">
        <f t="shared" ref="C69" si="129">+IFERROR(C68/B68-1,"nm")</f>
        <v>nm</v>
      </c>
      <c r="D69" s="35" t="str">
        <f t="shared" ref="D69" si="130">+IFERROR(D68/C68-1,"nm")</f>
        <v>nm</v>
      </c>
      <c r="E69" s="35" t="str">
        <f t="shared" ref="E69" si="131">+IFERROR(E68/D68-1,"nm")</f>
        <v>nm</v>
      </c>
      <c r="F69" s="35">
        <f t="shared" ref="F69" si="132">+IFERROR(F68/E68-1,"nm")</f>
        <v>-2.9166666666666674E-2</v>
      </c>
      <c r="G69" s="35">
        <f t="shared" ref="G69" si="133">+IFERROR(G68/F68-1,"nm")</f>
        <v>-0.40343347639484983</v>
      </c>
      <c r="H69" s="35">
        <f t="shared" ref="H69" si="134">+IFERROR(H68/G68-1,"nm")</f>
        <v>0.10071942446043169</v>
      </c>
      <c r="I69" s="35">
        <f>+IFERROR(I68/H68-1,"nm")</f>
        <v>0.28758169934640532</v>
      </c>
    </row>
    <row r="70" spans="1:14" x14ac:dyDescent="0.25">
      <c r="A70" s="54" t="s">
        <v>134</v>
      </c>
      <c r="B70" s="35">
        <f t="shared" ref="B70:H70" si="135">+IFERROR(B68/B$18,"nm")</f>
        <v>0</v>
      </c>
      <c r="C70" s="35">
        <f t="shared" si="135"/>
        <v>0</v>
      </c>
      <c r="D70" s="35">
        <f t="shared" si="135"/>
        <v>0</v>
      </c>
      <c r="E70" s="35">
        <f t="shared" si="135"/>
        <v>1.6156176371592057E-2</v>
      </c>
      <c r="F70" s="35">
        <f t="shared" si="135"/>
        <v>1.4652245000628852E-2</v>
      </c>
      <c r="G70" s="35">
        <f t="shared" si="135"/>
        <v>9.5967964650648992E-3</v>
      </c>
      <c r="H70" s="35">
        <f t="shared" si="135"/>
        <v>8.9062227137784496E-3</v>
      </c>
      <c r="I70" s="35">
        <f>+IFERROR(I68/I$18,"nm")</f>
        <v>1.0733939955320656E-2</v>
      </c>
    </row>
    <row r="71" spans="1:14" x14ac:dyDescent="0.25">
      <c r="A71" s="63" t="str">
        <f>+Historicals!A117</f>
        <v>Greater China</v>
      </c>
      <c r="B71" s="63"/>
      <c r="C71" s="63"/>
      <c r="D71" s="63"/>
      <c r="E71" s="63"/>
      <c r="F71" s="63"/>
      <c r="G71" s="63"/>
      <c r="H71" s="63"/>
      <c r="I71" s="63"/>
      <c r="J71" s="57"/>
      <c r="K71" s="57"/>
      <c r="L71" s="57"/>
      <c r="M71" s="57"/>
      <c r="N71" s="57"/>
    </row>
    <row r="72" spans="1:14" x14ac:dyDescent="0.25">
      <c r="A72" s="61" t="s">
        <v>137</v>
      </c>
      <c r="B72" s="61">
        <f>+Historicals!B117</f>
        <v>3067</v>
      </c>
      <c r="C72" s="61">
        <f>+Historicals!C117</f>
        <v>3785</v>
      </c>
      <c r="D72" s="61">
        <f>+Historicals!D117</f>
        <v>4237</v>
      </c>
      <c r="E72" s="61">
        <f>+Historicals!E117</f>
        <v>5134</v>
      </c>
      <c r="F72" s="61">
        <f>+Historicals!F117</f>
        <v>6208</v>
      </c>
      <c r="G72" s="61">
        <f>+Historicals!G117</f>
        <v>6679</v>
      </c>
      <c r="H72" s="61">
        <f>+Historicals!H117</f>
        <v>8290</v>
      </c>
      <c r="I72" s="61">
        <f>+Historicals!I117</f>
        <v>7547</v>
      </c>
    </row>
    <row r="73" spans="1:14" x14ac:dyDescent="0.25">
      <c r="A73" s="53" t="s">
        <v>130</v>
      </c>
      <c r="B73" s="35" t="str">
        <f t="shared" ref="B73" si="136">+IFERROR(B72/A72-1,"nm")</f>
        <v>nm</v>
      </c>
      <c r="C73" s="35">
        <f t="shared" ref="C73" si="137">+IFERROR(C72/B72-1,"nm")</f>
        <v>0.23410498858819695</v>
      </c>
      <c r="D73" s="35">
        <f t="shared" ref="D73" si="138">+IFERROR(D72/C72-1,"nm")</f>
        <v>0.11941875825627468</v>
      </c>
      <c r="E73" s="35">
        <f t="shared" ref="E73" si="139">+IFERROR(E72/D72-1,"nm")</f>
        <v>0.21170639603493036</v>
      </c>
      <c r="F73" s="35">
        <f t="shared" ref="F73" si="140">+IFERROR(F72/E72-1,"nm")</f>
        <v>0.20919361121932223</v>
      </c>
      <c r="G73" s="35">
        <f t="shared" ref="G73" si="141">+IFERROR(G72/F72-1,"nm")</f>
        <v>7.5869845360824639E-2</v>
      </c>
      <c r="H73" s="35">
        <f t="shared" ref="H73" si="142">+IFERROR(H72/G72-1,"nm")</f>
        <v>0.24120377301991325</v>
      </c>
      <c r="I73" s="35">
        <f>+IFERROR(I72/H72-1,"nm")</f>
        <v>-8.9626055488540413E-2</v>
      </c>
    </row>
    <row r="74" spans="1:14" x14ac:dyDescent="0.25">
      <c r="A74" s="52" t="s">
        <v>114</v>
      </c>
      <c r="B74" s="61">
        <f>+Historicals!B118</f>
        <v>2016</v>
      </c>
      <c r="C74" s="61">
        <f>+Historicals!C118</f>
        <v>2599</v>
      </c>
      <c r="D74" s="61">
        <f>+Historicals!D118</f>
        <v>2920</v>
      </c>
      <c r="E74" s="61">
        <f>+Historicals!E118</f>
        <v>3496</v>
      </c>
      <c r="F74" s="61">
        <f>+Historicals!F118</f>
        <v>4262</v>
      </c>
      <c r="G74" s="61">
        <f>+Historicals!G118</f>
        <v>4635</v>
      </c>
      <c r="H74" s="61">
        <f>+Historicals!H118</f>
        <v>5748</v>
      </c>
      <c r="I74" s="61">
        <f>+Historicals!I118</f>
        <v>5416</v>
      </c>
    </row>
    <row r="75" spans="1:14" x14ac:dyDescent="0.25">
      <c r="A75" s="53" t="s">
        <v>130</v>
      </c>
      <c r="B75" s="35" t="str">
        <f t="shared" ref="B75" si="143">+IFERROR(B74/A74-1,"nm")</f>
        <v>nm</v>
      </c>
      <c r="C75" s="35">
        <f t="shared" ref="C75" si="144">+IFERROR(C74/B74-1,"nm")</f>
        <v>0.28918650793650791</v>
      </c>
      <c r="D75" s="35">
        <f t="shared" ref="D75" si="145">+IFERROR(D74/C74-1,"nm")</f>
        <v>0.12350904193920731</v>
      </c>
      <c r="E75" s="35">
        <f t="shared" ref="E75" si="146">+IFERROR(E74/D74-1,"nm")</f>
        <v>0.19726027397260282</v>
      </c>
      <c r="F75" s="35">
        <f t="shared" ref="F75" si="147">+IFERROR(F74/E74-1,"nm")</f>
        <v>0.21910755148741412</v>
      </c>
      <c r="G75" s="35">
        <f t="shared" ref="G75" si="148">+IFERROR(G74/F74-1,"nm")</f>
        <v>8.7517597372125833E-2</v>
      </c>
      <c r="H75" s="35">
        <f t="shared" ref="H75" si="149">+IFERROR(H74/G74-1,"nm")</f>
        <v>0.24012944983818763</v>
      </c>
      <c r="I75" s="35">
        <f>+IFERROR(I74/H74-1,"nm")</f>
        <v>-5.7759220598469052E-2</v>
      </c>
    </row>
    <row r="76" spans="1:14" x14ac:dyDescent="0.25">
      <c r="A76" s="53" t="s">
        <v>138</v>
      </c>
      <c r="B76" s="35">
        <f>+Historicals!B222</f>
        <v>0.28000000000000003</v>
      </c>
      <c r="C76" s="35">
        <f>+Historicals!C222</f>
        <v>0.33</v>
      </c>
      <c r="D76" s="35">
        <f>+Historicals!D222</f>
        <v>0.18</v>
      </c>
      <c r="E76" s="35">
        <f>+Historicals!E222</f>
        <v>0.16</v>
      </c>
      <c r="F76" s="35">
        <f>+Historicals!F222</f>
        <v>0.25</v>
      </c>
      <c r="G76" s="35">
        <f>+Historicals!G222</f>
        <v>0.12</v>
      </c>
      <c r="H76" s="35">
        <f>+Historicals!H222</f>
        <v>0.19</v>
      </c>
      <c r="I76" s="35">
        <f>+Historicals!I222</f>
        <v>-0.1</v>
      </c>
    </row>
    <row r="77" spans="1:14" x14ac:dyDescent="0.25">
      <c r="A77" s="53" t="s">
        <v>139</v>
      </c>
      <c r="B77" s="35" t="str">
        <f t="shared" ref="B77:H77" si="150">+IFERROR(B75-B76,"nm")</f>
        <v>nm</v>
      </c>
      <c r="C77" s="35">
        <f t="shared" si="150"/>
        <v>-4.0813492063492107E-2</v>
      </c>
      <c r="D77" s="35">
        <f t="shared" si="150"/>
        <v>-5.6490958060792684E-2</v>
      </c>
      <c r="E77" s="35">
        <f t="shared" si="150"/>
        <v>3.7260273972602814E-2</v>
      </c>
      <c r="F77" s="35">
        <f t="shared" si="150"/>
        <v>-3.0892448512585879E-2</v>
      </c>
      <c r="G77" s="35">
        <f t="shared" si="150"/>
        <v>-3.2482402627874163E-2</v>
      </c>
      <c r="H77" s="35">
        <f t="shared" si="150"/>
        <v>5.0129449838187623E-2</v>
      </c>
      <c r="I77" s="35">
        <f>+IFERROR(I75-I76,"nm")</f>
        <v>4.2240779401530953E-2</v>
      </c>
    </row>
    <row r="78" spans="1:14" x14ac:dyDescent="0.25">
      <c r="A78" s="52" t="s">
        <v>115</v>
      </c>
      <c r="B78" s="61">
        <f>+Historicals!B119</f>
        <v>925</v>
      </c>
      <c r="C78" s="61">
        <f>+Historicals!C119</f>
        <v>1055</v>
      </c>
      <c r="D78" s="61">
        <f>+Historicals!D119</f>
        <v>1188</v>
      </c>
      <c r="E78" s="61">
        <f>+Historicals!E119</f>
        <v>1508</v>
      </c>
      <c r="F78" s="61">
        <f>+Historicals!F119</f>
        <v>1808</v>
      </c>
      <c r="G78" s="61">
        <f>+Historicals!G119</f>
        <v>1896</v>
      </c>
      <c r="H78" s="61">
        <f>+Historicals!H119</f>
        <v>2347</v>
      </c>
      <c r="I78" s="61">
        <f>+Historicals!I119</f>
        <v>1938</v>
      </c>
    </row>
    <row r="79" spans="1:14" x14ac:dyDescent="0.25">
      <c r="A79" s="53" t="s">
        <v>130</v>
      </c>
      <c r="B79" s="35" t="str">
        <f t="shared" ref="B79" si="151">+IFERROR(B78/A78-1,"nm")</f>
        <v>nm</v>
      </c>
      <c r="C79" s="35">
        <f t="shared" ref="C79" si="152">+IFERROR(C78/B78-1,"nm")</f>
        <v>0.14054054054054044</v>
      </c>
      <c r="D79" s="35">
        <f t="shared" ref="D79" si="153">+IFERROR(D78/C78-1,"nm")</f>
        <v>0.12606635071090055</v>
      </c>
      <c r="E79" s="35">
        <f t="shared" ref="E79" si="154">+IFERROR(E78/D78-1,"nm")</f>
        <v>0.26936026936026947</v>
      </c>
      <c r="F79" s="35">
        <f t="shared" ref="F79" si="155">+IFERROR(F78/E78-1,"nm")</f>
        <v>0.19893899204244025</v>
      </c>
      <c r="G79" s="35">
        <f t="shared" ref="G79" si="156">+IFERROR(G78/F78-1,"nm")</f>
        <v>4.8672566371681381E-2</v>
      </c>
      <c r="H79" s="35">
        <f t="shared" ref="H79" si="157">+IFERROR(H78/G78-1,"nm")</f>
        <v>0.2378691983122363</v>
      </c>
      <c r="I79" s="35">
        <f>+IFERROR(I78/H78-1,"nm")</f>
        <v>-0.17426501917341286</v>
      </c>
    </row>
    <row r="80" spans="1:14" x14ac:dyDescent="0.25">
      <c r="A80" s="53" t="s">
        <v>138</v>
      </c>
      <c r="B80" s="35">
        <f>+Historicals!B223</f>
        <v>7.0000000000000007E-2</v>
      </c>
      <c r="C80" s="35">
        <f>+Historicals!C223</f>
        <v>0.17</v>
      </c>
      <c r="D80" s="35">
        <f>+Historicals!D223</f>
        <v>0.18</v>
      </c>
      <c r="E80" s="35">
        <f>+Historicals!E223</f>
        <v>0.23</v>
      </c>
      <c r="F80" s="35">
        <f>+Historicals!F223</f>
        <v>0.23</v>
      </c>
      <c r="G80" s="35">
        <f>+Historicals!G223</f>
        <v>0.08</v>
      </c>
      <c r="H80" s="35">
        <f>+Historicals!H223</f>
        <v>0.19</v>
      </c>
      <c r="I80" s="35">
        <f>+Historicals!I223</f>
        <v>-0.21</v>
      </c>
    </row>
    <row r="81" spans="1:9" x14ac:dyDescent="0.25">
      <c r="A81" s="53" t="s">
        <v>139</v>
      </c>
      <c r="B81" s="35" t="str">
        <f t="shared" ref="B81:H81" si="158">+IFERROR(B79-B80,"nm")</f>
        <v>nm</v>
      </c>
      <c r="C81" s="35">
        <f t="shared" si="158"/>
        <v>-2.9459459459459575E-2</v>
      </c>
      <c r="D81" s="35">
        <f t="shared" si="158"/>
        <v>-5.3933649289099439E-2</v>
      </c>
      <c r="E81" s="35">
        <f t="shared" si="158"/>
        <v>3.9360269360269456E-2</v>
      </c>
      <c r="F81" s="35">
        <f t="shared" si="158"/>
        <v>-3.1061007957559755E-2</v>
      </c>
      <c r="G81" s="35">
        <f t="shared" si="158"/>
        <v>-3.1327433628318621E-2</v>
      </c>
      <c r="H81" s="35">
        <f t="shared" si="158"/>
        <v>4.7869198312236294E-2</v>
      </c>
      <c r="I81" s="35">
        <f>+IFERROR(I79-I80,"nm")</f>
        <v>3.5734980826587132E-2</v>
      </c>
    </row>
    <row r="82" spans="1:9" x14ac:dyDescent="0.25">
      <c r="A82" s="52" t="s">
        <v>116</v>
      </c>
      <c r="B82" s="61">
        <f>+Historicals!B120</f>
        <v>126</v>
      </c>
      <c r="C82" s="61">
        <f>+Historicals!C120</f>
        <v>131</v>
      </c>
      <c r="D82" s="61">
        <f>+Historicals!D120</f>
        <v>129</v>
      </c>
      <c r="E82" s="61">
        <f>+Historicals!E120</f>
        <v>130</v>
      </c>
      <c r="F82" s="61">
        <f>+Historicals!F120</f>
        <v>138</v>
      </c>
      <c r="G82" s="61">
        <f>+Historicals!G120</f>
        <v>148</v>
      </c>
      <c r="H82" s="61">
        <f>+Historicals!H120</f>
        <v>195</v>
      </c>
      <c r="I82" s="61">
        <f>+Historicals!I120</f>
        <v>193</v>
      </c>
    </row>
    <row r="83" spans="1:9" x14ac:dyDescent="0.25">
      <c r="A83" s="53" t="s">
        <v>130</v>
      </c>
      <c r="B83" s="35" t="str">
        <f t="shared" ref="B83" si="159">+IFERROR(B82/A82-1,"nm")</f>
        <v>nm</v>
      </c>
      <c r="C83" s="35">
        <f t="shared" ref="C83" si="160">+IFERROR(C82/B82-1,"nm")</f>
        <v>3.9682539682539764E-2</v>
      </c>
      <c r="D83" s="35">
        <f t="shared" ref="D83" si="161">+IFERROR(D82/C82-1,"nm")</f>
        <v>-1.5267175572519109E-2</v>
      </c>
      <c r="E83" s="35">
        <f t="shared" ref="E83" si="162">+IFERROR(E82/D82-1,"nm")</f>
        <v>7.7519379844961378E-3</v>
      </c>
      <c r="F83" s="35">
        <f t="shared" ref="F83" si="163">+IFERROR(F82/E82-1,"nm")</f>
        <v>6.1538461538461542E-2</v>
      </c>
      <c r="G83" s="35">
        <f t="shared" ref="G83" si="164">+IFERROR(G82/F82-1,"nm")</f>
        <v>7.2463768115942129E-2</v>
      </c>
      <c r="H83" s="35">
        <f t="shared" ref="H83" si="165">+IFERROR(H82/G82-1,"nm")</f>
        <v>0.31756756756756754</v>
      </c>
      <c r="I83" s="35">
        <f>+IFERROR(I82/H82-1,"nm")</f>
        <v>-1.025641025641022E-2</v>
      </c>
    </row>
    <row r="84" spans="1:9" x14ac:dyDescent="0.25">
      <c r="A84" s="53" t="s">
        <v>138</v>
      </c>
      <c r="B84" s="35">
        <f>+Historicals!B224</f>
        <v>0.01</v>
      </c>
      <c r="C84" s="35">
        <f>+Historicals!C224</f>
        <v>7.0000000000000007E-2</v>
      </c>
      <c r="D84" s="35">
        <f>+Historicals!D224</f>
        <v>0.03</v>
      </c>
      <c r="E84" s="35">
        <f>+Historicals!E224</f>
        <v>-0.01</v>
      </c>
      <c r="F84" s="35">
        <f>+Historicals!F224</f>
        <v>0.08</v>
      </c>
      <c r="G84" s="35">
        <f>+Historicals!G224</f>
        <v>0.11</v>
      </c>
      <c r="H84" s="35">
        <f>+Historicals!H224</f>
        <v>0.26</v>
      </c>
      <c r="I84" s="35">
        <f>+Historicals!I224</f>
        <v>-0.06</v>
      </c>
    </row>
    <row r="85" spans="1:9" x14ac:dyDescent="0.25">
      <c r="A85" s="53" t="s">
        <v>139</v>
      </c>
      <c r="B85" s="35" t="str">
        <f t="shared" ref="B85:H85" si="166">+IFERROR(B83-B84,"nm")</f>
        <v>nm</v>
      </c>
      <c r="C85" s="35">
        <f t="shared" si="166"/>
        <v>-3.0317460317460243E-2</v>
      </c>
      <c r="D85" s="35">
        <f t="shared" si="166"/>
        <v>-4.5267175572519108E-2</v>
      </c>
      <c r="E85" s="35">
        <f t="shared" si="166"/>
        <v>1.775193798449614E-2</v>
      </c>
      <c r="F85" s="35">
        <f t="shared" si="166"/>
        <v>-1.846153846153846E-2</v>
      </c>
      <c r="G85" s="35">
        <f t="shared" si="166"/>
        <v>-3.7536231884057872E-2</v>
      </c>
      <c r="H85" s="35">
        <f t="shared" si="166"/>
        <v>5.7567567567567535E-2</v>
      </c>
      <c r="I85" s="35">
        <f>+IFERROR(I83-I84,"nm")</f>
        <v>4.9743589743589778E-2</v>
      </c>
    </row>
    <row r="86" spans="1:9" x14ac:dyDescent="0.25">
      <c r="A86" s="61" t="s">
        <v>131</v>
      </c>
      <c r="B86" s="62">
        <f t="shared" ref="B86:H86" si="167">+B92+B89</f>
        <v>1039</v>
      </c>
      <c r="C86" s="62">
        <f t="shared" si="167"/>
        <v>1420</v>
      </c>
      <c r="D86" s="62">
        <f t="shared" si="167"/>
        <v>1561</v>
      </c>
      <c r="E86" s="62">
        <f t="shared" si="167"/>
        <v>1863</v>
      </c>
      <c r="F86" s="62">
        <f t="shared" si="167"/>
        <v>2426</v>
      </c>
      <c r="G86" s="62">
        <f t="shared" si="167"/>
        <v>2534</v>
      </c>
      <c r="H86" s="62">
        <f t="shared" si="167"/>
        <v>3289</v>
      </c>
      <c r="I86" s="62">
        <f>+I92+I89</f>
        <v>2406</v>
      </c>
    </row>
    <row r="87" spans="1:9" x14ac:dyDescent="0.25">
      <c r="A87" s="54" t="s">
        <v>130</v>
      </c>
      <c r="B87" s="35" t="str">
        <f t="shared" ref="B87" si="168">+IFERROR(B86/A86-1,"nm")</f>
        <v>nm</v>
      </c>
      <c r="C87" s="35">
        <f t="shared" ref="C87" si="169">+IFERROR(C86/B86-1,"nm")</f>
        <v>0.36669874879692022</v>
      </c>
      <c r="D87" s="35">
        <f t="shared" ref="D87" si="170">+IFERROR(D86/C86-1,"nm")</f>
        <v>9.9295774647887303E-2</v>
      </c>
      <c r="E87" s="35">
        <f t="shared" ref="E87" si="171">+IFERROR(E86/D86-1,"nm")</f>
        <v>0.19346572709801402</v>
      </c>
      <c r="F87" s="35">
        <f t="shared" ref="F87" si="172">+IFERROR(F86/E86-1,"nm")</f>
        <v>0.3022007514761138</v>
      </c>
      <c r="G87" s="35">
        <f t="shared" ref="G87" si="173">+IFERROR(G86/F86-1,"nm")</f>
        <v>4.4517724649629109E-2</v>
      </c>
      <c r="H87" s="35">
        <f t="shared" ref="H87" si="174">+IFERROR(H86/G86-1,"nm")</f>
        <v>0.29794790844514596</v>
      </c>
      <c r="I87" s="35">
        <f>+IFERROR(I86/H86-1,"nm")</f>
        <v>-0.26847065977500761</v>
      </c>
    </row>
    <row r="88" spans="1:9" x14ac:dyDescent="0.25">
      <c r="A88" s="54" t="s">
        <v>132</v>
      </c>
      <c r="B88" s="35">
        <f t="shared" ref="B88:H88" si="175">+IFERROR(B86/B$18,"nm")</f>
        <v>7.5618631732168845E-2</v>
      </c>
      <c r="C88" s="35">
        <f t="shared" si="175"/>
        <v>9.6179897046870771E-2</v>
      </c>
      <c r="D88" s="35">
        <f t="shared" si="175"/>
        <v>0.10258937960042061</v>
      </c>
      <c r="E88" s="35">
        <f t="shared" si="175"/>
        <v>0.12541231908448333</v>
      </c>
      <c r="F88" s="35">
        <f t="shared" si="175"/>
        <v>0.15255942648723431</v>
      </c>
      <c r="G88" s="35">
        <f t="shared" si="175"/>
        <v>0.17495167080916874</v>
      </c>
      <c r="H88" s="35">
        <f t="shared" si="175"/>
        <v>0.19145468304325047</v>
      </c>
      <c r="I88" s="35">
        <f>+IFERROR(I86/I$18,"nm")</f>
        <v>0.13109573366752031</v>
      </c>
    </row>
    <row r="89" spans="1:9" x14ac:dyDescent="0.25">
      <c r="A89" s="61" t="s">
        <v>133</v>
      </c>
      <c r="B89" s="61">
        <f>+Historicals!B199</f>
        <v>46</v>
      </c>
      <c r="C89" s="61">
        <f>+Historicals!C199</f>
        <v>48</v>
      </c>
      <c r="D89" s="61">
        <f>+Historicals!D199</f>
        <v>54</v>
      </c>
      <c r="E89" s="61">
        <f>+Historicals!E199</f>
        <v>56</v>
      </c>
      <c r="F89" s="61">
        <f>+Historicals!F199</f>
        <v>50</v>
      </c>
      <c r="G89" s="61">
        <f>+Historicals!G199</f>
        <v>44</v>
      </c>
      <c r="H89" s="61">
        <f>+Historicals!H199</f>
        <v>46</v>
      </c>
      <c r="I89" s="61">
        <f>+Historicals!I199</f>
        <v>41</v>
      </c>
    </row>
    <row r="90" spans="1:9" x14ac:dyDescent="0.25">
      <c r="A90" s="54" t="s">
        <v>130</v>
      </c>
      <c r="B90" s="35" t="str">
        <f t="shared" ref="B90" si="176">+IFERROR(B89/A89-1,"nm")</f>
        <v>nm</v>
      </c>
      <c r="C90" s="35">
        <f t="shared" ref="C90" si="177">+IFERROR(C89/B89-1,"nm")</f>
        <v>4.3478260869565188E-2</v>
      </c>
      <c r="D90" s="35">
        <f t="shared" ref="D90" si="178">+IFERROR(D89/C89-1,"nm")</f>
        <v>0.125</v>
      </c>
      <c r="E90" s="35">
        <f t="shared" ref="E90" si="179">+IFERROR(E89/D89-1,"nm")</f>
        <v>3.7037037037036979E-2</v>
      </c>
      <c r="F90" s="35">
        <f t="shared" ref="F90" si="180">+IFERROR(F89/E89-1,"nm")</f>
        <v>-0.1071428571428571</v>
      </c>
      <c r="G90" s="35">
        <f t="shared" ref="G90" si="181">+IFERROR(G89/F89-1,"nm")</f>
        <v>-0.12</v>
      </c>
      <c r="H90" s="35">
        <f t="shared" ref="H90" si="182">+IFERROR(H89/G89-1,"nm")</f>
        <v>4.5454545454545414E-2</v>
      </c>
      <c r="I90" s="35">
        <f>+IFERROR(I89/H89-1,"nm")</f>
        <v>-0.10869565217391308</v>
      </c>
    </row>
    <row r="91" spans="1:9" x14ac:dyDescent="0.25">
      <c r="A91" s="54" t="s">
        <v>134</v>
      </c>
      <c r="B91" s="35">
        <f t="shared" ref="B91:H91" si="183">+IFERROR(B89/B$18,"nm")</f>
        <v>3.3478893740902477E-3</v>
      </c>
      <c r="C91" s="35">
        <f t="shared" si="183"/>
        <v>3.251151449471688E-3</v>
      </c>
      <c r="D91" s="35">
        <f t="shared" si="183"/>
        <v>3.5488958990536278E-3</v>
      </c>
      <c r="E91" s="35">
        <f t="shared" si="183"/>
        <v>3.7697744867048132E-3</v>
      </c>
      <c r="F91" s="35">
        <f t="shared" si="183"/>
        <v>3.1442585838259338E-3</v>
      </c>
      <c r="G91" s="35">
        <f t="shared" si="183"/>
        <v>3.0378348522507597E-3</v>
      </c>
      <c r="H91" s="35">
        <f t="shared" si="183"/>
        <v>2.6776878747307759E-3</v>
      </c>
      <c r="I91" s="35">
        <f>+IFERROR(I89/I$18,"nm")</f>
        <v>2.2339671988230807E-3</v>
      </c>
    </row>
    <row r="92" spans="1:9" x14ac:dyDescent="0.25">
      <c r="A92" s="61" t="s">
        <v>135</v>
      </c>
      <c r="B92" s="61">
        <f>+Historicals!B154</f>
        <v>993</v>
      </c>
      <c r="C92" s="61">
        <f>+Historicals!C154</f>
        <v>1372</v>
      </c>
      <c r="D92" s="61">
        <f>+Historicals!D154</f>
        <v>1507</v>
      </c>
      <c r="E92" s="61">
        <f>+Historicals!E154</f>
        <v>1807</v>
      </c>
      <c r="F92" s="61">
        <f>+Historicals!F154</f>
        <v>2376</v>
      </c>
      <c r="G92" s="61">
        <f>+Historicals!G154</f>
        <v>2490</v>
      </c>
      <c r="H92" s="61">
        <f>+Historicals!H154</f>
        <v>3243</v>
      </c>
      <c r="I92" s="61">
        <f>+Historicals!I154</f>
        <v>2365</v>
      </c>
    </row>
    <row r="93" spans="1:9" x14ac:dyDescent="0.25">
      <c r="A93" s="54" t="s">
        <v>130</v>
      </c>
      <c r="B93" s="35" t="str">
        <f t="shared" ref="B93" si="184">+IFERROR(B92/A92-1,"nm")</f>
        <v>nm</v>
      </c>
      <c r="C93" s="35">
        <f t="shared" ref="C93" si="185">+IFERROR(C92/B92-1,"nm")</f>
        <v>0.38167170191339372</v>
      </c>
      <c r="D93" s="35">
        <f t="shared" ref="D93" si="186">+IFERROR(D92/C92-1,"nm")</f>
        <v>9.8396501457725938E-2</v>
      </c>
      <c r="E93" s="35">
        <f t="shared" ref="E93" si="187">+IFERROR(E92/D92-1,"nm")</f>
        <v>0.19907100199071004</v>
      </c>
      <c r="F93" s="35">
        <f t="shared" ref="F93" si="188">+IFERROR(F92/E92-1,"nm")</f>
        <v>0.31488655229662421</v>
      </c>
      <c r="G93" s="35">
        <f t="shared" ref="G93" si="189">+IFERROR(G92/F92-1,"nm")</f>
        <v>4.7979797979798011E-2</v>
      </c>
      <c r="H93" s="35">
        <f t="shared" ref="H93" si="190">+IFERROR(H92/G92-1,"nm")</f>
        <v>0.30240963855421676</v>
      </c>
      <c r="I93" s="35">
        <f>+IFERROR(I92/H92-1,"nm")</f>
        <v>-0.27073697193956214</v>
      </c>
    </row>
    <row r="94" spans="1:9" x14ac:dyDescent="0.25">
      <c r="A94" s="54" t="s">
        <v>132</v>
      </c>
      <c r="B94" s="35">
        <f t="shared" ref="B94:H94" si="191">+IFERROR(B92/B$18,"nm")</f>
        <v>7.2270742358078607E-2</v>
      </c>
      <c r="C94" s="35">
        <f t="shared" si="191"/>
        <v>9.2928745597399082E-2</v>
      </c>
      <c r="D94" s="35">
        <f t="shared" si="191"/>
        <v>9.9040483701366977E-2</v>
      </c>
      <c r="E94" s="35">
        <f t="shared" si="191"/>
        <v>0.12164254459777853</v>
      </c>
      <c r="F94" s="35">
        <f t="shared" si="191"/>
        <v>0.14941516790340836</v>
      </c>
      <c r="G94" s="35">
        <f t="shared" si="191"/>
        <v>0.17191383595691798</v>
      </c>
      <c r="H94" s="35">
        <f t="shared" si="191"/>
        <v>0.1887769951685197</v>
      </c>
      <c r="I94" s="35">
        <f>+IFERROR(I92/I$18,"nm")</f>
        <v>0.12886176646869721</v>
      </c>
    </row>
    <row r="95" spans="1:9" x14ac:dyDescent="0.25">
      <c r="A95" s="61" t="s">
        <v>136</v>
      </c>
      <c r="B95" s="61">
        <f>+Historicals!B184</f>
        <v>69</v>
      </c>
      <c r="C95" s="61">
        <f>+Historicals!C184</f>
        <v>44</v>
      </c>
      <c r="D95" s="61">
        <f>+Historicals!D184</f>
        <v>51</v>
      </c>
      <c r="E95" s="61">
        <f>+Historicals!E184</f>
        <v>76</v>
      </c>
      <c r="F95" s="61">
        <f>+Historicals!F184</f>
        <v>49</v>
      </c>
      <c r="G95" s="61">
        <f>+Historicals!G184</f>
        <v>28</v>
      </c>
      <c r="H95" s="61">
        <f>+Historicals!H184</f>
        <v>94</v>
      </c>
      <c r="I95" s="61">
        <f>+Historicals!I184</f>
        <v>78</v>
      </c>
    </row>
    <row r="96" spans="1:9" x14ac:dyDescent="0.25">
      <c r="A96" s="54" t="s">
        <v>130</v>
      </c>
      <c r="B96" s="35" t="str">
        <f t="shared" ref="B96" si="192">+IFERROR(B95/A95-1,"nm")</f>
        <v>nm</v>
      </c>
      <c r="C96" s="35">
        <f t="shared" ref="C96" si="193">+IFERROR(C95/B95-1,"nm")</f>
        <v>-0.3623188405797102</v>
      </c>
      <c r="D96" s="35">
        <f t="shared" ref="D96" si="194">+IFERROR(D95/C95-1,"nm")</f>
        <v>0.15909090909090917</v>
      </c>
      <c r="E96" s="35">
        <f t="shared" ref="E96" si="195">+IFERROR(E95/D95-1,"nm")</f>
        <v>0.49019607843137258</v>
      </c>
      <c r="F96" s="35">
        <f t="shared" ref="F96" si="196">+IFERROR(F95/E95-1,"nm")</f>
        <v>-0.35526315789473684</v>
      </c>
      <c r="G96" s="35">
        <f t="shared" ref="G96" si="197">+IFERROR(G95/F95-1,"nm")</f>
        <v>-0.4285714285714286</v>
      </c>
      <c r="H96" s="35">
        <f t="shared" ref="H96" si="198">+IFERROR(H95/G95-1,"nm")</f>
        <v>2.3571428571428572</v>
      </c>
      <c r="I96" s="35">
        <f>+IFERROR(I95/H95-1,"nm")</f>
        <v>-0.17021276595744683</v>
      </c>
    </row>
    <row r="97" spans="1:14" x14ac:dyDescent="0.25">
      <c r="A97" s="54" t="s">
        <v>134</v>
      </c>
      <c r="B97" s="35">
        <f t="shared" ref="B97:H97" si="199">+IFERROR(B95/B$18,"nm")</f>
        <v>5.0218340611353713E-3</v>
      </c>
      <c r="C97" s="35">
        <f t="shared" si="199"/>
        <v>2.980222162015714E-3</v>
      </c>
      <c r="D97" s="35">
        <f t="shared" si="199"/>
        <v>3.3517350157728706E-3</v>
      </c>
      <c r="E97" s="35">
        <f t="shared" si="199"/>
        <v>5.1161225176708175E-3</v>
      </c>
      <c r="F97" s="35">
        <f t="shared" si="199"/>
        <v>3.081373412149415E-3</v>
      </c>
      <c r="G97" s="35">
        <f t="shared" si="199"/>
        <v>1.9331676332504833E-3</v>
      </c>
      <c r="H97" s="35">
        <f t="shared" si="199"/>
        <v>5.4717969614063678E-3</v>
      </c>
      <c r="I97" s="35">
        <f>+IFERROR(I95/I$18,"nm")</f>
        <v>4.2499863782487881E-3</v>
      </c>
    </row>
    <row r="98" spans="1:14" x14ac:dyDescent="0.25">
      <c r="A98" s="63" t="str">
        <f>+Historicals!A121</f>
        <v>Asia Pacific &amp; Latin America</v>
      </c>
      <c r="B98" s="63"/>
      <c r="C98" s="63"/>
      <c r="D98" s="63"/>
      <c r="E98" s="63"/>
      <c r="F98" s="63"/>
      <c r="G98" s="63"/>
      <c r="H98" s="63"/>
      <c r="I98" s="63"/>
      <c r="J98" s="57"/>
      <c r="K98" s="57"/>
      <c r="L98" s="57"/>
      <c r="M98" s="57"/>
      <c r="N98" s="57"/>
    </row>
    <row r="99" spans="1:14" x14ac:dyDescent="0.25">
      <c r="A99" s="61" t="s">
        <v>137</v>
      </c>
      <c r="B99" s="61">
        <f>+Historicals!B121</f>
        <v>0</v>
      </c>
      <c r="C99" s="61">
        <f>+Historicals!C121</f>
        <v>0</v>
      </c>
      <c r="D99" s="61">
        <f>+Historicals!D121</f>
        <v>0</v>
      </c>
      <c r="E99" s="61">
        <f>+Historicals!E121</f>
        <v>5166</v>
      </c>
      <c r="F99" s="61">
        <f>+Historicals!F121</f>
        <v>5254</v>
      </c>
      <c r="G99" s="61">
        <f>+Historicals!G121</f>
        <v>5028</v>
      </c>
      <c r="H99" s="61">
        <f>+Historicals!H121</f>
        <v>5343</v>
      </c>
      <c r="I99" s="61">
        <f>+Historicals!I121</f>
        <v>5955</v>
      </c>
    </row>
    <row r="100" spans="1:14" x14ac:dyDescent="0.25">
      <c r="A100" s="53" t="s">
        <v>130</v>
      </c>
      <c r="B100" s="35" t="str">
        <f t="shared" ref="B100" si="200">+IFERROR(B99/A99-1,"nm")</f>
        <v>nm</v>
      </c>
      <c r="C100" s="35" t="str">
        <f t="shared" ref="C100" si="201">+IFERROR(C99/B99-1,"nm")</f>
        <v>nm</v>
      </c>
      <c r="D100" s="35" t="str">
        <f t="shared" ref="D100" si="202">+IFERROR(D99/C99-1,"nm")</f>
        <v>nm</v>
      </c>
      <c r="E100" s="35" t="str">
        <f t="shared" ref="E100" si="203">+IFERROR(E99/D99-1,"nm")</f>
        <v>nm</v>
      </c>
      <c r="F100" s="35">
        <f t="shared" ref="F100" si="204">+IFERROR(F99/E99-1,"nm")</f>
        <v>1.7034456058846237E-2</v>
      </c>
      <c r="G100" s="35">
        <f t="shared" ref="G100" si="205">+IFERROR(G99/F99-1,"nm")</f>
        <v>-4.3014845831747195E-2</v>
      </c>
      <c r="H100" s="35">
        <f t="shared" ref="H100" si="206">+IFERROR(H99/G99-1,"nm")</f>
        <v>6.2649164677804237E-2</v>
      </c>
      <c r="I100" s="35">
        <f>+IFERROR(I99/H99-1,"nm")</f>
        <v>0.11454239191465465</v>
      </c>
    </row>
    <row r="101" spans="1:14" x14ac:dyDescent="0.25">
      <c r="A101" s="52" t="s">
        <v>114</v>
      </c>
      <c r="B101" s="61">
        <f>+Historicals!B122</f>
        <v>0</v>
      </c>
      <c r="C101" s="61">
        <f>+Historicals!C122</f>
        <v>0</v>
      </c>
      <c r="D101" s="61">
        <f>+Historicals!D122</f>
        <v>0</v>
      </c>
      <c r="E101" s="61">
        <f>+Historicals!E122</f>
        <v>3575</v>
      </c>
      <c r="F101" s="61">
        <f>+Historicals!F122</f>
        <v>3622</v>
      </c>
      <c r="G101" s="61">
        <f>+Historicals!G122</f>
        <v>3449</v>
      </c>
      <c r="H101" s="61">
        <f>+Historicals!H122</f>
        <v>3659</v>
      </c>
      <c r="I101" s="61">
        <f>+Historicals!I122</f>
        <v>4111</v>
      </c>
    </row>
    <row r="102" spans="1:14" x14ac:dyDescent="0.25">
      <c r="A102" s="53" t="s">
        <v>130</v>
      </c>
      <c r="B102" s="35" t="str">
        <f t="shared" ref="B102" si="207">+IFERROR(B101/A101-1,"nm")</f>
        <v>nm</v>
      </c>
      <c r="C102" s="35" t="str">
        <f t="shared" ref="C102" si="208">+IFERROR(C101/B101-1,"nm")</f>
        <v>nm</v>
      </c>
      <c r="D102" s="35" t="str">
        <f t="shared" ref="D102" si="209">+IFERROR(D101/C101-1,"nm")</f>
        <v>nm</v>
      </c>
      <c r="E102" s="35" t="str">
        <f t="shared" ref="E102" si="210">+IFERROR(E101/D101-1,"nm")</f>
        <v>nm</v>
      </c>
      <c r="F102" s="35">
        <f t="shared" ref="F102" si="211">+IFERROR(F101/E101-1,"nm")</f>
        <v>1.3146853146853044E-2</v>
      </c>
      <c r="G102" s="35">
        <f t="shared" ref="G102" si="212">+IFERROR(G101/F101-1,"nm")</f>
        <v>-4.7763666482606326E-2</v>
      </c>
      <c r="H102" s="35">
        <f t="shared" ref="H102" si="213">+IFERROR(H101/G101-1,"nm")</f>
        <v>6.0887213685126174E-2</v>
      </c>
      <c r="I102" s="35">
        <f>+IFERROR(I101/H101-1,"nm")</f>
        <v>0.12353101940420874</v>
      </c>
    </row>
    <row r="103" spans="1:14" x14ac:dyDescent="0.25">
      <c r="A103" s="53" t="s">
        <v>138</v>
      </c>
      <c r="B103" s="35">
        <f>+Historicals!B226</f>
        <v>0</v>
      </c>
      <c r="C103" s="35">
        <f>+Historicals!C226</f>
        <v>0</v>
      </c>
      <c r="D103" s="35">
        <f>+Historicals!D226</f>
        <v>0</v>
      </c>
      <c r="E103" s="35">
        <f>+Historicals!E226</f>
        <v>0.09</v>
      </c>
      <c r="F103" s="35">
        <f>+Historicals!F226</f>
        <v>0.12</v>
      </c>
      <c r="G103" s="35">
        <f>+Historicals!G226</f>
        <v>0</v>
      </c>
      <c r="H103" s="35">
        <f>+Historicals!H226</f>
        <v>0.08</v>
      </c>
      <c r="I103" s="35">
        <f>+Historicals!I226</f>
        <v>0.17</v>
      </c>
    </row>
    <row r="104" spans="1:14" x14ac:dyDescent="0.25">
      <c r="A104" s="53" t="s">
        <v>139</v>
      </c>
      <c r="B104" s="35" t="str">
        <f t="shared" ref="B104:H104" si="214">+IFERROR(B102-B103,"nm")</f>
        <v>nm</v>
      </c>
      <c r="C104" s="35" t="str">
        <f t="shared" si="214"/>
        <v>nm</v>
      </c>
      <c r="D104" s="35" t="str">
        <f t="shared" si="214"/>
        <v>nm</v>
      </c>
      <c r="E104" s="35" t="str">
        <f t="shared" si="214"/>
        <v>nm</v>
      </c>
      <c r="F104" s="35">
        <f t="shared" si="214"/>
        <v>-0.10685314685314695</v>
      </c>
      <c r="G104" s="35">
        <f t="shared" si="214"/>
        <v>-4.7763666482606326E-2</v>
      </c>
      <c r="H104" s="35">
        <f t="shared" si="214"/>
        <v>-1.9112786314873828E-2</v>
      </c>
      <c r="I104" s="35">
        <f>+IFERROR(I102-I103,"nm")</f>
        <v>-4.646898059579127E-2</v>
      </c>
    </row>
    <row r="105" spans="1:14" x14ac:dyDescent="0.25">
      <c r="A105" s="52" t="s">
        <v>115</v>
      </c>
      <c r="B105" s="61">
        <f>+Historicals!B123</f>
        <v>0</v>
      </c>
      <c r="C105" s="61">
        <f>+Historicals!C123</f>
        <v>0</v>
      </c>
      <c r="D105" s="61">
        <f>+Historicals!D123</f>
        <v>0</v>
      </c>
      <c r="E105" s="61">
        <f>+Historicals!E123</f>
        <v>1347</v>
      </c>
      <c r="F105" s="61">
        <f>+Historicals!F123</f>
        <v>1395</v>
      </c>
      <c r="G105" s="61">
        <f>+Historicals!G123</f>
        <v>1365</v>
      </c>
      <c r="H105" s="61">
        <f>+Historicals!H123</f>
        <v>1494</v>
      </c>
      <c r="I105" s="61">
        <f>+Historicals!I123</f>
        <v>1610</v>
      </c>
    </row>
    <row r="106" spans="1:14" x14ac:dyDescent="0.25">
      <c r="A106" s="53" t="s">
        <v>130</v>
      </c>
      <c r="B106" s="35" t="str">
        <f t="shared" ref="B106" si="215">+IFERROR(B105/A105-1,"nm")</f>
        <v>nm</v>
      </c>
      <c r="C106" s="35" t="str">
        <f t="shared" ref="C106" si="216">+IFERROR(C105/B105-1,"nm")</f>
        <v>nm</v>
      </c>
      <c r="D106" s="35" t="str">
        <f t="shared" ref="D106" si="217">+IFERROR(D105/C105-1,"nm")</f>
        <v>nm</v>
      </c>
      <c r="E106" s="35" t="str">
        <f t="shared" ref="E106" si="218">+IFERROR(E105/D105-1,"nm")</f>
        <v>nm</v>
      </c>
      <c r="F106" s="35">
        <f t="shared" ref="F106" si="219">+IFERROR(F105/E105-1,"nm")</f>
        <v>3.563474387527843E-2</v>
      </c>
      <c r="G106" s="35">
        <f t="shared" ref="G106" si="220">+IFERROR(G105/F105-1,"nm")</f>
        <v>-2.1505376344086002E-2</v>
      </c>
      <c r="H106" s="35">
        <f t="shared" ref="H106" si="221">+IFERROR(H105/G105-1,"nm")</f>
        <v>9.4505494505494614E-2</v>
      </c>
      <c r="I106" s="35">
        <f>+IFERROR(I105/H105-1,"nm")</f>
        <v>7.7643908969210251E-2</v>
      </c>
    </row>
    <row r="107" spans="1:14" x14ac:dyDescent="0.25">
      <c r="A107" s="53" t="s">
        <v>138</v>
      </c>
      <c r="B107" s="35">
        <f>+Historicals!B227</f>
        <v>0</v>
      </c>
      <c r="C107" s="35">
        <f>+Historicals!C227</f>
        <v>0</v>
      </c>
      <c r="D107" s="35">
        <f>+Historicals!D227</f>
        <v>0</v>
      </c>
      <c r="E107" s="35">
        <f>+Historicals!E227</f>
        <v>0.15</v>
      </c>
      <c r="F107" s="35">
        <f>+Historicals!F227</f>
        <v>0.15</v>
      </c>
      <c r="G107" s="35">
        <f>+Historicals!G227</f>
        <v>0.03</v>
      </c>
      <c r="H107" s="35">
        <f>+Historicals!H227</f>
        <v>0.1</v>
      </c>
      <c r="I107" s="35">
        <f>+Historicals!I227</f>
        <v>0.12</v>
      </c>
    </row>
    <row r="108" spans="1:14" x14ac:dyDescent="0.25">
      <c r="A108" s="53" t="s">
        <v>139</v>
      </c>
      <c r="B108" s="35" t="str">
        <f t="shared" ref="B108:H108" si="222">+IFERROR(B106-B107,"nm")</f>
        <v>nm</v>
      </c>
      <c r="C108" s="35" t="str">
        <f t="shared" si="222"/>
        <v>nm</v>
      </c>
      <c r="D108" s="35" t="str">
        <f t="shared" si="222"/>
        <v>nm</v>
      </c>
      <c r="E108" s="35" t="str">
        <f t="shared" si="222"/>
        <v>nm</v>
      </c>
      <c r="F108" s="35">
        <f t="shared" si="222"/>
        <v>-0.11436525612472156</v>
      </c>
      <c r="G108" s="35">
        <f t="shared" si="222"/>
        <v>-5.1505376344086001E-2</v>
      </c>
      <c r="H108" s="35">
        <f t="shared" si="222"/>
        <v>-5.4945054945053917E-3</v>
      </c>
      <c r="I108" s="35">
        <f>+IFERROR(I106-I107,"nm")</f>
        <v>-4.2356091030789744E-2</v>
      </c>
    </row>
    <row r="109" spans="1:14" x14ac:dyDescent="0.25">
      <c r="A109" s="52" t="s">
        <v>116</v>
      </c>
      <c r="B109" s="61">
        <f>+Historicals!B124</f>
        <v>0</v>
      </c>
      <c r="C109" s="61">
        <f>+Historicals!C124</f>
        <v>0</v>
      </c>
      <c r="D109" s="61">
        <f>+Historicals!D124</f>
        <v>0</v>
      </c>
      <c r="E109" s="61">
        <f>+Historicals!E124</f>
        <v>244</v>
      </c>
      <c r="F109" s="61">
        <f>+Historicals!F124</f>
        <v>237</v>
      </c>
      <c r="G109" s="61">
        <f>+Historicals!G124</f>
        <v>214</v>
      </c>
      <c r="H109" s="61">
        <f>+Historicals!H124</f>
        <v>190</v>
      </c>
      <c r="I109" s="61">
        <f>+Historicals!I124</f>
        <v>234</v>
      </c>
    </row>
    <row r="110" spans="1:14" x14ac:dyDescent="0.25">
      <c r="A110" s="53" t="s">
        <v>130</v>
      </c>
      <c r="B110" s="35" t="str">
        <f t="shared" ref="B110" si="223">+IFERROR(B109/A109-1,"nm")</f>
        <v>nm</v>
      </c>
      <c r="C110" s="35" t="str">
        <f t="shared" ref="C110" si="224">+IFERROR(C109/B109-1,"nm")</f>
        <v>nm</v>
      </c>
      <c r="D110" s="35" t="str">
        <f t="shared" ref="D110" si="225">+IFERROR(D109/C109-1,"nm")</f>
        <v>nm</v>
      </c>
      <c r="E110" s="35" t="str">
        <f t="shared" ref="E110" si="226">+IFERROR(E109/D109-1,"nm")</f>
        <v>nm</v>
      </c>
      <c r="F110" s="35">
        <f t="shared" ref="F110" si="227">+IFERROR(F109/E109-1,"nm")</f>
        <v>-2.8688524590163911E-2</v>
      </c>
      <c r="G110" s="35">
        <f t="shared" ref="G110" si="228">+IFERROR(G109/F109-1,"nm")</f>
        <v>-9.7046413502109741E-2</v>
      </c>
      <c r="H110" s="35">
        <f t="shared" ref="H110" si="229">+IFERROR(H109/G109-1,"nm")</f>
        <v>-0.11214953271028039</v>
      </c>
      <c r="I110" s="35">
        <f>+IFERROR(I109/H109-1,"nm")</f>
        <v>0.23157894736842111</v>
      </c>
    </row>
    <row r="111" spans="1:14" x14ac:dyDescent="0.25">
      <c r="A111" s="53" t="s">
        <v>138</v>
      </c>
      <c r="B111" s="35">
        <f>+Historicals!B228</f>
        <v>0</v>
      </c>
      <c r="C111" s="35">
        <f>+Historicals!C228</f>
        <v>0</v>
      </c>
      <c r="D111" s="35">
        <f>+Historicals!D228</f>
        <v>0</v>
      </c>
      <c r="E111" s="35">
        <f>+Historicals!E228</f>
        <v>-0.08</v>
      </c>
      <c r="F111" s="35">
        <f>+Historicals!F228</f>
        <v>0.08</v>
      </c>
      <c r="G111" s="35">
        <f>+Historicals!G228</f>
        <v>-0.04</v>
      </c>
      <c r="H111" s="35">
        <f>+Historicals!H228</f>
        <v>-0.09</v>
      </c>
      <c r="I111" s="35">
        <f>+Historicals!I228</f>
        <v>0.28000000000000003</v>
      </c>
    </row>
    <row r="112" spans="1:14" x14ac:dyDescent="0.25">
      <c r="A112" s="53" t="s">
        <v>139</v>
      </c>
      <c r="B112" s="35" t="str">
        <f t="shared" ref="B112:H112" si="230">+IFERROR(B110-B111,"nm")</f>
        <v>nm</v>
      </c>
      <c r="C112" s="35" t="str">
        <f t="shared" si="230"/>
        <v>nm</v>
      </c>
      <c r="D112" s="35" t="str">
        <f t="shared" si="230"/>
        <v>nm</v>
      </c>
      <c r="E112" s="35" t="str">
        <f t="shared" si="230"/>
        <v>nm</v>
      </c>
      <c r="F112" s="35">
        <f t="shared" si="230"/>
        <v>-0.10868852459016391</v>
      </c>
      <c r="G112" s="35">
        <f t="shared" si="230"/>
        <v>-5.704641350210974E-2</v>
      </c>
      <c r="H112" s="35">
        <f t="shared" si="230"/>
        <v>-2.214953271028039E-2</v>
      </c>
      <c r="I112" s="35">
        <f>+IFERROR(I110-I111,"nm")</f>
        <v>-4.842105263157892E-2</v>
      </c>
    </row>
    <row r="113" spans="1:14" x14ac:dyDescent="0.25">
      <c r="A113" s="61" t="s">
        <v>131</v>
      </c>
      <c r="B113" s="62">
        <f t="shared" ref="B113:H113" si="231">+B119+B116</f>
        <v>0</v>
      </c>
      <c r="C113" s="62">
        <f t="shared" si="231"/>
        <v>0</v>
      </c>
      <c r="D113" s="62">
        <f t="shared" si="231"/>
        <v>0</v>
      </c>
      <c r="E113" s="62">
        <f t="shared" si="231"/>
        <v>1244</v>
      </c>
      <c r="F113" s="62">
        <f t="shared" si="231"/>
        <v>1376</v>
      </c>
      <c r="G113" s="62">
        <f t="shared" si="231"/>
        <v>1230</v>
      </c>
      <c r="H113" s="62">
        <f t="shared" si="231"/>
        <v>1573</v>
      </c>
      <c r="I113" s="62">
        <f>+I119+I116</f>
        <v>1938</v>
      </c>
    </row>
    <row r="114" spans="1:14" x14ac:dyDescent="0.25">
      <c r="A114" s="54" t="s">
        <v>130</v>
      </c>
      <c r="B114" s="35" t="str">
        <f t="shared" ref="B114" si="232">+IFERROR(B113/A113-1,"nm")</f>
        <v>nm</v>
      </c>
      <c r="C114" s="35" t="str">
        <f t="shared" ref="C114" si="233">+IFERROR(C113/B113-1,"nm")</f>
        <v>nm</v>
      </c>
      <c r="D114" s="35" t="str">
        <f t="shared" ref="D114" si="234">+IFERROR(D113/C113-1,"nm")</f>
        <v>nm</v>
      </c>
      <c r="E114" s="35" t="str">
        <f t="shared" ref="E114" si="235">+IFERROR(E113/D113-1,"nm")</f>
        <v>nm</v>
      </c>
      <c r="F114" s="35">
        <f t="shared" ref="F114" si="236">+IFERROR(F113/E113-1,"nm")</f>
        <v>0.10610932475884249</v>
      </c>
      <c r="G114" s="35">
        <f t="shared" ref="G114" si="237">+IFERROR(G113/F113-1,"nm")</f>
        <v>-0.10610465116279066</v>
      </c>
      <c r="H114" s="35">
        <f t="shared" ref="H114" si="238">+IFERROR(H113/G113-1,"nm")</f>
        <v>0.27886178861788613</v>
      </c>
      <c r="I114" s="35">
        <f>+IFERROR(I113/H113-1,"nm")</f>
        <v>0.23204068658614108</v>
      </c>
    </row>
    <row r="115" spans="1:14" x14ac:dyDescent="0.25">
      <c r="A115" s="54" t="s">
        <v>132</v>
      </c>
      <c r="B115" s="35">
        <f t="shared" ref="B115:H115" si="239">+IFERROR(B113/B$18,"nm")</f>
        <v>0</v>
      </c>
      <c r="C115" s="35">
        <f t="shared" si="239"/>
        <v>0</v>
      </c>
      <c r="D115" s="35">
        <f t="shared" si="239"/>
        <v>0</v>
      </c>
      <c r="E115" s="35">
        <f t="shared" si="239"/>
        <v>8.374284752608549E-2</v>
      </c>
      <c r="F115" s="35">
        <f t="shared" si="239"/>
        <v>8.6529996226889699E-2</v>
      </c>
      <c r="G115" s="35">
        <f t="shared" si="239"/>
        <v>8.4921292460646225E-2</v>
      </c>
      <c r="H115" s="35">
        <f t="shared" si="239"/>
        <v>9.1565283194598057E-2</v>
      </c>
      <c r="I115" s="35">
        <f>+IFERROR(I113/I$18,"nm")</f>
        <v>0.10559581539802756</v>
      </c>
    </row>
    <row r="116" spans="1:14" x14ac:dyDescent="0.25">
      <c r="A116" s="61" t="s">
        <v>133</v>
      </c>
      <c r="B116" s="61">
        <f>+Historicals!B200</f>
        <v>0</v>
      </c>
      <c r="C116" s="61">
        <f>+Historicals!C200</f>
        <v>0</v>
      </c>
      <c r="D116" s="61">
        <f>+Historicals!D200</f>
        <v>0</v>
      </c>
      <c r="E116" s="61">
        <f>+Historicals!E200</f>
        <v>55</v>
      </c>
      <c r="F116" s="61">
        <f>+Historicals!F200</f>
        <v>53</v>
      </c>
      <c r="G116" s="61">
        <f>+Historicals!G200</f>
        <v>46</v>
      </c>
      <c r="H116" s="61">
        <f>+Historicals!H200</f>
        <v>43</v>
      </c>
      <c r="I116" s="61">
        <f>+Historicals!I200</f>
        <v>42</v>
      </c>
    </row>
    <row r="117" spans="1:14" x14ac:dyDescent="0.25">
      <c r="A117" s="54" t="s">
        <v>130</v>
      </c>
      <c r="B117" s="35" t="str">
        <f t="shared" ref="B117" si="240">+IFERROR(B116/A116-1,"nm")</f>
        <v>nm</v>
      </c>
      <c r="C117" s="35" t="str">
        <f t="shared" ref="C117" si="241">+IFERROR(C116/B116-1,"nm")</f>
        <v>nm</v>
      </c>
      <c r="D117" s="35" t="str">
        <f t="shared" ref="D117" si="242">+IFERROR(D116/C116-1,"nm")</f>
        <v>nm</v>
      </c>
      <c r="E117" s="35" t="str">
        <f t="shared" ref="E117" si="243">+IFERROR(E116/D116-1,"nm")</f>
        <v>nm</v>
      </c>
      <c r="F117" s="35">
        <f t="shared" ref="F117" si="244">+IFERROR(F116/E116-1,"nm")</f>
        <v>-3.6363636363636376E-2</v>
      </c>
      <c r="G117" s="35">
        <f t="shared" ref="G117" si="245">+IFERROR(G116/F116-1,"nm")</f>
        <v>-0.13207547169811318</v>
      </c>
      <c r="H117" s="35">
        <f t="shared" ref="H117" si="246">+IFERROR(H116/G116-1,"nm")</f>
        <v>-6.5217391304347783E-2</v>
      </c>
      <c r="I117" s="35">
        <f>+IFERROR(I116/H116-1,"nm")</f>
        <v>-2.3255813953488413E-2</v>
      </c>
    </row>
    <row r="118" spans="1:14" x14ac:dyDescent="0.25">
      <c r="A118" s="54" t="s">
        <v>134</v>
      </c>
      <c r="B118" s="35">
        <f t="shared" ref="B118:H118" si="247">+IFERROR(B116/B$18,"nm")</f>
        <v>0</v>
      </c>
      <c r="C118" s="35">
        <f t="shared" si="247"/>
        <v>0</v>
      </c>
      <c r="D118" s="35">
        <f t="shared" si="247"/>
        <v>0</v>
      </c>
      <c r="E118" s="35">
        <f t="shared" si="247"/>
        <v>3.7024570851565131E-3</v>
      </c>
      <c r="F118" s="35">
        <f t="shared" si="247"/>
        <v>3.33291409885549E-3</v>
      </c>
      <c r="G118" s="35">
        <f t="shared" si="247"/>
        <v>3.1759182546257938E-3</v>
      </c>
      <c r="H118" s="35">
        <f t="shared" si="247"/>
        <v>2.5030560568135513E-3</v>
      </c>
      <c r="I118" s="35">
        <f>+IFERROR(I116/I$18,"nm")</f>
        <v>2.2884542036724241E-3</v>
      </c>
    </row>
    <row r="119" spans="1:14" x14ac:dyDescent="0.25">
      <c r="A119" s="61" t="s">
        <v>135</v>
      </c>
      <c r="B119" s="61">
        <f>+Historicals!B155</f>
        <v>0</v>
      </c>
      <c r="C119" s="61">
        <f>+Historicals!C155</f>
        <v>0</v>
      </c>
      <c r="D119" s="61">
        <f>+Historicals!D155</f>
        <v>0</v>
      </c>
      <c r="E119" s="61">
        <f>+Historicals!E155</f>
        <v>1189</v>
      </c>
      <c r="F119" s="61">
        <f>+Historicals!F155</f>
        <v>1323</v>
      </c>
      <c r="G119" s="61">
        <f>+Historicals!G155</f>
        <v>1184</v>
      </c>
      <c r="H119" s="61">
        <f>+Historicals!H155</f>
        <v>1530</v>
      </c>
      <c r="I119" s="61">
        <f>+Historicals!I155</f>
        <v>1896</v>
      </c>
    </row>
    <row r="120" spans="1:14" x14ac:dyDescent="0.25">
      <c r="A120" s="54" t="s">
        <v>130</v>
      </c>
      <c r="B120" s="35" t="str">
        <f t="shared" ref="B120" si="248">+IFERROR(B119/A119-1,"nm")</f>
        <v>nm</v>
      </c>
      <c r="C120" s="35" t="str">
        <f t="shared" ref="C120" si="249">+IFERROR(C119/B119-1,"nm")</f>
        <v>nm</v>
      </c>
      <c r="D120" s="35" t="str">
        <f t="shared" ref="D120" si="250">+IFERROR(D119/C119-1,"nm")</f>
        <v>nm</v>
      </c>
      <c r="E120" s="35" t="str">
        <f t="shared" ref="E120" si="251">+IFERROR(E119/D119-1,"nm")</f>
        <v>nm</v>
      </c>
      <c r="F120" s="35">
        <f t="shared" ref="F120" si="252">+IFERROR(F119/E119-1,"nm")</f>
        <v>0.11269974768713209</v>
      </c>
      <c r="G120" s="35">
        <f t="shared" ref="G120" si="253">+IFERROR(G119/F119-1,"nm")</f>
        <v>-0.1050642479213908</v>
      </c>
      <c r="H120" s="35">
        <f t="shared" ref="H120" si="254">+IFERROR(H119/G119-1,"nm")</f>
        <v>0.29222972972972983</v>
      </c>
      <c r="I120" s="35">
        <f>+IFERROR(I119/H119-1,"nm")</f>
        <v>0.23921568627450984</v>
      </c>
    </row>
    <row r="121" spans="1:14" x14ac:dyDescent="0.25">
      <c r="A121" s="54" t="s">
        <v>132</v>
      </c>
      <c r="B121" s="35">
        <f t="shared" ref="B121:H121" si="255">+IFERROR(B119/B$18,"nm")</f>
        <v>0</v>
      </c>
      <c r="C121" s="35">
        <f t="shared" si="255"/>
        <v>0</v>
      </c>
      <c r="D121" s="35">
        <f t="shared" si="255"/>
        <v>0</v>
      </c>
      <c r="E121" s="35">
        <f t="shared" si="255"/>
        <v>8.0040390440928977E-2</v>
      </c>
      <c r="F121" s="35">
        <f t="shared" si="255"/>
        <v>8.3197082128034214E-2</v>
      </c>
      <c r="G121" s="35">
        <f t="shared" si="255"/>
        <v>8.1745374206020432E-2</v>
      </c>
      <c r="H121" s="35">
        <f t="shared" si="255"/>
        <v>8.90622271377845E-2</v>
      </c>
      <c r="I121" s="35">
        <f>+IFERROR(I119/I$18,"nm")</f>
        <v>0.10330736119435514</v>
      </c>
    </row>
    <row r="122" spans="1:14" x14ac:dyDescent="0.25">
      <c r="A122" s="61" t="s">
        <v>136</v>
      </c>
      <c r="B122" s="61">
        <f>+Historicals!B185</f>
        <v>0</v>
      </c>
      <c r="C122" s="61">
        <f>+Historicals!C185</f>
        <v>0</v>
      </c>
      <c r="D122" s="61">
        <f>+Historicals!D185</f>
        <v>0</v>
      </c>
      <c r="E122" s="61">
        <f>+Historicals!E185</f>
        <v>49</v>
      </c>
      <c r="F122" s="61">
        <f>+Historicals!F185</f>
        <v>47</v>
      </c>
      <c r="G122" s="61">
        <f>+Historicals!G185</f>
        <v>41</v>
      </c>
      <c r="H122" s="61">
        <f>+Historicals!H185</f>
        <v>54</v>
      </c>
      <c r="I122" s="61">
        <f>+Historicals!I185</f>
        <v>56</v>
      </c>
    </row>
    <row r="123" spans="1:14" x14ac:dyDescent="0.25">
      <c r="A123" s="54" t="s">
        <v>130</v>
      </c>
      <c r="B123" s="35" t="str">
        <f t="shared" ref="B123" si="256">+IFERROR(B122/A122-1,"nm")</f>
        <v>nm</v>
      </c>
      <c r="C123" s="35" t="str">
        <f t="shared" ref="C123" si="257">+IFERROR(C122/B122-1,"nm")</f>
        <v>nm</v>
      </c>
      <c r="D123" s="35" t="str">
        <f t="shared" ref="D123" si="258">+IFERROR(D122/C122-1,"nm")</f>
        <v>nm</v>
      </c>
      <c r="E123" s="35" t="str">
        <f t="shared" ref="E123" si="259">+IFERROR(E122/D122-1,"nm")</f>
        <v>nm</v>
      </c>
      <c r="F123" s="35">
        <f t="shared" ref="F123" si="260">+IFERROR(F122/E122-1,"nm")</f>
        <v>-4.081632653061229E-2</v>
      </c>
      <c r="G123" s="35">
        <f t="shared" ref="G123" si="261">+IFERROR(G122/F122-1,"nm")</f>
        <v>-0.12765957446808507</v>
      </c>
      <c r="H123" s="35">
        <f t="shared" ref="H123" si="262">+IFERROR(H122/G122-1,"nm")</f>
        <v>0.31707317073170738</v>
      </c>
      <c r="I123" s="35">
        <f>+IFERROR(I122/H122-1,"nm")</f>
        <v>3.7037037037036979E-2</v>
      </c>
    </row>
    <row r="124" spans="1:14" x14ac:dyDescent="0.25">
      <c r="A124" s="54" t="s">
        <v>134</v>
      </c>
      <c r="B124" s="35">
        <f t="shared" ref="B124:H124" si="263">+IFERROR(B122/B$18,"nm")</f>
        <v>0</v>
      </c>
      <c r="C124" s="35">
        <f t="shared" si="263"/>
        <v>0</v>
      </c>
      <c r="D124" s="35">
        <f t="shared" si="263"/>
        <v>0</v>
      </c>
      <c r="E124" s="35">
        <f t="shared" si="263"/>
        <v>3.2985526758667117E-3</v>
      </c>
      <c r="F124" s="35">
        <f t="shared" si="263"/>
        <v>2.9556030687963777E-3</v>
      </c>
      <c r="G124" s="35">
        <f t="shared" si="263"/>
        <v>2.8307097486882076E-3</v>
      </c>
      <c r="H124" s="35">
        <f t="shared" si="263"/>
        <v>3.1433727225100411E-3</v>
      </c>
      <c r="I124" s="35">
        <f>+IFERROR(I122/I$18,"nm")</f>
        <v>3.0512722715632322E-3</v>
      </c>
    </row>
    <row r="125" spans="1:14" x14ac:dyDescent="0.25">
      <c r="A125" s="63" t="str">
        <f>+Historicals!A125</f>
        <v>Global Brand Divisions</v>
      </c>
      <c r="B125" s="63"/>
      <c r="C125" s="63"/>
      <c r="D125" s="63"/>
      <c r="E125" s="63"/>
      <c r="F125" s="63"/>
      <c r="G125" s="63"/>
      <c r="H125" s="63"/>
      <c r="I125" s="63"/>
      <c r="J125" s="57"/>
      <c r="K125" s="57"/>
      <c r="L125" s="57"/>
      <c r="M125" s="57"/>
      <c r="N125" s="57"/>
    </row>
    <row r="126" spans="1:14" x14ac:dyDescent="0.25">
      <c r="A126" s="61" t="s">
        <v>137</v>
      </c>
      <c r="B126" s="61">
        <f>+Historicals!B125</f>
        <v>115</v>
      </c>
      <c r="C126" s="61">
        <f>+Historicals!C125</f>
        <v>73</v>
      </c>
      <c r="D126" s="61">
        <f>+Historicals!D125</f>
        <v>73</v>
      </c>
      <c r="E126" s="61">
        <f>+Historicals!E125</f>
        <v>88</v>
      </c>
      <c r="F126" s="61">
        <f>+Historicals!F125</f>
        <v>42</v>
      </c>
      <c r="G126" s="61">
        <f>+Historicals!G125</f>
        <v>30</v>
      </c>
      <c r="H126" s="61">
        <f>+Historicals!H125</f>
        <v>25</v>
      </c>
      <c r="I126" s="61">
        <f>+Historicals!I125</f>
        <v>102</v>
      </c>
    </row>
    <row r="127" spans="1:14" x14ac:dyDescent="0.25">
      <c r="A127" s="53" t="s">
        <v>130</v>
      </c>
      <c r="B127" s="35" t="str">
        <f t="shared" ref="B127" si="264">+IFERROR(B126/A126-1,"nm")</f>
        <v>nm</v>
      </c>
      <c r="C127" s="35">
        <f t="shared" ref="C127" si="265">+IFERROR(C126/B126-1,"nm")</f>
        <v>-0.36521739130434783</v>
      </c>
      <c r="D127" s="35">
        <f t="shared" ref="D127" si="266">+IFERROR(D126/C126-1,"nm")</f>
        <v>0</v>
      </c>
      <c r="E127" s="35">
        <f t="shared" ref="E127" si="267">+IFERROR(E126/D126-1,"nm")</f>
        <v>0.20547945205479445</v>
      </c>
      <c r="F127" s="35">
        <f t="shared" ref="F127" si="268">+IFERROR(F126/E126-1,"nm")</f>
        <v>-0.52272727272727271</v>
      </c>
      <c r="G127" s="35">
        <f t="shared" ref="G127" si="269">+IFERROR(G126/F126-1,"nm")</f>
        <v>-0.2857142857142857</v>
      </c>
      <c r="H127" s="35">
        <f t="shared" ref="H127" si="270">+IFERROR(H126/G126-1,"nm")</f>
        <v>-0.16666666666666663</v>
      </c>
      <c r="I127" s="35">
        <f>+IFERROR(I126/H126-1,"nm")</f>
        <v>3.08</v>
      </c>
    </row>
    <row r="128" spans="1:14" x14ac:dyDescent="0.25">
      <c r="A128" s="53" t="s">
        <v>138</v>
      </c>
      <c r="B128" s="35">
        <f>+Historicals!B229</f>
        <v>-0.02</v>
      </c>
      <c r="C128" s="35">
        <f>+Historicals!C229</f>
        <v>-0.3</v>
      </c>
      <c r="D128" s="35">
        <f>+Historicals!D229</f>
        <v>0.02</v>
      </c>
      <c r="E128" s="35">
        <f>+Historicals!E229</f>
        <v>0.12</v>
      </c>
      <c r="F128" s="35">
        <f>+Historicals!F229</f>
        <v>-0.53</v>
      </c>
      <c r="G128" s="35">
        <f>+Historicals!G229</f>
        <v>-0.26</v>
      </c>
      <c r="H128" s="35">
        <f>+Historicals!H229</f>
        <v>-0.17</v>
      </c>
      <c r="I128" s="35">
        <f>+Historicals!I229</f>
        <v>3.02</v>
      </c>
    </row>
    <row r="129" spans="1:14" x14ac:dyDescent="0.25">
      <c r="A129" s="53" t="s">
        <v>139</v>
      </c>
      <c r="B129" s="35" t="str">
        <f t="shared" ref="B129:H129" si="271">+IFERROR(B127-B128,"nm")</f>
        <v>nm</v>
      </c>
      <c r="C129" s="35">
        <f t="shared" si="271"/>
        <v>-6.5217391304347838E-2</v>
      </c>
      <c r="D129" s="35">
        <f t="shared" si="271"/>
        <v>-0.02</v>
      </c>
      <c r="E129" s="35">
        <f t="shared" si="271"/>
        <v>8.5479452054794458E-2</v>
      </c>
      <c r="F129" s="35">
        <f t="shared" si="271"/>
        <v>7.2727272727273196E-3</v>
      </c>
      <c r="G129" s="35">
        <f t="shared" si="271"/>
        <v>-2.571428571428569E-2</v>
      </c>
      <c r="H129" s="35">
        <f t="shared" si="271"/>
        <v>3.3333333333333826E-3</v>
      </c>
      <c r="I129" s="35">
        <f>+IFERROR(I127-I128,"nm")</f>
        <v>6.0000000000000053E-2</v>
      </c>
    </row>
    <row r="130" spans="1:14" x14ac:dyDescent="0.25">
      <c r="A130" s="61" t="s">
        <v>131</v>
      </c>
      <c r="B130" s="62">
        <f t="shared" ref="B130:H130" si="272">+B136+B133</f>
        <v>-2057</v>
      </c>
      <c r="C130" s="62">
        <f t="shared" si="272"/>
        <v>-2366</v>
      </c>
      <c r="D130" s="62">
        <f t="shared" si="272"/>
        <v>-2444</v>
      </c>
      <c r="E130" s="62">
        <f t="shared" si="272"/>
        <v>-2441</v>
      </c>
      <c r="F130" s="62">
        <f t="shared" si="272"/>
        <v>-3067</v>
      </c>
      <c r="G130" s="62">
        <f t="shared" si="272"/>
        <v>-3254</v>
      </c>
      <c r="H130" s="62">
        <f t="shared" si="272"/>
        <v>-3434</v>
      </c>
      <c r="I130" s="62">
        <f>+I136+I133</f>
        <v>-4042</v>
      </c>
    </row>
    <row r="131" spans="1:14" x14ac:dyDescent="0.25">
      <c r="A131" s="54" t="s">
        <v>130</v>
      </c>
      <c r="B131" s="35" t="str">
        <f t="shared" ref="B131" si="273">+IFERROR(B130/A130-1,"nm")</f>
        <v>nm</v>
      </c>
      <c r="C131" s="35">
        <f t="shared" ref="C131" si="274">+IFERROR(C130/B130-1,"nm")</f>
        <v>0.15021876519202726</v>
      </c>
      <c r="D131" s="35">
        <f t="shared" ref="D131" si="275">+IFERROR(D130/C130-1,"nm")</f>
        <v>3.2967032967033072E-2</v>
      </c>
      <c r="E131" s="35">
        <f t="shared" ref="E131" si="276">+IFERROR(E130/D130-1,"nm")</f>
        <v>-1.2274959083469206E-3</v>
      </c>
      <c r="F131" s="35">
        <f t="shared" ref="F131" si="277">+IFERROR(F130/E130-1,"nm")</f>
        <v>0.25645227365833678</v>
      </c>
      <c r="G131" s="35">
        <f t="shared" ref="G131" si="278">+IFERROR(G130/F130-1,"nm")</f>
        <v>6.0971633518095869E-2</v>
      </c>
      <c r="H131" s="35">
        <f t="shared" ref="H131" si="279">+IFERROR(H130/G130-1,"nm")</f>
        <v>5.5316533497234088E-2</v>
      </c>
      <c r="I131" s="35">
        <f>+IFERROR(I130/H130-1,"nm")</f>
        <v>0.1770529994175889</v>
      </c>
    </row>
    <row r="132" spans="1:14" x14ac:dyDescent="0.25">
      <c r="A132" s="54" t="s">
        <v>132</v>
      </c>
      <c r="B132" s="35">
        <f t="shared" ref="B132:H132" si="280">+IFERROR(B130/B$18,"nm")</f>
        <v>-0.14970887918486173</v>
      </c>
      <c r="C132" s="35">
        <f t="shared" si="280"/>
        <v>-0.16025467353020861</v>
      </c>
      <c r="D132" s="35">
        <f t="shared" si="280"/>
        <v>-0.16062039957939012</v>
      </c>
      <c r="E132" s="35">
        <f t="shared" si="280"/>
        <v>-0.16432177717940089</v>
      </c>
      <c r="F132" s="35">
        <f t="shared" si="280"/>
        <v>-0.19286882153188278</v>
      </c>
      <c r="G132" s="35">
        <f t="shared" si="280"/>
        <v>-0.22466169566418118</v>
      </c>
      <c r="H132" s="35">
        <f t="shared" si="280"/>
        <v>-0.19989522090924966</v>
      </c>
      <c r="I132" s="35">
        <f>+IFERROR(I130/I$18,"nm")</f>
        <v>-0.22023647360104615</v>
      </c>
    </row>
    <row r="133" spans="1:14" x14ac:dyDescent="0.25">
      <c r="A133" s="61" t="s">
        <v>133</v>
      </c>
      <c r="B133" s="61">
        <f>+Historicals!B201</f>
        <v>210</v>
      </c>
      <c r="C133" s="61">
        <f>+Historicals!C201</f>
        <v>230</v>
      </c>
      <c r="D133" s="61">
        <f>+Historicals!D201</f>
        <v>233</v>
      </c>
      <c r="E133" s="61">
        <f>+Historicals!E201</f>
        <v>217</v>
      </c>
      <c r="F133" s="61">
        <f>+Historicals!F201</f>
        <v>195</v>
      </c>
      <c r="G133" s="61">
        <f>+Historicals!G201</f>
        <v>214</v>
      </c>
      <c r="H133" s="61">
        <f>+Historicals!H201</f>
        <v>222</v>
      </c>
      <c r="I133" s="61">
        <f>+Historicals!I201</f>
        <v>220</v>
      </c>
    </row>
    <row r="134" spans="1:14" x14ac:dyDescent="0.25">
      <c r="A134" s="54" t="s">
        <v>130</v>
      </c>
      <c r="B134" s="35" t="str">
        <f t="shared" ref="B134" si="281">+IFERROR(B133/A133-1,"nm")</f>
        <v>nm</v>
      </c>
      <c r="C134" s="35">
        <f t="shared" ref="C134" si="282">+IFERROR(C133/B133-1,"nm")</f>
        <v>9.5238095238095344E-2</v>
      </c>
      <c r="D134" s="35">
        <f t="shared" ref="D134" si="283">+IFERROR(D133/C133-1,"nm")</f>
        <v>1.304347826086949E-2</v>
      </c>
      <c r="E134" s="35">
        <f t="shared" ref="E134" si="284">+IFERROR(E133/D133-1,"nm")</f>
        <v>-6.8669527896995763E-2</v>
      </c>
      <c r="F134" s="35">
        <f t="shared" ref="F134" si="285">+IFERROR(F133/E133-1,"nm")</f>
        <v>-0.10138248847926268</v>
      </c>
      <c r="G134" s="35">
        <f t="shared" ref="G134" si="286">+IFERROR(G133/F133-1,"nm")</f>
        <v>9.7435897435897534E-2</v>
      </c>
      <c r="H134" s="35">
        <f t="shared" ref="H134" si="287">+IFERROR(H133/G133-1,"nm")</f>
        <v>3.7383177570093462E-2</v>
      </c>
      <c r="I134" s="35">
        <f>+IFERROR(I133/H133-1,"nm")</f>
        <v>-9.009009009009028E-3</v>
      </c>
    </row>
    <row r="135" spans="1:14" x14ac:dyDescent="0.25">
      <c r="A135" s="54" t="s">
        <v>134</v>
      </c>
      <c r="B135" s="35">
        <f t="shared" ref="B135:H135" si="288">+IFERROR(B133/B$18,"nm")</f>
        <v>1.5283842794759825E-2</v>
      </c>
      <c r="C135" s="35">
        <f t="shared" si="288"/>
        <v>1.5578434028718504E-2</v>
      </c>
      <c r="D135" s="35">
        <f t="shared" si="288"/>
        <v>1.5312828601472135E-2</v>
      </c>
      <c r="E135" s="35">
        <f t="shared" si="288"/>
        <v>1.460787613598115E-2</v>
      </c>
      <c r="F135" s="35">
        <f t="shared" si="288"/>
        <v>1.2262608476921143E-2</v>
      </c>
      <c r="G135" s="35">
        <f t="shared" si="288"/>
        <v>1.4774924054128693E-2</v>
      </c>
      <c r="H135" s="35">
        <f t="shared" si="288"/>
        <v>1.2922754525874615E-2</v>
      </c>
      <c r="I135" s="35">
        <f>+IFERROR(I133/I$18,"nm")</f>
        <v>1.1987141066855556E-2</v>
      </c>
    </row>
    <row r="136" spans="1:14" x14ac:dyDescent="0.25">
      <c r="A136" s="61" t="s">
        <v>135</v>
      </c>
      <c r="B136" s="61">
        <f>+Historicals!B156</f>
        <v>-2267</v>
      </c>
      <c r="C136" s="61">
        <f>+Historicals!C156</f>
        <v>-2596</v>
      </c>
      <c r="D136" s="61">
        <f>+Historicals!D156</f>
        <v>-2677</v>
      </c>
      <c r="E136" s="61">
        <f>+Historicals!E156</f>
        <v>-2658</v>
      </c>
      <c r="F136" s="61">
        <f>+Historicals!F156</f>
        <v>-3262</v>
      </c>
      <c r="G136" s="61">
        <f>+Historicals!G156</f>
        <v>-3468</v>
      </c>
      <c r="H136" s="61">
        <f>+Historicals!H156</f>
        <v>-3656</v>
      </c>
      <c r="I136" s="61">
        <f>+Historicals!I156</f>
        <v>-4262</v>
      </c>
    </row>
    <row r="137" spans="1:14" x14ac:dyDescent="0.25">
      <c r="A137" s="54" t="s">
        <v>130</v>
      </c>
      <c r="B137" s="35" t="str">
        <f t="shared" ref="B137" si="289">+IFERROR(B136/A136-1,"nm")</f>
        <v>nm</v>
      </c>
      <c r="C137" s="35">
        <f t="shared" ref="C137" si="290">+IFERROR(C136/B136-1,"nm")</f>
        <v>0.145125716806352</v>
      </c>
      <c r="D137" s="35">
        <f t="shared" ref="D137" si="291">+IFERROR(D136/C136-1,"nm")</f>
        <v>3.1201848998459125E-2</v>
      </c>
      <c r="E137" s="35">
        <f t="shared" ref="E137" si="292">+IFERROR(E136/D136-1,"nm")</f>
        <v>-7.097497198356395E-3</v>
      </c>
      <c r="F137" s="35">
        <f t="shared" ref="F137" si="293">+IFERROR(F136/E136-1,"nm")</f>
        <v>0.22723852520692245</v>
      </c>
      <c r="G137" s="35">
        <f t="shared" ref="G137" si="294">+IFERROR(G136/F136-1,"nm")</f>
        <v>6.3151440833844275E-2</v>
      </c>
      <c r="H137" s="35">
        <f t="shared" ref="H137" si="295">+IFERROR(H136/G136-1,"nm")</f>
        <v>5.4209919261822392E-2</v>
      </c>
      <c r="I137" s="35">
        <f>+IFERROR(I136/H136-1,"nm")</f>
        <v>0.16575492341356668</v>
      </c>
    </row>
    <row r="138" spans="1:14" x14ac:dyDescent="0.25">
      <c r="A138" s="54" t="s">
        <v>132</v>
      </c>
      <c r="B138" s="35">
        <f t="shared" ref="B138:H138" si="296">+IFERROR(B136/B$18,"nm")</f>
        <v>-0.16499272197962153</v>
      </c>
      <c r="C138" s="35">
        <f t="shared" si="296"/>
        <v>-0.17583310755892712</v>
      </c>
      <c r="D138" s="35">
        <f t="shared" si="296"/>
        <v>-0.17593322818086224</v>
      </c>
      <c r="E138" s="35">
        <f t="shared" si="296"/>
        <v>-0.17892965331538202</v>
      </c>
      <c r="F138" s="35">
        <f t="shared" si="296"/>
        <v>-0.20513143000880393</v>
      </c>
      <c r="G138" s="35">
        <f t="shared" si="296"/>
        <v>-0.23943661971830985</v>
      </c>
      <c r="H138" s="35">
        <f t="shared" si="296"/>
        <v>-0.21281797543512429</v>
      </c>
      <c r="I138" s="35">
        <f>+IFERROR(I136/I$18,"nm")</f>
        <v>-0.2322236146679017</v>
      </c>
    </row>
    <row r="139" spans="1:14" x14ac:dyDescent="0.25">
      <c r="A139" s="61" t="s">
        <v>136</v>
      </c>
      <c r="B139" s="61">
        <f>+Historicals!B186</f>
        <v>225</v>
      </c>
      <c r="C139" s="61">
        <f>+Historicals!C186</f>
        <v>258</v>
      </c>
      <c r="D139" s="61">
        <f>+Historicals!D186</f>
        <v>278</v>
      </c>
      <c r="E139" s="61">
        <f>+Historicals!E186</f>
        <v>286</v>
      </c>
      <c r="F139" s="61">
        <f>+Historicals!F186</f>
        <v>278</v>
      </c>
      <c r="G139" s="61">
        <f>+Historicals!G186</f>
        <v>438</v>
      </c>
      <c r="H139" s="61">
        <f>+Historicals!H186</f>
        <v>278</v>
      </c>
      <c r="I139" s="61">
        <f>+Historicals!I186</f>
        <v>222</v>
      </c>
    </row>
    <row r="140" spans="1:14" x14ac:dyDescent="0.25">
      <c r="A140" s="54" t="s">
        <v>130</v>
      </c>
      <c r="B140" s="35" t="str">
        <f t="shared" ref="B140" si="297">+IFERROR(B139/A139-1,"nm")</f>
        <v>nm</v>
      </c>
      <c r="C140" s="35">
        <f t="shared" ref="C140" si="298">+IFERROR(C139/B139-1,"nm")</f>
        <v>0.14666666666666672</v>
      </c>
      <c r="D140" s="35">
        <f t="shared" ref="D140" si="299">+IFERROR(D139/C139-1,"nm")</f>
        <v>7.7519379844961156E-2</v>
      </c>
      <c r="E140" s="35">
        <f t="shared" ref="E140" si="300">+IFERROR(E139/D139-1,"nm")</f>
        <v>2.877697841726623E-2</v>
      </c>
      <c r="F140" s="35">
        <f t="shared" ref="F140" si="301">+IFERROR(F139/E139-1,"nm")</f>
        <v>-2.7972027972028024E-2</v>
      </c>
      <c r="G140" s="35">
        <f t="shared" ref="G140" si="302">+IFERROR(G139/F139-1,"nm")</f>
        <v>0.57553956834532372</v>
      </c>
      <c r="H140" s="35">
        <f t="shared" ref="H140" si="303">+IFERROR(H139/G139-1,"nm")</f>
        <v>-0.36529680365296802</v>
      </c>
      <c r="I140" s="35">
        <f>+IFERROR(I139/H139-1,"nm")</f>
        <v>-0.20143884892086328</v>
      </c>
    </row>
    <row r="141" spans="1:14" x14ac:dyDescent="0.25">
      <c r="A141" s="54" t="s">
        <v>134</v>
      </c>
      <c r="B141" s="35">
        <f t="shared" ref="B141:H141" si="304">+IFERROR(B139/B$18,"nm")</f>
        <v>1.6375545851528384E-2</v>
      </c>
      <c r="C141" s="35">
        <f t="shared" si="304"/>
        <v>1.7474939040910322E-2</v>
      </c>
      <c r="D141" s="35">
        <f t="shared" si="304"/>
        <v>1.8270241850683492E-2</v>
      </c>
      <c r="E141" s="35">
        <f t="shared" si="304"/>
        <v>1.9252776842813867E-2</v>
      </c>
      <c r="F141" s="35">
        <f t="shared" si="304"/>
        <v>1.7482077726072191E-2</v>
      </c>
      <c r="G141" s="35">
        <f t="shared" si="304"/>
        <v>3.0240265120132559E-2</v>
      </c>
      <c r="H141" s="35">
        <f t="shared" si="304"/>
        <v>1.618254846032947E-2</v>
      </c>
      <c r="I141" s="35">
        <f>+IFERROR(I139/I$18,"nm")</f>
        <v>1.2096115076554241E-2</v>
      </c>
    </row>
    <row r="142" spans="1:14" x14ac:dyDescent="0.25">
      <c r="A142" s="63" t="str">
        <f>+Historicals!A126</f>
        <v>Western Europe</v>
      </c>
      <c r="B142" s="63"/>
      <c r="C142" s="63"/>
      <c r="D142" s="63"/>
      <c r="E142" s="63"/>
      <c r="F142" s="63"/>
      <c r="G142" s="63"/>
      <c r="H142" s="63"/>
      <c r="I142" s="63"/>
      <c r="J142" s="57"/>
      <c r="K142" s="57"/>
      <c r="L142" s="57"/>
      <c r="M142" s="57"/>
      <c r="N142" s="57"/>
    </row>
    <row r="143" spans="1:14" x14ac:dyDescent="0.25">
      <c r="A143" s="61" t="s">
        <v>137</v>
      </c>
      <c r="B143" s="61">
        <f>+Historicals!B126</f>
        <v>5705</v>
      </c>
      <c r="C143" s="61">
        <f>+Historicals!C126</f>
        <v>5884</v>
      </c>
      <c r="D143" s="61">
        <f>+Historicals!D126</f>
        <v>6211</v>
      </c>
      <c r="E143" s="61">
        <f>+Historicals!E126</f>
        <v>0</v>
      </c>
      <c r="F143" s="61">
        <f>+Historicals!F126</f>
        <v>0</v>
      </c>
      <c r="G143" s="61">
        <f>+Historicals!G126</f>
        <v>0</v>
      </c>
      <c r="H143" s="61">
        <f>+Historicals!H126</f>
        <v>0</v>
      </c>
      <c r="I143" s="61">
        <f>+Historicals!I126</f>
        <v>0</v>
      </c>
    </row>
    <row r="144" spans="1:14" x14ac:dyDescent="0.25">
      <c r="A144" s="53" t="s">
        <v>130</v>
      </c>
      <c r="B144" s="35" t="str">
        <f t="shared" ref="B144" si="305">+IFERROR(B143/A143-1,"nm")</f>
        <v>nm</v>
      </c>
      <c r="C144" s="35">
        <f t="shared" ref="C144" si="306">+IFERROR(C143/B143-1,"nm")</f>
        <v>3.1375985977212917E-2</v>
      </c>
      <c r="D144" s="35">
        <f t="shared" ref="D144" si="307">+IFERROR(D143/C143-1,"nm")</f>
        <v>5.5574439157036082E-2</v>
      </c>
      <c r="E144" s="35">
        <f t="shared" ref="E144" si="308">+IFERROR(E143/D143-1,"nm")</f>
        <v>-1</v>
      </c>
      <c r="F144" s="35" t="str">
        <f t="shared" ref="F144" si="309">+IFERROR(F143/E143-1,"nm")</f>
        <v>nm</v>
      </c>
      <c r="G144" s="35" t="str">
        <f t="shared" ref="G144" si="310">+IFERROR(G143/F143-1,"nm")</f>
        <v>nm</v>
      </c>
      <c r="H144" s="35" t="str">
        <f t="shared" ref="H144" si="311">+IFERROR(H143/G143-1,"nm")</f>
        <v>nm</v>
      </c>
      <c r="I144" s="35" t="str">
        <f>+IFERROR(I143/H143-1,"nm")</f>
        <v>nm</v>
      </c>
    </row>
    <row r="145" spans="1:9" x14ac:dyDescent="0.25">
      <c r="A145" s="52" t="s">
        <v>114</v>
      </c>
      <c r="B145" s="61">
        <f>+Historicals!B127</f>
        <v>3876</v>
      </c>
      <c r="C145" s="61">
        <f>+Historicals!C127</f>
        <v>3985</v>
      </c>
      <c r="D145" s="61">
        <f>+Historicals!D127</f>
        <v>4068</v>
      </c>
      <c r="E145" s="61">
        <f>+Historicals!E127</f>
        <v>0</v>
      </c>
      <c r="F145" s="61">
        <f>+Historicals!F127</f>
        <v>0</v>
      </c>
      <c r="G145" s="61">
        <f>+Historicals!G127</f>
        <v>0</v>
      </c>
      <c r="H145" s="61">
        <f>+Historicals!H127</f>
        <v>0</v>
      </c>
      <c r="I145" s="61">
        <f>+Historicals!I127</f>
        <v>0</v>
      </c>
    </row>
    <row r="146" spans="1:9" x14ac:dyDescent="0.25">
      <c r="A146" s="53" t="s">
        <v>130</v>
      </c>
      <c r="B146" s="35" t="str">
        <f t="shared" ref="B146" si="312">+IFERROR(B145/A145-1,"nm")</f>
        <v>nm</v>
      </c>
      <c r="C146" s="35">
        <f t="shared" ref="C146" si="313">+IFERROR(C145/B145-1,"nm")</f>
        <v>2.8121775025799822E-2</v>
      </c>
      <c r="D146" s="35">
        <f t="shared" ref="D146" si="314">+IFERROR(D145/C145-1,"nm")</f>
        <v>2.0828105395232166E-2</v>
      </c>
      <c r="E146" s="35">
        <f t="shared" ref="E146" si="315">+IFERROR(E145/D145-1,"nm")</f>
        <v>-1</v>
      </c>
      <c r="F146" s="35" t="str">
        <f t="shared" ref="F146" si="316">+IFERROR(F145/E145-1,"nm")</f>
        <v>nm</v>
      </c>
      <c r="G146" s="35" t="str">
        <f t="shared" ref="G146" si="317">+IFERROR(G145/F145-1,"nm")</f>
        <v>nm</v>
      </c>
      <c r="H146" s="35" t="str">
        <f t="shared" ref="H146" si="318">+IFERROR(H145/G145-1,"nm")</f>
        <v>nm</v>
      </c>
      <c r="I146" s="35" t="str">
        <f>+IFERROR(I145/H145-1,"nm")</f>
        <v>nm</v>
      </c>
    </row>
    <row r="147" spans="1:9" x14ac:dyDescent="0.25">
      <c r="A147" s="53" t="s">
        <v>138</v>
      </c>
      <c r="B147" s="35">
        <f>+Historicals!B231</f>
        <v>0.25</v>
      </c>
      <c r="C147" s="35">
        <f>+Historicals!C231</f>
        <v>0.14000000000000001</v>
      </c>
      <c r="D147" s="35">
        <f>+Historicals!D231</f>
        <v>7.0000000000000007E-2</v>
      </c>
      <c r="E147" s="35">
        <f>+Historicals!E231</f>
        <v>0</v>
      </c>
      <c r="F147" s="35">
        <f>+Historicals!F231</f>
        <v>0</v>
      </c>
      <c r="G147" s="35">
        <f>+Historicals!G231</f>
        <v>0</v>
      </c>
      <c r="H147" s="35">
        <f>+Historicals!H231</f>
        <v>0</v>
      </c>
      <c r="I147" s="35">
        <f>+Historicals!I231</f>
        <v>0</v>
      </c>
    </row>
    <row r="148" spans="1:9" x14ac:dyDescent="0.25">
      <c r="A148" s="53" t="s">
        <v>139</v>
      </c>
      <c r="B148" s="35" t="str">
        <f t="shared" ref="B148:H148" si="319">+IFERROR(B146-B147,"nm")</f>
        <v>nm</v>
      </c>
      <c r="C148" s="35">
        <f t="shared" si="319"/>
        <v>-0.11187822497420019</v>
      </c>
      <c r="D148" s="35">
        <f t="shared" si="319"/>
        <v>-4.9171894604767841E-2</v>
      </c>
      <c r="E148" s="35">
        <f t="shared" si="319"/>
        <v>-1</v>
      </c>
      <c r="F148" s="35" t="str">
        <f t="shared" si="319"/>
        <v>nm</v>
      </c>
      <c r="G148" s="35" t="str">
        <f t="shared" si="319"/>
        <v>nm</v>
      </c>
      <c r="H148" s="35" t="str">
        <f t="shared" si="319"/>
        <v>nm</v>
      </c>
      <c r="I148" s="35" t="str">
        <f>+IFERROR(I146-I147,"nm")</f>
        <v>nm</v>
      </c>
    </row>
    <row r="149" spans="1:9" x14ac:dyDescent="0.25">
      <c r="A149" s="52" t="s">
        <v>115</v>
      </c>
      <c r="B149" s="61">
        <f>+Historicals!B128</f>
        <v>1552</v>
      </c>
      <c r="C149" s="61">
        <f>+Historicals!C128</f>
        <v>1628</v>
      </c>
      <c r="D149" s="61">
        <f>+Historicals!D128</f>
        <v>1868</v>
      </c>
      <c r="E149" s="61">
        <f>+Historicals!E128</f>
        <v>0</v>
      </c>
      <c r="F149" s="61">
        <f>+Historicals!F128</f>
        <v>0</v>
      </c>
      <c r="G149" s="61">
        <f>+Historicals!G128</f>
        <v>0</v>
      </c>
      <c r="H149" s="61">
        <f>+Historicals!H128</f>
        <v>0</v>
      </c>
      <c r="I149" s="61">
        <f>+Historicals!I128</f>
        <v>0</v>
      </c>
    </row>
    <row r="150" spans="1:9" x14ac:dyDescent="0.25">
      <c r="A150" s="53" t="s">
        <v>130</v>
      </c>
      <c r="B150" s="35" t="str">
        <f t="shared" ref="B150" si="320">+IFERROR(B149/A149-1,"nm")</f>
        <v>nm</v>
      </c>
      <c r="C150" s="35">
        <f t="shared" ref="C150" si="321">+IFERROR(C149/B149-1,"nm")</f>
        <v>4.8969072164948502E-2</v>
      </c>
      <c r="D150" s="35">
        <f t="shared" ref="D150" si="322">+IFERROR(D149/C149-1,"nm")</f>
        <v>0.14742014742014753</v>
      </c>
      <c r="E150" s="35">
        <f t="shared" ref="E150" si="323">+IFERROR(E149/D149-1,"nm")</f>
        <v>-1</v>
      </c>
      <c r="F150" s="35" t="str">
        <f t="shared" ref="F150" si="324">+IFERROR(F149/E149-1,"nm")</f>
        <v>nm</v>
      </c>
      <c r="G150" s="35" t="str">
        <f t="shared" ref="G150" si="325">+IFERROR(G149/F149-1,"nm")</f>
        <v>nm</v>
      </c>
      <c r="H150" s="35" t="str">
        <f t="shared" ref="H150" si="326">+IFERROR(H149/G149-1,"nm")</f>
        <v>nm</v>
      </c>
      <c r="I150" s="35" t="str">
        <f>+IFERROR(I149/H149-1,"nm")</f>
        <v>nm</v>
      </c>
    </row>
    <row r="151" spans="1:9" x14ac:dyDescent="0.25">
      <c r="A151" s="53" t="s">
        <v>138</v>
      </c>
      <c r="B151" s="35">
        <f>+Historicals!B232</f>
        <v>0.14000000000000001</v>
      </c>
      <c r="C151" s="35">
        <f>+Historicals!C232</f>
        <v>0.16</v>
      </c>
      <c r="D151" s="35">
        <f>+Historicals!D232</f>
        <v>0.21</v>
      </c>
      <c r="E151" s="35">
        <f>+Historicals!E232</f>
        <v>0</v>
      </c>
      <c r="F151" s="35">
        <f>+Historicals!F232</f>
        <v>0</v>
      </c>
      <c r="G151" s="35">
        <f>+Historicals!G232</f>
        <v>0</v>
      </c>
      <c r="H151" s="35">
        <f>+Historicals!H232</f>
        <v>0</v>
      </c>
      <c r="I151" s="35">
        <f>+Historicals!I232</f>
        <v>0</v>
      </c>
    </row>
    <row r="152" spans="1:9" x14ac:dyDescent="0.25">
      <c r="A152" s="53" t="s">
        <v>139</v>
      </c>
      <c r="B152" s="35" t="str">
        <f t="shared" ref="B152:H152" si="327">+IFERROR(B150-B151,"nm")</f>
        <v>nm</v>
      </c>
      <c r="C152" s="35">
        <f t="shared" si="327"/>
        <v>-0.1110309278350515</v>
      </c>
      <c r="D152" s="35">
        <f t="shared" si="327"/>
        <v>-6.2579852579852463E-2</v>
      </c>
      <c r="E152" s="35">
        <f t="shared" si="327"/>
        <v>-1</v>
      </c>
      <c r="F152" s="35" t="str">
        <f t="shared" si="327"/>
        <v>nm</v>
      </c>
      <c r="G152" s="35" t="str">
        <f t="shared" si="327"/>
        <v>nm</v>
      </c>
      <c r="H152" s="35" t="str">
        <f t="shared" si="327"/>
        <v>nm</v>
      </c>
      <c r="I152" s="35" t="str">
        <f>+IFERROR(I150-I151,"nm")</f>
        <v>nm</v>
      </c>
    </row>
    <row r="153" spans="1:9" x14ac:dyDescent="0.25">
      <c r="A153" s="52" t="s">
        <v>116</v>
      </c>
      <c r="B153" s="61">
        <f>+Historicals!B129</f>
        <v>277</v>
      </c>
      <c r="C153" s="61">
        <f>+Historicals!C129</f>
        <v>271</v>
      </c>
      <c r="D153" s="61">
        <f>+Historicals!D129</f>
        <v>275</v>
      </c>
      <c r="E153" s="61">
        <f>+Historicals!E129</f>
        <v>0</v>
      </c>
      <c r="F153" s="61">
        <f>+Historicals!F129</f>
        <v>0</v>
      </c>
      <c r="G153" s="61">
        <f>+Historicals!G129</f>
        <v>0</v>
      </c>
      <c r="H153" s="61">
        <f>+Historicals!H129</f>
        <v>0</v>
      </c>
      <c r="I153" s="61">
        <f>+Historicals!I129</f>
        <v>0</v>
      </c>
    </row>
    <row r="154" spans="1:9" x14ac:dyDescent="0.25">
      <c r="A154" s="53" t="s">
        <v>130</v>
      </c>
      <c r="B154" s="35" t="str">
        <f t="shared" ref="B154" si="328">+IFERROR(B153/A153-1,"nm")</f>
        <v>nm</v>
      </c>
      <c r="C154" s="35">
        <f t="shared" ref="C154" si="329">+IFERROR(C153/B153-1,"nm")</f>
        <v>-2.166064981949456E-2</v>
      </c>
      <c r="D154" s="35">
        <f t="shared" ref="D154" si="330">+IFERROR(D153/C153-1,"nm")</f>
        <v>1.4760147601476037E-2</v>
      </c>
      <c r="E154" s="35">
        <f t="shared" ref="E154" si="331">+IFERROR(E153/D153-1,"nm")</f>
        <v>-1</v>
      </c>
      <c r="F154" s="35" t="str">
        <f t="shared" ref="F154" si="332">+IFERROR(F153/E153-1,"nm")</f>
        <v>nm</v>
      </c>
      <c r="G154" s="35" t="str">
        <f t="shared" ref="G154" si="333">+IFERROR(G153/F153-1,"nm")</f>
        <v>nm</v>
      </c>
      <c r="H154" s="35" t="str">
        <f t="shared" ref="H154" si="334">+IFERROR(H153/G153-1,"nm")</f>
        <v>nm</v>
      </c>
      <c r="I154" s="35" t="str">
        <f>+IFERROR(I153/H153-1,"nm")</f>
        <v>nm</v>
      </c>
    </row>
    <row r="155" spans="1:9" x14ac:dyDescent="0.25">
      <c r="A155" s="53" t="s">
        <v>138</v>
      </c>
      <c r="B155" s="35">
        <f>+Historicals!B233</f>
        <v>0.15</v>
      </c>
      <c r="C155" s="35">
        <f>+Historicals!C233</f>
        <v>0.08</v>
      </c>
      <c r="D155" s="35">
        <f>+Historicals!D233</f>
        <v>7.0000000000000007E-2</v>
      </c>
      <c r="E155" s="35">
        <f>+Historicals!E233</f>
        <v>0</v>
      </c>
      <c r="F155" s="35">
        <f>+Historicals!F233</f>
        <v>0</v>
      </c>
      <c r="G155" s="35">
        <f>+Historicals!G233</f>
        <v>0</v>
      </c>
      <c r="H155" s="35">
        <f>+Historicals!H233</f>
        <v>0</v>
      </c>
      <c r="I155" s="35">
        <f>+Historicals!I233</f>
        <v>0</v>
      </c>
    </row>
    <row r="156" spans="1:9" x14ac:dyDescent="0.25">
      <c r="A156" s="53" t="s">
        <v>139</v>
      </c>
      <c r="B156" s="35" t="str">
        <f t="shared" ref="B156:H156" si="335">+IFERROR(B154-B155,"nm")</f>
        <v>nm</v>
      </c>
      <c r="C156" s="35">
        <f t="shared" si="335"/>
        <v>-0.10166064981949456</v>
      </c>
      <c r="D156" s="35">
        <f t="shared" si="335"/>
        <v>-5.523985239852397E-2</v>
      </c>
      <c r="E156" s="35">
        <f t="shared" si="335"/>
        <v>-1</v>
      </c>
      <c r="F156" s="35" t="str">
        <f t="shared" si="335"/>
        <v>nm</v>
      </c>
      <c r="G156" s="35" t="str">
        <f t="shared" si="335"/>
        <v>nm</v>
      </c>
      <c r="H156" s="35" t="str">
        <f t="shared" si="335"/>
        <v>nm</v>
      </c>
      <c r="I156" s="35" t="str">
        <f>+IFERROR(I154-I155,"nm")</f>
        <v>nm</v>
      </c>
    </row>
    <row r="157" spans="1:9" x14ac:dyDescent="0.25">
      <c r="A157" s="61" t="s">
        <v>131</v>
      </c>
      <c r="B157" s="62">
        <f t="shared" ref="B157:H157" si="336">+B163+B160</f>
        <v>1350</v>
      </c>
      <c r="C157" s="62">
        <f t="shared" si="336"/>
        <v>1506</v>
      </c>
      <c r="D157" s="62">
        <f t="shared" si="336"/>
        <v>1294</v>
      </c>
      <c r="E157" s="62">
        <f t="shared" si="336"/>
        <v>0</v>
      </c>
      <c r="F157" s="62">
        <f t="shared" si="336"/>
        <v>0</v>
      </c>
      <c r="G157" s="62">
        <f t="shared" si="336"/>
        <v>0</v>
      </c>
      <c r="H157" s="62">
        <f t="shared" si="336"/>
        <v>0</v>
      </c>
      <c r="I157" s="62">
        <f>+I163+I160</f>
        <v>0</v>
      </c>
    </row>
    <row r="158" spans="1:9" x14ac:dyDescent="0.25">
      <c r="A158" s="54" t="s">
        <v>130</v>
      </c>
      <c r="B158" s="35" t="str">
        <f t="shared" ref="B158" si="337">+IFERROR(B157/A157-1,"nm")</f>
        <v>nm</v>
      </c>
      <c r="C158" s="35">
        <f t="shared" ref="C158" si="338">+IFERROR(C157/B157-1,"nm")</f>
        <v>0.11555555555555563</v>
      </c>
      <c r="D158" s="35">
        <f t="shared" ref="D158" si="339">+IFERROR(D157/C157-1,"nm")</f>
        <v>-0.14077025232403717</v>
      </c>
      <c r="E158" s="35">
        <f t="shared" ref="E158" si="340">+IFERROR(E157/D157-1,"nm")</f>
        <v>-1</v>
      </c>
      <c r="F158" s="35" t="str">
        <f t="shared" ref="F158" si="341">+IFERROR(F157/E157-1,"nm")</f>
        <v>nm</v>
      </c>
      <c r="G158" s="35" t="str">
        <f t="shared" ref="G158" si="342">+IFERROR(G157/F157-1,"nm")</f>
        <v>nm</v>
      </c>
      <c r="H158" s="35" t="str">
        <f t="shared" ref="H158" si="343">+IFERROR(H157/G157-1,"nm")</f>
        <v>nm</v>
      </c>
      <c r="I158" s="35" t="str">
        <f>+IFERROR(I157/H157-1,"nm")</f>
        <v>nm</v>
      </c>
    </row>
    <row r="159" spans="1:9" x14ac:dyDescent="0.25">
      <c r="A159" s="54" t="s">
        <v>132</v>
      </c>
      <c r="B159" s="35">
        <f t="shared" ref="B159:H159" si="344">+IFERROR(B157/B$18,"nm")</f>
        <v>9.8253275109170299E-2</v>
      </c>
      <c r="C159" s="35">
        <f t="shared" si="344"/>
        <v>0.1020048767271742</v>
      </c>
      <c r="D159" s="35">
        <f t="shared" si="344"/>
        <v>8.5042060988433227E-2</v>
      </c>
      <c r="E159" s="35">
        <f t="shared" si="344"/>
        <v>0</v>
      </c>
      <c r="F159" s="35">
        <f t="shared" si="344"/>
        <v>0</v>
      </c>
      <c r="G159" s="35">
        <f t="shared" si="344"/>
        <v>0</v>
      </c>
      <c r="H159" s="35">
        <f t="shared" si="344"/>
        <v>0</v>
      </c>
      <c r="I159" s="35">
        <f>+IFERROR(I157/I$18,"nm")</f>
        <v>0</v>
      </c>
    </row>
    <row r="160" spans="1:9" x14ac:dyDescent="0.25">
      <c r="A160" s="61" t="s">
        <v>133</v>
      </c>
      <c r="B160" s="61">
        <f>+Historicals!B202</f>
        <v>75</v>
      </c>
      <c r="C160" s="61">
        <f>+Historicals!C202</f>
        <v>72</v>
      </c>
      <c r="D160" s="61">
        <f>+Historicals!D202</f>
        <v>91</v>
      </c>
      <c r="E160" s="61">
        <f>+Historicals!E202</f>
        <v>0</v>
      </c>
      <c r="F160" s="61">
        <f>+Historicals!F202</f>
        <v>0</v>
      </c>
      <c r="G160" s="61">
        <f>+Historicals!G202</f>
        <v>0</v>
      </c>
      <c r="H160" s="61">
        <f>+Historicals!H202</f>
        <v>0</v>
      </c>
      <c r="I160" s="61">
        <f>+Historicals!I202</f>
        <v>0</v>
      </c>
    </row>
    <row r="161" spans="1:14" x14ac:dyDescent="0.25">
      <c r="A161" s="54" t="s">
        <v>130</v>
      </c>
      <c r="B161" s="35" t="str">
        <f t="shared" ref="B161" si="345">+IFERROR(B160/A160-1,"nm")</f>
        <v>nm</v>
      </c>
      <c r="C161" s="35">
        <f t="shared" ref="C161" si="346">+IFERROR(C160/B160-1,"nm")</f>
        <v>-4.0000000000000036E-2</v>
      </c>
      <c r="D161" s="35">
        <f t="shared" ref="D161" si="347">+IFERROR(D160/C160-1,"nm")</f>
        <v>0.26388888888888884</v>
      </c>
      <c r="E161" s="35">
        <f t="shared" ref="E161" si="348">+IFERROR(E160/D160-1,"nm")</f>
        <v>-1</v>
      </c>
      <c r="F161" s="35" t="str">
        <f t="shared" ref="F161" si="349">+IFERROR(F160/E160-1,"nm")</f>
        <v>nm</v>
      </c>
      <c r="G161" s="35" t="str">
        <f t="shared" ref="G161" si="350">+IFERROR(G160/F160-1,"nm")</f>
        <v>nm</v>
      </c>
      <c r="H161" s="35" t="str">
        <f t="shared" ref="H161" si="351">+IFERROR(H160/G160-1,"nm")</f>
        <v>nm</v>
      </c>
      <c r="I161" s="35" t="str">
        <f>+IFERROR(I160/H160-1,"nm")</f>
        <v>nm</v>
      </c>
    </row>
    <row r="162" spans="1:14" x14ac:dyDescent="0.25">
      <c r="A162" s="54" t="s">
        <v>134</v>
      </c>
      <c r="B162" s="35">
        <f t="shared" ref="B162:H162" si="352">+IFERROR(B160/B$18,"nm")</f>
        <v>5.4585152838427945E-3</v>
      </c>
      <c r="C162" s="35">
        <f t="shared" si="352"/>
        <v>4.8767271742075321E-3</v>
      </c>
      <c r="D162" s="35">
        <f t="shared" si="352"/>
        <v>5.9805467928496321E-3</v>
      </c>
      <c r="E162" s="35">
        <f t="shared" si="352"/>
        <v>0</v>
      </c>
      <c r="F162" s="35">
        <f t="shared" si="352"/>
        <v>0</v>
      </c>
      <c r="G162" s="35">
        <f t="shared" si="352"/>
        <v>0</v>
      </c>
      <c r="H162" s="35">
        <f t="shared" si="352"/>
        <v>0</v>
      </c>
      <c r="I162" s="35">
        <f>+IFERROR(I160/I$18,"nm")</f>
        <v>0</v>
      </c>
    </row>
    <row r="163" spans="1:14" x14ac:dyDescent="0.25">
      <c r="A163" s="61" t="s">
        <v>135</v>
      </c>
      <c r="B163" s="61">
        <f>+Historicals!B157</f>
        <v>1275</v>
      </c>
      <c r="C163" s="61">
        <f>+Historicals!C157</f>
        <v>1434</v>
      </c>
      <c r="D163" s="61">
        <f>+Historicals!D157</f>
        <v>1203</v>
      </c>
      <c r="E163" s="61">
        <f>+Historicals!E157</f>
        <v>0</v>
      </c>
      <c r="F163" s="61">
        <f>+Historicals!F157</f>
        <v>0</v>
      </c>
      <c r="G163" s="61">
        <f>+Historicals!G157</f>
        <v>0</v>
      </c>
      <c r="H163" s="61">
        <f>+Historicals!H157</f>
        <v>0</v>
      </c>
      <c r="I163" s="61">
        <f>+Historicals!I157</f>
        <v>0</v>
      </c>
    </row>
    <row r="164" spans="1:14" x14ac:dyDescent="0.25">
      <c r="A164" s="54" t="s">
        <v>130</v>
      </c>
      <c r="B164" s="35" t="str">
        <f t="shared" ref="B164" si="353">+IFERROR(B163/A163-1,"nm")</f>
        <v>nm</v>
      </c>
      <c r="C164" s="35">
        <f t="shared" ref="C164" si="354">+IFERROR(C163/B163-1,"nm")</f>
        <v>0.12470588235294122</v>
      </c>
      <c r="D164" s="35">
        <f t="shared" ref="D164" si="355">+IFERROR(D163/C163-1,"nm")</f>
        <v>-0.16108786610878656</v>
      </c>
      <c r="E164" s="35">
        <f t="shared" ref="E164" si="356">+IFERROR(E163/D163-1,"nm")</f>
        <v>-1</v>
      </c>
      <c r="F164" s="35" t="str">
        <f t="shared" ref="F164" si="357">+IFERROR(F163/E163-1,"nm")</f>
        <v>nm</v>
      </c>
      <c r="G164" s="35" t="str">
        <f t="shared" ref="G164" si="358">+IFERROR(G163/F163-1,"nm")</f>
        <v>nm</v>
      </c>
      <c r="H164" s="35" t="str">
        <f t="shared" ref="H164" si="359">+IFERROR(H163/G163-1,"nm")</f>
        <v>nm</v>
      </c>
      <c r="I164" s="35" t="str">
        <f>+IFERROR(I163/H163-1,"nm")</f>
        <v>nm</v>
      </c>
    </row>
    <row r="165" spans="1:14" x14ac:dyDescent="0.25">
      <c r="A165" s="54" t="s">
        <v>132</v>
      </c>
      <c r="B165" s="35">
        <f t="shared" ref="B165:H165" si="360">+IFERROR(B163/B$18,"nm")</f>
        <v>9.2794759825327505E-2</v>
      </c>
      <c r="C165" s="35">
        <f t="shared" si="360"/>
        <v>9.7128149552966669E-2</v>
      </c>
      <c r="D165" s="35">
        <f t="shared" si="360"/>
        <v>7.906151419558359E-2</v>
      </c>
      <c r="E165" s="35">
        <f t="shared" si="360"/>
        <v>0</v>
      </c>
      <c r="F165" s="35">
        <f t="shared" si="360"/>
        <v>0</v>
      </c>
      <c r="G165" s="35">
        <f t="shared" si="360"/>
        <v>0</v>
      </c>
      <c r="H165" s="35">
        <f t="shared" si="360"/>
        <v>0</v>
      </c>
      <c r="I165" s="35">
        <f>+IFERROR(I163/I$18,"nm")</f>
        <v>0</v>
      </c>
    </row>
    <row r="166" spans="1:14" x14ac:dyDescent="0.25">
      <c r="A166" s="61" t="s">
        <v>136</v>
      </c>
      <c r="B166" s="61">
        <f>+Historicals!B187</f>
        <v>216</v>
      </c>
      <c r="C166" s="61">
        <f>+Historicals!C187</f>
        <v>215</v>
      </c>
      <c r="D166" s="61">
        <f>+Historicals!D187</f>
        <v>162</v>
      </c>
      <c r="E166" s="61">
        <f>+Historicals!E187</f>
        <v>0</v>
      </c>
      <c r="F166" s="61">
        <f>+Historicals!F187</f>
        <v>0</v>
      </c>
      <c r="G166" s="61">
        <f>+Historicals!G187</f>
        <v>0</v>
      </c>
      <c r="H166" s="61">
        <f>+Historicals!H187</f>
        <v>0</v>
      </c>
      <c r="I166" s="61">
        <f>+Historicals!I187</f>
        <v>0</v>
      </c>
    </row>
    <row r="167" spans="1:14" x14ac:dyDescent="0.25">
      <c r="A167" s="54" t="s">
        <v>130</v>
      </c>
      <c r="B167" s="35" t="str">
        <f t="shared" ref="B167" si="361">+IFERROR(B166/A166-1,"nm")</f>
        <v>nm</v>
      </c>
      <c r="C167" s="35">
        <f t="shared" ref="C167" si="362">+IFERROR(C166/B166-1,"nm")</f>
        <v>-4.6296296296296502E-3</v>
      </c>
      <c r="D167" s="35">
        <f t="shared" ref="D167" si="363">+IFERROR(D166/C166-1,"nm")</f>
        <v>-0.24651162790697678</v>
      </c>
      <c r="E167" s="35">
        <f t="shared" ref="E167" si="364">+IFERROR(E166/D166-1,"nm")</f>
        <v>-1</v>
      </c>
      <c r="F167" s="35" t="str">
        <f t="shared" ref="F167" si="365">+IFERROR(F166/E166-1,"nm")</f>
        <v>nm</v>
      </c>
      <c r="G167" s="35" t="str">
        <f t="shared" ref="G167" si="366">+IFERROR(G166/F166-1,"nm")</f>
        <v>nm</v>
      </c>
      <c r="H167" s="35" t="str">
        <f t="shared" ref="H167" si="367">+IFERROR(H166/G166-1,"nm")</f>
        <v>nm</v>
      </c>
      <c r="I167" s="35" t="str">
        <f>+IFERROR(I166/H166-1,"nm")</f>
        <v>nm</v>
      </c>
    </row>
    <row r="168" spans="1:14" x14ac:dyDescent="0.25">
      <c r="A168" s="54" t="s">
        <v>134</v>
      </c>
      <c r="B168" s="35">
        <f t="shared" ref="B168:H168" si="368">+IFERROR(B166/B$18,"nm")</f>
        <v>1.5720524017467249E-2</v>
      </c>
      <c r="C168" s="35">
        <f t="shared" si="368"/>
        <v>1.4562449200758602E-2</v>
      </c>
      <c r="D168" s="35">
        <f t="shared" si="368"/>
        <v>1.0646687697160883E-2</v>
      </c>
      <c r="E168" s="35">
        <f t="shared" si="368"/>
        <v>0</v>
      </c>
      <c r="F168" s="35">
        <f t="shared" si="368"/>
        <v>0</v>
      </c>
      <c r="G168" s="35">
        <f t="shared" si="368"/>
        <v>0</v>
      </c>
      <c r="H168" s="35">
        <f t="shared" si="368"/>
        <v>0</v>
      </c>
      <c r="I168" s="35">
        <f>+IFERROR(I166/I$18,"nm")</f>
        <v>0</v>
      </c>
    </row>
    <row r="169" spans="1:14" x14ac:dyDescent="0.25">
      <c r="A169" s="63" t="str">
        <f>+Historicals!A130</f>
        <v>Central &amp; Eastern Europe</v>
      </c>
      <c r="B169" s="63"/>
      <c r="C169" s="63"/>
      <c r="D169" s="63"/>
      <c r="E169" s="63"/>
      <c r="F169" s="63"/>
      <c r="G169" s="63"/>
      <c r="H169" s="63"/>
      <c r="I169" s="63"/>
      <c r="J169" s="57"/>
      <c r="K169" s="57"/>
      <c r="L169" s="57"/>
      <c r="M169" s="57"/>
      <c r="N169" s="57"/>
    </row>
    <row r="170" spans="1:14" x14ac:dyDescent="0.25">
      <c r="A170" s="61" t="s">
        <v>137</v>
      </c>
      <c r="B170" s="61">
        <f>+Historicals!B130</f>
        <v>1421</v>
      </c>
      <c r="C170" s="61">
        <f>+Historicals!C130</f>
        <v>1431</v>
      </c>
      <c r="D170" s="61">
        <f>+Historicals!D130</f>
        <v>1487</v>
      </c>
      <c r="E170" s="61">
        <f>+Historicals!E130</f>
        <v>0</v>
      </c>
      <c r="F170" s="61">
        <f>+Historicals!F130</f>
        <v>0</v>
      </c>
      <c r="G170" s="61">
        <f>+Historicals!G130</f>
        <v>0</v>
      </c>
      <c r="H170" s="61">
        <f>+Historicals!H130</f>
        <v>0</v>
      </c>
      <c r="I170" s="61">
        <f>+Historicals!I130</f>
        <v>0</v>
      </c>
    </row>
    <row r="171" spans="1:14" x14ac:dyDescent="0.25">
      <c r="A171" s="53" t="s">
        <v>130</v>
      </c>
      <c r="B171" s="35" t="str">
        <f t="shared" ref="B171" si="369">+IFERROR(B170/A170-1,"nm")</f>
        <v>nm</v>
      </c>
      <c r="C171" s="35">
        <f t="shared" ref="C171" si="370">+IFERROR(C170/B170-1,"nm")</f>
        <v>7.0372976776917895E-3</v>
      </c>
      <c r="D171" s="35">
        <f t="shared" ref="D171" si="371">+IFERROR(D170/C170-1,"nm")</f>
        <v>3.9133473095737337E-2</v>
      </c>
      <c r="E171" s="35">
        <f t="shared" ref="E171" si="372">+IFERROR(E170/D170-1,"nm")</f>
        <v>-1</v>
      </c>
      <c r="F171" s="35" t="str">
        <f t="shared" ref="F171" si="373">+IFERROR(F170/E170-1,"nm")</f>
        <v>nm</v>
      </c>
      <c r="G171" s="35" t="str">
        <f t="shared" ref="G171" si="374">+IFERROR(G170/F170-1,"nm")</f>
        <v>nm</v>
      </c>
      <c r="H171" s="35" t="str">
        <f t="shared" ref="H171" si="375">+IFERROR(H170/G170-1,"nm")</f>
        <v>nm</v>
      </c>
      <c r="I171" s="35" t="str">
        <f>+IFERROR(I170/H170-1,"nm")</f>
        <v>nm</v>
      </c>
    </row>
    <row r="172" spans="1:14" x14ac:dyDescent="0.25">
      <c r="A172" s="52" t="s">
        <v>114</v>
      </c>
      <c r="B172" s="61">
        <f>+Historicals!B131</f>
        <v>827</v>
      </c>
      <c r="C172" s="61">
        <f>+Historicals!C131</f>
        <v>882</v>
      </c>
      <c r="D172" s="61">
        <f>+Historicals!D131</f>
        <v>927</v>
      </c>
      <c r="E172" s="61">
        <f>+Historicals!E131</f>
        <v>0</v>
      </c>
      <c r="F172" s="61">
        <f>+Historicals!F131</f>
        <v>0</v>
      </c>
      <c r="G172" s="61">
        <f>+Historicals!G131</f>
        <v>0</v>
      </c>
      <c r="H172" s="61">
        <f>+Historicals!H131</f>
        <v>0</v>
      </c>
      <c r="I172" s="61">
        <f>+Historicals!I131</f>
        <v>0</v>
      </c>
    </row>
    <row r="173" spans="1:14" x14ac:dyDescent="0.25">
      <c r="A173" s="53" t="s">
        <v>130</v>
      </c>
      <c r="B173" s="35" t="str">
        <f t="shared" ref="B173" si="376">+IFERROR(B172/A172-1,"nm")</f>
        <v>nm</v>
      </c>
      <c r="C173" s="35">
        <f t="shared" ref="C173" si="377">+IFERROR(C172/B172-1,"nm")</f>
        <v>6.6505441354292705E-2</v>
      </c>
      <c r="D173" s="35">
        <f t="shared" ref="D173" si="378">+IFERROR(D172/C172-1,"nm")</f>
        <v>5.1020408163265252E-2</v>
      </c>
      <c r="E173" s="35">
        <f t="shared" ref="E173" si="379">+IFERROR(E172/D172-1,"nm")</f>
        <v>-1</v>
      </c>
      <c r="F173" s="35" t="str">
        <f t="shared" ref="F173" si="380">+IFERROR(F172/E172-1,"nm")</f>
        <v>nm</v>
      </c>
      <c r="G173" s="35" t="str">
        <f t="shared" ref="G173" si="381">+IFERROR(G172/F172-1,"nm")</f>
        <v>nm</v>
      </c>
      <c r="H173" s="35" t="str">
        <f t="shared" ref="H173" si="382">+IFERROR(H172/G172-1,"nm")</f>
        <v>nm</v>
      </c>
      <c r="I173" s="35" t="str">
        <f>+IFERROR(I172/H172-1,"nm")</f>
        <v>nm</v>
      </c>
    </row>
    <row r="174" spans="1:14" x14ac:dyDescent="0.25">
      <c r="A174" s="53" t="s">
        <v>138</v>
      </c>
      <c r="B174" s="35">
        <f>+Historicals!B235</f>
        <v>0.22</v>
      </c>
      <c r="C174" s="35">
        <f>+Historicals!C235</f>
        <v>0.23</v>
      </c>
      <c r="D174" s="35">
        <f>+Historicals!D235</f>
        <v>0.09</v>
      </c>
      <c r="E174" s="35">
        <f>+Historicals!E235</f>
        <v>0</v>
      </c>
      <c r="F174" s="35">
        <f>+Historicals!F235</f>
        <v>0</v>
      </c>
      <c r="G174" s="35">
        <f>+Historicals!G235</f>
        <v>0</v>
      </c>
      <c r="H174" s="35">
        <f>+Historicals!H235</f>
        <v>0</v>
      </c>
      <c r="I174" s="35">
        <f>+Historicals!I235</f>
        <v>0</v>
      </c>
    </row>
    <row r="175" spans="1:14" x14ac:dyDescent="0.25">
      <c r="A175" s="53" t="s">
        <v>139</v>
      </c>
      <c r="B175" s="35" t="str">
        <f t="shared" ref="B175:H175" si="383">+IFERROR(B173-B174,"nm")</f>
        <v>nm</v>
      </c>
      <c r="C175" s="35">
        <f t="shared" si="383"/>
        <v>-0.16349455864570731</v>
      </c>
      <c r="D175" s="35">
        <f t="shared" si="383"/>
        <v>-3.8979591836734745E-2</v>
      </c>
      <c r="E175" s="35">
        <f t="shared" si="383"/>
        <v>-1</v>
      </c>
      <c r="F175" s="35" t="str">
        <f t="shared" si="383"/>
        <v>nm</v>
      </c>
      <c r="G175" s="35" t="str">
        <f t="shared" si="383"/>
        <v>nm</v>
      </c>
      <c r="H175" s="35" t="str">
        <f t="shared" si="383"/>
        <v>nm</v>
      </c>
      <c r="I175" s="35" t="str">
        <f>+IFERROR(I173-I174,"nm")</f>
        <v>nm</v>
      </c>
    </row>
    <row r="176" spans="1:14" x14ac:dyDescent="0.25">
      <c r="A176" s="52" t="s">
        <v>115</v>
      </c>
      <c r="B176" s="61">
        <f>+Historicals!B132</f>
        <v>499</v>
      </c>
      <c r="C176" s="61">
        <f>+Historicals!C132</f>
        <v>463</v>
      </c>
      <c r="D176" s="61">
        <f>+Historicals!D132</f>
        <v>471</v>
      </c>
      <c r="E176" s="61">
        <f>+Historicals!E132</f>
        <v>0</v>
      </c>
      <c r="F176" s="61">
        <f>+Historicals!F132</f>
        <v>0</v>
      </c>
      <c r="G176" s="61">
        <f>+Historicals!G132</f>
        <v>0</v>
      </c>
      <c r="H176" s="61">
        <f>+Historicals!H132</f>
        <v>0</v>
      </c>
      <c r="I176" s="61">
        <f>+Historicals!I132</f>
        <v>0</v>
      </c>
    </row>
    <row r="177" spans="1:9" x14ac:dyDescent="0.25">
      <c r="A177" s="53" t="s">
        <v>130</v>
      </c>
      <c r="B177" s="35" t="str">
        <f t="shared" ref="B177" si="384">+IFERROR(B176/A176-1,"nm")</f>
        <v>nm</v>
      </c>
      <c r="C177" s="35">
        <f t="shared" ref="C177" si="385">+IFERROR(C176/B176-1,"nm")</f>
        <v>-7.214428857715427E-2</v>
      </c>
      <c r="D177" s="35">
        <f t="shared" ref="D177" si="386">+IFERROR(D176/C176-1,"nm")</f>
        <v>1.7278617710583255E-2</v>
      </c>
      <c r="E177" s="35">
        <f t="shared" ref="E177" si="387">+IFERROR(E176/D176-1,"nm")</f>
        <v>-1</v>
      </c>
      <c r="F177" s="35" t="str">
        <f t="shared" ref="F177" si="388">+IFERROR(F176/E176-1,"nm")</f>
        <v>nm</v>
      </c>
      <c r="G177" s="35" t="str">
        <f t="shared" ref="G177" si="389">+IFERROR(G176/F176-1,"nm")</f>
        <v>nm</v>
      </c>
      <c r="H177" s="35" t="str">
        <f t="shared" ref="H177" si="390">+IFERROR(H176/G176-1,"nm")</f>
        <v>nm</v>
      </c>
      <c r="I177" s="35" t="str">
        <f>+IFERROR(I176/H176-1,"nm")</f>
        <v>nm</v>
      </c>
    </row>
    <row r="178" spans="1:9" x14ac:dyDescent="0.25">
      <c r="A178" s="53" t="s">
        <v>138</v>
      </c>
      <c r="B178" s="35">
        <f>+Historicals!B236</f>
        <v>0.05</v>
      </c>
      <c r="C178" s="35">
        <f>+Historicals!C236</f>
        <v>0.09</v>
      </c>
      <c r="D178" s="35">
        <f>+Historicals!D236</f>
        <v>0.04</v>
      </c>
      <c r="E178" s="35">
        <f>+Historicals!E236</f>
        <v>0</v>
      </c>
      <c r="F178" s="35">
        <f>+Historicals!F236</f>
        <v>0</v>
      </c>
      <c r="G178" s="35">
        <f>+Historicals!G236</f>
        <v>0</v>
      </c>
      <c r="H178" s="35">
        <f>+Historicals!H236</f>
        <v>0</v>
      </c>
      <c r="I178" s="35">
        <f>+Historicals!I236</f>
        <v>0</v>
      </c>
    </row>
    <row r="179" spans="1:9" x14ac:dyDescent="0.25">
      <c r="A179" s="53" t="s">
        <v>139</v>
      </c>
      <c r="B179" s="35" t="str">
        <f t="shared" ref="B179:H179" si="391">+IFERROR(B177-B178,"nm")</f>
        <v>nm</v>
      </c>
      <c r="C179" s="35">
        <f t="shared" si="391"/>
        <v>-0.16214428857715427</v>
      </c>
      <c r="D179" s="35">
        <f t="shared" si="391"/>
        <v>-2.2721382289416746E-2</v>
      </c>
      <c r="E179" s="35">
        <f t="shared" si="391"/>
        <v>-1</v>
      </c>
      <c r="F179" s="35" t="str">
        <f t="shared" si="391"/>
        <v>nm</v>
      </c>
      <c r="G179" s="35" t="str">
        <f t="shared" si="391"/>
        <v>nm</v>
      </c>
      <c r="H179" s="35" t="str">
        <f t="shared" si="391"/>
        <v>nm</v>
      </c>
      <c r="I179" s="35" t="str">
        <f>+IFERROR(I177-I178,"nm")</f>
        <v>nm</v>
      </c>
    </row>
    <row r="180" spans="1:9" x14ac:dyDescent="0.25">
      <c r="A180" s="52" t="s">
        <v>116</v>
      </c>
      <c r="B180" s="61">
        <f>+Historicals!B133</f>
        <v>95</v>
      </c>
      <c r="C180" s="61">
        <f>+Historicals!C133</f>
        <v>86</v>
      </c>
      <c r="D180" s="61">
        <f>+Historicals!D133</f>
        <v>89</v>
      </c>
      <c r="E180" s="61">
        <f>+Historicals!E133</f>
        <v>0</v>
      </c>
      <c r="F180" s="61">
        <f>+Historicals!F133</f>
        <v>0</v>
      </c>
      <c r="G180" s="61">
        <f>+Historicals!G133</f>
        <v>0</v>
      </c>
      <c r="H180" s="61">
        <f>+Historicals!H133</f>
        <v>0</v>
      </c>
      <c r="I180" s="61">
        <f>+Historicals!I133</f>
        <v>0</v>
      </c>
    </row>
    <row r="181" spans="1:9" x14ac:dyDescent="0.25">
      <c r="A181" s="53" t="s">
        <v>130</v>
      </c>
      <c r="B181" s="35" t="str">
        <f t="shared" ref="B181" si="392">+IFERROR(B180/A180-1,"nm")</f>
        <v>nm</v>
      </c>
      <c r="C181" s="35">
        <f t="shared" ref="C181" si="393">+IFERROR(C180/B180-1,"nm")</f>
        <v>-9.4736842105263119E-2</v>
      </c>
      <c r="D181" s="35">
        <f t="shared" ref="D181" si="394">+IFERROR(D180/C180-1,"nm")</f>
        <v>3.488372093023262E-2</v>
      </c>
      <c r="E181" s="35">
        <f t="shared" ref="E181" si="395">+IFERROR(E180/D180-1,"nm")</f>
        <v>-1</v>
      </c>
      <c r="F181" s="35" t="str">
        <f t="shared" ref="F181" si="396">+IFERROR(F180/E180-1,"nm")</f>
        <v>nm</v>
      </c>
      <c r="G181" s="35" t="str">
        <f t="shared" ref="G181" si="397">+IFERROR(G180/F180-1,"nm")</f>
        <v>nm</v>
      </c>
      <c r="H181" s="35" t="str">
        <f t="shared" ref="H181" si="398">+IFERROR(H180/G180-1,"nm")</f>
        <v>nm</v>
      </c>
      <c r="I181" s="35" t="str">
        <f>+IFERROR(I180/H180-1,"nm")</f>
        <v>nm</v>
      </c>
    </row>
    <row r="182" spans="1:9" x14ac:dyDescent="0.25">
      <c r="A182" s="53" t="s">
        <v>138</v>
      </c>
      <c r="B182" s="35">
        <f>+Historicals!B237</f>
        <v>0.14000000000000001</v>
      </c>
      <c r="C182" s="35">
        <f>+Historicals!C237</f>
        <v>7.0000000000000007E-2</v>
      </c>
      <c r="D182" s="35">
        <f>+Historicals!D237</f>
        <v>0.06</v>
      </c>
      <c r="E182" s="35">
        <f>+Historicals!E237</f>
        <v>0</v>
      </c>
      <c r="F182" s="35">
        <f>+Historicals!F237</f>
        <v>0</v>
      </c>
      <c r="G182" s="35">
        <f>+Historicals!G237</f>
        <v>0</v>
      </c>
      <c r="H182" s="35">
        <f>+Historicals!H237</f>
        <v>0</v>
      </c>
      <c r="I182" s="35">
        <f>+Historicals!I237</f>
        <v>0</v>
      </c>
    </row>
    <row r="183" spans="1:9" x14ac:dyDescent="0.25">
      <c r="A183" s="53" t="s">
        <v>139</v>
      </c>
      <c r="B183" s="35" t="str">
        <f t="shared" ref="B183:H183" si="399">+IFERROR(B181-B182,"nm")</f>
        <v>nm</v>
      </c>
      <c r="C183" s="35">
        <f t="shared" si="399"/>
        <v>-0.16473684210526313</v>
      </c>
      <c r="D183" s="35">
        <f t="shared" si="399"/>
        <v>-2.5116279069767378E-2</v>
      </c>
      <c r="E183" s="35">
        <f t="shared" si="399"/>
        <v>-1</v>
      </c>
      <c r="F183" s="35" t="str">
        <f t="shared" si="399"/>
        <v>nm</v>
      </c>
      <c r="G183" s="35" t="str">
        <f t="shared" si="399"/>
        <v>nm</v>
      </c>
      <c r="H183" s="35" t="str">
        <f t="shared" si="399"/>
        <v>nm</v>
      </c>
      <c r="I183" s="35" t="str">
        <f>+IFERROR(I181-I182,"nm")</f>
        <v>nm</v>
      </c>
    </row>
    <row r="184" spans="1:9" x14ac:dyDescent="0.25">
      <c r="A184" s="61" t="s">
        <v>131</v>
      </c>
      <c r="B184" s="62">
        <f t="shared" ref="B184:H184" si="400">+B190+B187</f>
        <v>261</v>
      </c>
      <c r="C184" s="62">
        <f t="shared" si="400"/>
        <v>301</v>
      </c>
      <c r="D184" s="62">
        <f t="shared" si="400"/>
        <v>257</v>
      </c>
      <c r="E184" s="62">
        <f t="shared" si="400"/>
        <v>0</v>
      </c>
      <c r="F184" s="62">
        <f t="shared" si="400"/>
        <v>0</v>
      </c>
      <c r="G184" s="62">
        <f t="shared" si="400"/>
        <v>0</v>
      </c>
      <c r="H184" s="62">
        <f t="shared" si="400"/>
        <v>0</v>
      </c>
      <c r="I184" s="62">
        <f>+I190+I187</f>
        <v>0</v>
      </c>
    </row>
    <row r="185" spans="1:9" x14ac:dyDescent="0.25">
      <c r="A185" s="54" t="s">
        <v>130</v>
      </c>
      <c r="B185" s="35" t="str">
        <f t="shared" ref="B185" si="401">+IFERROR(B184/A184-1,"nm")</f>
        <v>nm</v>
      </c>
      <c r="C185" s="35">
        <f t="shared" ref="C185" si="402">+IFERROR(C184/B184-1,"nm")</f>
        <v>0.15325670498084287</v>
      </c>
      <c r="D185" s="35">
        <f t="shared" ref="D185" si="403">+IFERROR(D184/C184-1,"nm")</f>
        <v>-0.14617940199335544</v>
      </c>
      <c r="E185" s="35">
        <f t="shared" ref="E185" si="404">+IFERROR(E184/D184-1,"nm")</f>
        <v>-1</v>
      </c>
      <c r="F185" s="35" t="str">
        <f t="shared" ref="F185" si="405">+IFERROR(F184/E184-1,"nm")</f>
        <v>nm</v>
      </c>
      <c r="G185" s="35" t="str">
        <f t="shared" ref="G185" si="406">+IFERROR(G184/F184-1,"nm")</f>
        <v>nm</v>
      </c>
      <c r="H185" s="35" t="str">
        <f t="shared" ref="H185" si="407">+IFERROR(H184/G184-1,"nm")</f>
        <v>nm</v>
      </c>
      <c r="I185" s="35" t="str">
        <f>+IFERROR(I184/H184-1,"nm")</f>
        <v>nm</v>
      </c>
    </row>
    <row r="186" spans="1:9" x14ac:dyDescent="0.25">
      <c r="A186" s="54" t="s">
        <v>132</v>
      </c>
      <c r="B186" s="35">
        <f t="shared" ref="B186:H186" si="408">+IFERROR(B184/B$18,"nm")</f>
        <v>1.8995633187772927E-2</v>
      </c>
      <c r="C186" s="35">
        <f t="shared" si="408"/>
        <v>2.0387428881062042E-2</v>
      </c>
      <c r="D186" s="35">
        <f t="shared" si="408"/>
        <v>1.689011566771819E-2</v>
      </c>
      <c r="E186" s="35">
        <f t="shared" si="408"/>
        <v>0</v>
      </c>
      <c r="F186" s="35">
        <f t="shared" si="408"/>
        <v>0</v>
      </c>
      <c r="G186" s="35">
        <f t="shared" si="408"/>
        <v>0</v>
      </c>
      <c r="H186" s="35">
        <f t="shared" si="408"/>
        <v>0</v>
      </c>
      <c r="I186" s="35">
        <f>+IFERROR(I184/I$18,"nm")</f>
        <v>0</v>
      </c>
    </row>
    <row r="187" spans="1:9" x14ac:dyDescent="0.25">
      <c r="A187" s="61" t="s">
        <v>133</v>
      </c>
      <c r="B187" s="61">
        <f>+Historicals!B203</f>
        <v>12</v>
      </c>
      <c r="C187" s="61">
        <f>+Historicals!C203</f>
        <v>12</v>
      </c>
      <c r="D187" s="61">
        <f>+Historicals!D203</f>
        <v>13</v>
      </c>
      <c r="E187" s="61">
        <f>+Historicals!E203</f>
        <v>0</v>
      </c>
      <c r="F187" s="61">
        <f>+Historicals!F203</f>
        <v>0</v>
      </c>
      <c r="G187" s="61">
        <f>+Historicals!G203</f>
        <v>0</v>
      </c>
      <c r="H187" s="61">
        <f>+Historicals!H203</f>
        <v>0</v>
      </c>
      <c r="I187" s="61">
        <f>+Historicals!I203</f>
        <v>0</v>
      </c>
    </row>
    <row r="188" spans="1:9" x14ac:dyDescent="0.25">
      <c r="A188" s="54" t="s">
        <v>130</v>
      </c>
      <c r="B188" s="35" t="str">
        <f t="shared" ref="B188" si="409">+IFERROR(B187/A187-1,"nm")</f>
        <v>nm</v>
      </c>
      <c r="C188" s="35">
        <f t="shared" ref="C188" si="410">+IFERROR(C187/B187-1,"nm")</f>
        <v>0</v>
      </c>
      <c r="D188" s="35">
        <f t="shared" ref="D188" si="411">+IFERROR(D187/C187-1,"nm")</f>
        <v>8.3333333333333259E-2</v>
      </c>
      <c r="E188" s="35">
        <f t="shared" ref="E188" si="412">+IFERROR(E187/D187-1,"nm")</f>
        <v>-1</v>
      </c>
      <c r="F188" s="35" t="str">
        <f t="shared" ref="F188" si="413">+IFERROR(F187/E187-1,"nm")</f>
        <v>nm</v>
      </c>
      <c r="G188" s="35" t="str">
        <f t="shared" ref="G188" si="414">+IFERROR(G187/F187-1,"nm")</f>
        <v>nm</v>
      </c>
      <c r="H188" s="35" t="str">
        <f t="shared" ref="H188" si="415">+IFERROR(H187/G187-1,"nm")</f>
        <v>nm</v>
      </c>
      <c r="I188" s="35" t="str">
        <f>+IFERROR(I187/H187-1,"nm")</f>
        <v>nm</v>
      </c>
    </row>
    <row r="189" spans="1:9" x14ac:dyDescent="0.25">
      <c r="A189" s="54" t="s">
        <v>134</v>
      </c>
      <c r="B189" s="35">
        <f t="shared" ref="B189:H189" si="416">+IFERROR(B187/B$18,"nm")</f>
        <v>8.7336244541484718E-4</v>
      </c>
      <c r="C189" s="35">
        <f t="shared" si="416"/>
        <v>8.1278786236792201E-4</v>
      </c>
      <c r="D189" s="35">
        <f t="shared" si="416"/>
        <v>8.5436382754994742E-4</v>
      </c>
      <c r="E189" s="35">
        <f t="shared" si="416"/>
        <v>0</v>
      </c>
      <c r="F189" s="35">
        <f t="shared" si="416"/>
        <v>0</v>
      </c>
      <c r="G189" s="35">
        <f t="shared" si="416"/>
        <v>0</v>
      </c>
      <c r="H189" s="35">
        <f t="shared" si="416"/>
        <v>0</v>
      </c>
      <c r="I189" s="35">
        <f>+IFERROR(I187/I$18,"nm")</f>
        <v>0</v>
      </c>
    </row>
    <row r="190" spans="1:9" x14ac:dyDescent="0.25">
      <c r="A190" s="61" t="s">
        <v>135</v>
      </c>
      <c r="B190" s="61">
        <f>+Historicals!B158</f>
        <v>249</v>
      </c>
      <c r="C190" s="61">
        <f>+Historicals!C158</f>
        <v>289</v>
      </c>
      <c r="D190" s="61">
        <f>+Historicals!D158</f>
        <v>244</v>
      </c>
      <c r="E190" s="61">
        <f>+Historicals!E158</f>
        <v>0</v>
      </c>
      <c r="F190" s="61">
        <f>+Historicals!F158</f>
        <v>0</v>
      </c>
      <c r="G190" s="61">
        <f>+Historicals!G158</f>
        <v>0</v>
      </c>
      <c r="H190" s="61">
        <f>+Historicals!H158</f>
        <v>0</v>
      </c>
      <c r="I190" s="61">
        <f>+Historicals!I158</f>
        <v>0</v>
      </c>
    </row>
    <row r="191" spans="1:9" x14ac:dyDescent="0.25">
      <c r="A191" s="54" t="s">
        <v>130</v>
      </c>
      <c r="B191" s="35" t="str">
        <f t="shared" ref="B191" si="417">+IFERROR(B190/A190-1,"nm")</f>
        <v>nm</v>
      </c>
      <c r="C191" s="35">
        <f t="shared" ref="C191" si="418">+IFERROR(C190/B190-1,"nm")</f>
        <v>0.1606425702811245</v>
      </c>
      <c r="D191" s="35">
        <f t="shared" ref="D191" si="419">+IFERROR(D190/C190-1,"nm")</f>
        <v>-0.15570934256055369</v>
      </c>
      <c r="E191" s="35">
        <f t="shared" ref="E191" si="420">+IFERROR(E190/D190-1,"nm")</f>
        <v>-1</v>
      </c>
      <c r="F191" s="35" t="str">
        <f t="shared" ref="F191" si="421">+IFERROR(F190/E190-1,"nm")</f>
        <v>nm</v>
      </c>
      <c r="G191" s="35" t="str">
        <f t="shared" ref="G191" si="422">+IFERROR(G190/F190-1,"nm")</f>
        <v>nm</v>
      </c>
      <c r="H191" s="35" t="str">
        <f t="shared" ref="H191" si="423">+IFERROR(H190/G190-1,"nm")</f>
        <v>nm</v>
      </c>
      <c r="I191" s="35" t="str">
        <f>+IFERROR(I190/H190-1,"nm")</f>
        <v>nm</v>
      </c>
    </row>
    <row r="192" spans="1:9" x14ac:dyDescent="0.25">
      <c r="A192" s="54" t="s">
        <v>132</v>
      </c>
      <c r="B192" s="35">
        <f t="shared" ref="B192:H192" si="424">+IFERROR(B190/B$18,"nm")</f>
        <v>1.8122270742358077E-2</v>
      </c>
      <c r="C192" s="35">
        <f t="shared" si="424"/>
        <v>1.9574641018694119E-2</v>
      </c>
      <c r="D192" s="35">
        <f t="shared" si="424"/>
        <v>1.6035751840168245E-2</v>
      </c>
      <c r="E192" s="35">
        <f t="shared" si="424"/>
        <v>0</v>
      </c>
      <c r="F192" s="35">
        <f t="shared" si="424"/>
        <v>0</v>
      </c>
      <c r="G192" s="35">
        <f t="shared" si="424"/>
        <v>0</v>
      </c>
      <c r="H192" s="35">
        <f t="shared" si="424"/>
        <v>0</v>
      </c>
      <c r="I192" s="35">
        <f>+IFERROR(I190/I$18,"nm")</f>
        <v>0</v>
      </c>
    </row>
    <row r="193" spans="1:14" x14ac:dyDescent="0.25">
      <c r="A193" s="61" t="s">
        <v>136</v>
      </c>
      <c r="B193" s="61">
        <f>+Historicals!B188</f>
        <v>20</v>
      </c>
      <c r="C193" s="61">
        <f>+Historicals!C188</f>
        <v>17</v>
      </c>
      <c r="D193" s="61">
        <f>+Historicals!D188</f>
        <v>10</v>
      </c>
      <c r="E193" s="61">
        <f>+Historicals!E188</f>
        <v>0</v>
      </c>
      <c r="F193" s="61">
        <f>+Historicals!F188</f>
        <v>0</v>
      </c>
      <c r="G193" s="61">
        <f>+Historicals!G188</f>
        <v>0</v>
      </c>
      <c r="H193" s="61">
        <f>+Historicals!H188</f>
        <v>0</v>
      </c>
      <c r="I193" s="61">
        <f>+Historicals!I188</f>
        <v>0</v>
      </c>
    </row>
    <row r="194" spans="1:14" x14ac:dyDescent="0.25">
      <c r="A194" s="54" t="s">
        <v>130</v>
      </c>
      <c r="B194" s="35" t="str">
        <f t="shared" ref="B194" si="425">+IFERROR(B193/A193-1,"nm")</f>
        <v>nm</v>
      </c>
      <c r="C194" s="35">
        <f t="shared" ref="C194" si="426">+IFERROR(C193/B193-1,"nm")</f>
        <v>-0.15000000000000002</v>
      </c>
      <c r="D194" s="35">
        <f t="shared" ref="D194" si="427">+IFERROR(D193/C193-1,"nm")</f>
        <v>-0.41176470588235292</v>
      </c>
      <c r="E194" s="35">
        <f t="shared" ref="E194" si="428">+IFERROR(E193/D193-1,"nm")</f>
        <v>-1</v>
      </c>
      <c r="F194" s="35" t="str">
        <f t="shared" ref="F194" si="429">+IFERROR(F193/E193-1,"nm")</f>
        <v>nm</v>
      </c>
      <c r="G194" s="35" t="str">
        <f t="shared" ref="G194" si="430">+IFERROR(G193/F193-1,"nm")</f>
        <v>nm</v>
      </c>
      <c r="H194" s="35" t="str">
        <f t="shared" ref="H194" si="431">+IFERROR(H193/G193-1,"nm")</f>
        <v>nm</v>
      </c>
      <c r="I194" s="35" t="str">
        <f>+IFERROR(I193/H193-1,"nm")</f>
        <v>nm</v>
      </c>
    </row>
    <row r="195" spans="1:14" x14ac:dyDescent="0.25">
      <c r="A195" s="54" t="s">
        <v>134</v>
      </c>
      <c r="B195" s="35">
        <f t="shared" ref="B195:H195" si="432">+IFERROR(B193/B$18,"nm")</f>
        <v>1.455604075691412E-3</v>
      </c>
      <c r="C195" s="35">
        <f t="shared" si="432"/>
        <v>1.1514494716878894E-3</v>
      </c>
      <c r="D195" s="35">
        <f t="shared" si="432"/>
        <v>6.5720294426919036E-4</v>
      </c>
      <c r="E195" s="35">
        <f t="shared" si="432"/>
        <v>0</v>
      </c>
      <c r="F195" s="35">
        <f t="shared" si="432"/>
        <v>0</v>
      </c>
      <c r="G195" s="35">
        <f t="shared" si="432"/>
        <v>0</v>
      </c>
      <c r="H195" s="35">
        <f t="shared" si="432"/>
        <v>0</v>
      </c>
      <c r="I195" s="35">
        <f>+IFERROR(I193/I$18,"nm")</f>
        <v>0</v>
      </c>
    </row>
    <row r="196" spans="1:14" x14ac:dyDescent="0.25">
      <c r="A196" s="63" t="str">
        <f>+Historicals!A134</f>
        <v>Japan</v>
      </c>
      <c r="B196" s="63"/>
      <c r="C196" s="63"/>
      <c r="D196" s="63"/>
      <c r="E196" s="63"/>
      <c r="F196" s="63"/>
      <c r="G196" s="63"/>
      <c r="H196" s="63"/>
      <c r="I196" s="63"/>
      <c r="J196" s="57"/>
      <c r="K196" s="57"/>
      <c r="L196" s="57"/>
      <c r="M196" s="57"/>
      <c r="N196" s="57"/>
    </row>
    <row r="197" spans="1:14" x14ac:dyDescent="0.25">
      <c r="A197" s="61" t="s">
        <v>137</v>
      </c>
      <c r="B197" s="61">
        <f>+Historicals!B134</f>
        <v>755</v>
      </c>
      <c r="C197" s="61">
        <f>+Historicals!C134</f>
        <v>869</v>
      </c>
      <c r="D197" s="61">
        <f>+Historicals!D134</f>
        <v>1014</v>
      </c>
      <c r="E197" s="61">
        <f>+Historicals!E134</f>
        <v>0</v>
      </c>
      <c r="F197" s="61">
        <f>+Historicals!F134</f>
        <v>0</v>
      </c>
      <c r="G197" s="61">
        <f>+Historicals!G134</f>
        <v>0</v>
      </c>
      <c r="H197" s="61">
        <f>+Historicals!H134</f>
        <v>0</v>
      </c>
      <c r="I197" s="61">
        <f>+Historicals!I134</f>
        <v>0</v>
      </c>
    </row>
    <row r="198" spans="1:14" x14ac:dyDescent="0.25">
      <c r="A198" s="53" t="s">
        <v>130</v>
      </c>
      <c r="B198" s="35" t="str">
        <f t="shared" ref="B198" si="433">+IFERROR(B197/A197-1,"nm")</f>
        <v>nm</v>
      </c>
      <c r="C198" s="35">
        <f t="shared" ref="C198" si="434">+IFERROR(C197/B197-1,"nm")</f>
        <v>0.15099337748344377</v>
      </c>
      <c r="D198" s="35">
        <f t="shared" ref="D198" si="435">+IFERROR(D197/C197-1,"nm")</f>
        <v>0.16685845799769861</v>
      </c>
      <c r="E198" s="35">
        <f t="shared" ref="E198" si="436">+IFERROR(E197/D197-1,"nm")</f>
        <v>-1</v>
      </c>
      <c r="F198" s="35" t="str">
        <f t="shared" ref="F198" si="437">+IFERROR(F197/E197-1,"nm")</f>
        <v>nm</v>
      </c>
      <c r="G198" s="35" t="str">
        <f t="shared" ref="G198" si="438">+IFERROR(G197/F197-1,"nm")</f>
        <v>nm</v>
      </c>
      <c r="H198" s="35" t="str">
        <f t="shared" ref="H198" si="439">+IFERROR(H197/G197-1,"nm")</f>
        <v>nm</v>
      </c>
      <c r="I198" s="35" t="str">
        <f>+IFERROR(I197/H197-1,"nm")</f>
        <v>nm</v>
      </c>
    </row>
    <row r="199" spans="1:14" x14ac:dyDescent="0.25">
      <c r="A199" s="52" t="s">
        <v>114</v>
      </c>
      <c r="B199" s="61">
        <f>+Historicals!B135</f>
        <v>452</v>
      </c>
      <c r="C199" s="61">
        <f>+Historicals!C135</f>
        <v>570</v>
      </c>
      <c r="D199" s="61">
        <f>+Historicals!D135</f>
        <v>666</v>
      </c>
      <c r="E199" s="61">
        <f>+Historicals!E135</f>
        <v>0</v>
      </c>
      <c r="F199" s="61">
        <f>+Historicals!F135</f>
        <v>0</v>
      </c>
      <c r="G199" s="61">
        <f>+Historicals!G135</f>
        <v>0</v>
      </c>
      <c r="H199" s="61">
        <f>+Historicals!H135</f>
        <v>0</v>
      </c>
      <c r="I199" s="61">
        <f>+Historicals!I135</f>
        <v>0</v>
      </c>
    </row>
    <row r="200" spans="1:14" x14ac:dyDescent="0.25">
      <c r="A200" s="53" t="s">
        <v>130</v>
      </c>
      <c r="B200" s="35" t="str">
        <f t="shared" ref="B200" si="440">+IFERROR(B199/A199-1,"nm")</f>
        <v>nm</v>
      </c>
      <c r="C200" s="35">
        <f t="shared" ref="C200" si="441">+IFERROR(C199/B199-1,"nm")</f>
        <v>0.26106194690265494</v>
      </c>
      <c r="D200" s="35">
        <f t="shared" ref="D200" si="442">+IFERROR(D199/C199-1,"nm")</f>
        <v>0.16842105263157903</v>
      </c>
      <c r="E200" s="35">
        <f t="shared" ref="E200" si="443">+IFERROR(E199/D199-1,"nm")</f>
        <v>-1</v>
      </c>
      <c r="F200" s="35" t="str">
        <f t="shared" ref="F200" si="444">+IFERROR(F199/E199-1,"nm")</f>
        <v>nm</v>
      </c>
      <c r="G200" s="35" t="str">
        <f t="shared" ref="G200" si="445">+IFERROR(G199/F199-1,"nm")</f>
        <v>nm</v>
      </c>
      <c r="H200" s="35" t="str">
        <f t="shared" ref="H200" si="446">+IFERROR(H199/G199-1,"nm")</f>
        <v>nm</v>
      </c>
      <c r="I200" s="35" t="str">
        <f>+IFERROR(I199/H199-1,"nm")</f>
        <v>nm</v>
      </c>
    </row>
    <row r="201" spans="1:14" x14ac:dyDescent="0.25">
      <c r="A201" s="53" t="s">
        <v>138</v>
      </c>
      <c r="B201" s="35">
        <f>+Historicals!B239</f>
        <v>0.23</v>
      </c>
      <c r="C201" s="35">
        <f>+Historicals!C239</f>
        <v>0.34</v>
      </c>
      <c r="D201" s="35">
        <f>+Historicals!D239</f>
        <v>7.0000000000000007E-2</v>
      </c>
      <c r="E201" s="35">
        <f>+Historicals!E239</f>
        <v>0</v>
      </c>
      <c r="F201" s="35">
        <f>+Historicals!F239</f>
        <v>0</v>
      </c>
      <c r="G201" s="35">
        <f>+Historicals!G239</f>
        <v>0</v>
      </c>
      <c r="H201" s="35">
        <f>+Historicals!H239</f>
        <v>0</v>
      </c>
      <c r="I201" s="35">
        <f>+Historicals!I239</f>
        <v>0</v>
      </c>
    </row>
    <row r="202" spans="1:14" x14ac:dyDescent="0.25">
      <c r="A202" s="53" t="s">
        <v>139</v>
      </c>
      <c r="B202" s="35" t="str">
        <f t="shared" ref="B202:H202" si="447">+IFERROR(B200-B201,"nm")</f>
        <v>nm</v>
      </c>
      <c r="C202" s="35">
        <f t="shared" si="447"/>
        <v>-7.8938053097345084E-2</v>
      </c>
      <c r="D202" s="35">
        <f t="shared" si="447"/>
        <v>9.842105263157902E-2</v>
      </c>
      <c r="E202" s="35">
        <f t="shared" si="447"/>
        <v>-1</v>
      </c>
      <c r="F202" s="35" t="str">
        <f t="shared" si="447"/>
        <v>nm</v>
      </c>
      <c r="G202" s="35" t="str">
        <f t="shared" si="447"/>
        <v>nm</v>
      </c>
      <c r="H202" s="35" t="str">
        <f t="shared" si="447"/>
        <v>nm</v>
      </c>
      <c r="I202" s="35" t="str">
        <f>+IFERROR(I200-I201,"nm")</f>
        <v>nm</v>
      </c>
    </row>
    <row r="203" spans="1:14" x14ac:dyDescent="0.25">
      <c r="A203" s="52" t="s">
        <v>115</v>
      </c>
      <c r="B203" s="61">
        <f>+Historicals!B136</f>
        <v>230</v>
      </c>
      <c r="C203" s="61">
        <f>+Historicals!C136</f>
        <v>228</v>
      </c>
      <c r="D203" s="61">
        <f>+Historicals!D136</f>
        <v>275</v>
      </c>
      <c r="E203" s="61">
        <f>+Historicals!E136</f>
        <v>0</v>
      </c>
      <c r="F203" s="61">
        <f>+Historicals!F136</f>
        <v>0</v>
      </c>
      <c r="G203" s="61">
        <f>+Historicals!G136</f>
        <v>0</v>
      </c>
      <c r="H203" s="61">
        <f>+Historicals!H136</f>
        <v>0</v>
      </c>
      <c r="I203" s="61">
        <f>+Historicals!I136</f>
        <v>0</v>
      </c>
    </row>
    <row r="204" spans="1:14" x14ac:dyDescent="0.25">
      <c r="A204" s="53" t="s">
        <v>130</v>
      </c>
      <c r="B204" s="35" t="str">
        <f t="shared" ref="B204" si="448">+IFERROR(B203/A203-1,"nm")</f>
        <v>nm</v>
      </c>
      <c r="C204" s="35">
        <f t="shared" ref="C204" si="449">+IFERROR(C203/B203-1,"nm")</f>
        <v>-8.6956521739129933E-3</v>
      </c>
      <c r="D204" s="35">
        <f t="shared" ref="D204" si="450">+IFERROR(D203/C203-1,"nm")</f>
        <v>0.20614035087719307</v>
      </c>
      <c r="E204" s="35">
        <f t="shared" ref="E204" si="451">+IFERROR(E203/D203-1,"nm")</f>
        <v>-1</v>
      </c>
      <c r="F204" s="35" t="str">
        <f t="shared" ref="F204" si="452">+IFERROR(F203/E203-1,"nm")</f>
        <v>nm</v>
      </c>
      <c r="G204" s="35" t="str">
        <f t="shared" ref="G204" si="453">+IFERROR(G203/F203-1,"nm")</f>
        <v>nm</v>
      </c>
      <c r="H204" s="35" t="str">
        <f t="shared" ref="H204" si="454">+IFERROR(H203/G203-1,"nm")</f>
        <v>nm</v>
      </c>
      <c r="I204" s="35" t="str">
        <f>+IFERROR(I203/H203-1,"nm")</f>
        <v>nm</v>
      </c>
    </row>
    <row r="205" spans="1:14" x14ac:dyDescent="0.25">
      <c r="A205" s="53" t="s">
        <v>138</v>
      </c>
      <c r="B205" s="35">
        <f>+Historicals!B240</f>
        <v>-0.08</v>
      </c>
      <c r="C205" s="35">
        <f>+Historicals!C240</f>
        <v>0.05</v>
      </c>
      <c r="D205" s="35">
        <f>+Historicals!D240</f>
        <v>0.1</v>
      </c>
      <c r="E205" s="35">
        <f>+Historicals!E240</f>
        <v>0</v>
      </c>
      <c r="F205" s="35">
        <f>+Historicals!F240</f>
        <v>0</v>
      </c>
      <c r="G205" s="35">
        <f>+Historicals!G240</f>
        <v>0</v>
      </c>
      <c r="H205" s="35">
        <f>+Historicals!H240</f>
        <v>0</v>
      </c>
      <c r="I205" s="35">
        <f>+Historicals!I240</f>
        <v>0</v>
      </c>
    </row>
    <row r="206" spans="1:14" x14ac:dyDescent="0.25">
      <c r="A206" s="53" t="s">
        <v>139</v>
      </c>
      <c r="B206" s="35" t="str">
        <f t="shared" ref="B206:H206" si="455">+IFERROR(B204-B205,"nm")</f>
        <v>nm</v>
      </c>
      <c r="C206" s="35">
        <f t="shared" si="455"/>
        <v>-5.8695652173912996E-2</v>
      </c>
      <c r="D206" s="35">
        <f t="shared" si="455"/>
        <v>0.10614035087719306</v>
      </c>
      <c r="E206" s="35">
        <f t="shared" si="455"/>
        <v>-1</v>
      </c>
      <c r="F206" s="35" t="str">
        <f t="shared" si="455"/>
        <v>nm</v>
      </c>
      <c r="G206" s="35" t="str">
        <f t="shared" si="455"/>
        <v>nm</v>
      </c>
      <c r="H206" s="35" t="str">
        <f t="shared" si="455"/>
        <v>nm</v>
      </c>
      <c r="I206" s="35" t="str">
        <f>+IFERROR(I204-I205,"nm")</f>
        <v>nm</v>
      </c>
    </row>
    <row r="207" spans="1:14" x14ac:dyDescent="0.25">
      <c r="A207" s="52" t="s">
        <v>116</v>
      </c>
      <c r="B207" s="61">
        <f>+Historicals!B137</f>
        <v>73</v>
      </c>
      <c r="C207" s="61">
        <f>+Historicals!C137</f>
        <v>71</v>
      </c>
      <c r="D207" s="61">
        <f>+Historicals!D137</f>
        <v>73</v>
      </c>
      <c r="E207" s="61">
        <f>+Historicals!E137</f>
        <v>0</v>
      </c>
      <c r="F207" s="61">
        <f>+Historicals!F137</f>
        <v>0</v>
      </c>
      <c r="G207" s="61">
        <f>+Historicals!G137</f>
        <v>0</v>
      </c>
      <c r="H207" s="61">
        <f>+Historicals!H137</f>
        <v>0</v>
      </c>
      <c r="I207" s="61">
        <f>+Historicals!I137</f>
        <v>0</v>
      </c>
    </row>
    <row r="208" spans="1:14" x14ac:dyDescent="0.25">
      <c r="A208" s="53" t="s">
        <v>130</v>
      </c>
      <c r="B208" s="35" t="str">
        <f t="shared" ref="B208" si="456">+IFERROR(B207/A207-1,"nm")</f>
        <v>nm</v>
      </c>
      <c r="C208" s="35">
        <f t="shared" ref="C208" si="457">+IFERROR(C207/B207-1,"nm")</f>
        <v>-2.7397260273972601E-2</v>
      </c>
      <c r="D208" s="35">
        <f t="shared" ref="D208" si="458">+IFERROR(D207/C207-1,"nm")</f>
        <v>2.8169014084507005E-2</v>
      </c>
      <c r="E208" s="35">
        <f t="shared" ref="E208" si="459">+IFERROR(E207/D207-1,"nm")</f>
        <v>-1</v>
      </c>
      <c r="F208" s="35" t="str">
        <f t="shared" ref="F208" si="460">+IFERROR(F207/E207-1,"nm")</f>
        <v>nm</v>
      </c>
      <c r="G208" s="35" t="str">
        <f t="shared" ref="G208" si="461">+IFERROR(G207/F207-1,"nm")</f>
        <v>nm</v>
      </c>
      <c r="H208" s="35" t="str">
        <f t="shared" ref="H208" si="462">+IFERROR(H207/G207-1,"nm")</f>
        <v>nm</v>
      </c>
      <c r="I208" s="35" t="str">
        <f>+IFERROR(I207/H207-1,"nm")</f>
        <v>nm</v>
      </c>
    </row>
    <row r="209" spans="1:14" x14ac:dyDescent="0.25">
      <c r="A209" s="53" t="s">
        <v>138</v>
      </c>
      <c r="B209" s="35">
        <f>+Historicals!B241</f>
        <v>-0.06</v>
      </c>
      <c r="C209" s="35">
        <f>+Historicals!C241</f>
        <v>0.03</v>
      </c>
      <c r="D209" s="35">
        <f>+Historicals!D241</f>
        <v>-0.06</v>
      </c>
      <c r="E209" s="35">
        <f>+Historicals!E241</f>
        <v>0</v>
      </c>
      <c r="F209" s="35">
        <f>+Historicals!F241</f>
        <v>0</v>
      </c>
      <c r="G209" s="35">
        <f>+Historicals!G241</f>
        <v>0</v>
      </c>
      <c r="H209" s="35">
        <f>+Historicals!H241</f>
        <v>0</v>
      </c>
      <c r="I209" s="35">
        <f>+Historicals!I241</f>
        <v>0</v>
      </c>
    </row>
    <row r="210" spans="1:14" x14ac:dyDescent="0.25">
      <c r="A210" s="53" t="s">
        <v>139</v>
      </c>
      <c r="B210" s="35" t="str">
        <f t="shared" ref="B210:H210" si="463">+IFERROR(B208-B209,"nm")</f>
        <v>nm</v>
      </c>
      <c r="C210" s="35">
        <f t="shared" si="463"/>
        <v>-5.73972602739726E-2</v>
      </c>
      <c r="D210" s="35">
        <f t="shared" si="463"/>
        <v>8.8169014084507003E-2</v>
      </c>
      <c r="E210" s="35">
        <f t="shared" si="463"/>
        <v>-1</v>
      </c>
      <c r="F210" s="35" t="str">
        <f t="shared" si="463"/>
        <v>nm</v>
      </c>
      <c r="G210" s="35" t="str">
        <f t="shared" si="463"/>
        <v>nm</v>
      </c>
      <c r="H210" s="35" t="str">
        <f t="shared" si="463"/>
        <v>nm</v>
      </c>
      <c r="I210" s="35" t="str">
        <f>+IFERROR(I208-I209,"nm")</f>
        <v>nm</v>
      </c>
    </row>
    <row r="211" spans="1:14" x14ac:dyDescent="0.25">
      <c r="A211" s="61" t="s">
        <v>131</v>
      </c>
      <c r="B211" s="62">
        <f t="shared" ref="B211:H211" si="464">+B217+B214</f>
        <v>122</v>
      </c>
      <c r="C211" s="62">
        <f t="shared" si="464"/>
        <v>192</v>
      </c>
      <c r="D211" s="62">
        <f t="shared" si="464"/>
        <v>242</v>
      </c>
      <c r="E211" s="62">
        <f t="shared" si="464"/>
        <v>0</v>
      </c>
      <c r="F211" s="62">
        <f t="shared" si="464"/>
        <v>0</v>
      </c>
      <c r="G211" s="62">
        <f t="shared" si="464"/>
        <v>0</v>
      </c>
      <c r="H211" s="62">
        <f t="shared" si="464"/>
        <v>0</v>
      </c>
      <c r="I211" s="62">
        <f>+I217+I214</f>
        <v>0</v>
      </c>
    </row>
    <row r="212" spans="1:14" x14ac:dyDescent="0.25">
      <c r="A212" s="54" t="s">
        <v>130</v>
      </c>
      <c r="B212" s="35" t="str">
        <f t="shared" ref="B212" si="465">+IFERROR(B211/A211-1,"nm")</f>
        <v>nm</v>
      </c>
      <c r="C212" s="35">
        <f t="shared" ref="C212" si="466">+IFERROR(C211/B211-1,"nm")</f>
        <v>0.57377049180327866</v>
      </c>
      <c r="D212" s="35">
        <f t="shared" ref="D212" si="467">+IFERROR(D211/C211-1,"nm")</f>
        <v>0.26041666666666674</v>
      </c>
      <c r="E212" s="35">
        <f t="shared" ref="E212" si="468">+IFERROR(E211/D211-1,"nm")</f>
        <v>-1</v>
      </c>
      <c r="F212" s="35" t="str">
        <f t="shared" ref="F212" si="469">+IFERROR(F211/E211-1,"nm")</f>
        <v>nm</v>
      </c>
      <c r="G212" s="35" t="str">
        <f t="shared" ref="G212" si="470">+IFERROR(G211/F211-1,"nm")</f>
        <v>nm</v>
      </c>
      <c r="H212" s="35" t="str">
        <f t="shared" ref="H212" si="471">+IFERROR(H211/G211-1,"nm")</f>
        <v>nm</v>
      </c>
      <c r="I212" s="35" t="str">
        <f>+IFERROR(I211/H211-1,"nm")</f>
        <v>nm</v>
      </c>
    </row>
    <row r="213" spans="1:14" x14ac:dyDescent="0.25">
      <c r="A213" s="54" t="s">
        <v>132</v>
      </c>
      <c r="B213" s="35">
        <f t="shared" ref="B213:H213" si="472">+IFERROR(B211/B$18,"nm")</f>
        <v>8.8791848617176122E-3</v>
      </c>
      <c r="C213" s="35">
        <f t="shared" si="472"/>
        <v>1.3004605797886752E-2</v>
      </c>
      <c r="D213" s="35">
        <f t="shared" si="472"/>
        <v>1.5904311251314408E-2</v>
      </c>
      <c r="E213" s="35">
        <f t="shared" si="472"/>
        <v>0</v>
      </c>
      <c r="F213" s="35">
        <f t="shared" si="472"/>
        <v>0</v>
      </c>
      <c r="G213" s="35">
        <f t="shared" si="472"/>
        <v>0</v>
      </c>
      <c r="H213" s="35">
        <f t="shared" si="472"/>
        <v>0</v>
      </c>
      <c r="I213" s="35">
        <f>+IFERROR(I211/I$18,"nm")</f>
        <v>0</v>
      </c>
    </row>
    <row r="214" spans="1:14" x14ac:dyDescent="0.25">
      <c r="A214" s="61" t="s">
        <v>133</v>
      </c>
      <c r="B214" s="61">
        <f>+Historicals!B204</f>
        <v>22</v>
      </c>
      <c r="C214" s="61">
        <f>+Historicals!C204</f>
        <v>18</v>
      </c>
      <c r="D214" s="61">
        <f>+Historicals!D204</f>
        <v>18</v>
      </c>
      <c r="E214" s="61">
        <f>+Historicals!E204</f>
        <v>0</v>
      </c>
      <c r="F214" s="61">
        <f>+Historicals!F204</f>
        <v>0</v>
      </c>
      <c r="G214" s="61">
        <f>+Historicals!G204</f>
        <v>0</v>
      </c>
      <c r="H214" s="61">
        <f>+Historicals!H204</f>
        <v>0</v>
      </c>
      <c r="I214" s="61">
        <f>+Historicals!I204</f>
        <v>0</v>
      </c>
    </row>
    <row r="215" spans="1:14" x14ac:dyDescent="0.25">
      <c r="A215" s="54" t="s">
        <v>130</v>
      </c>
      <c r="B215" s="35" t="str">
        <f t="shared" ref="B215" si="473">+IFERROR(B214/A214-1,"nm")</f>
        <v>nm</v>
      </c>
      <c r="C215" s="35">
        <f t="shared" ref="C215" si="474">+IFERROR(C214/B214-1,"nm")</f>
        <v>-0.18181818181818177</v>
      </c>
      <c r="D215" s="35">
        <f t="shared" ref="D215" si="475">+IFERROR(D214/C214-1,"nm")</f>
        <v>0</v>
      </c>
      <c r="E215" s="35">
        <f t="shared" ref="E215" si="476">+IFERROR(E214/D214-1,"nm")</f>
        <v>-1</v>
      </c>
      <c r="F215" s="35" t="str">
        <f t="shared" ref="F215" si="477">+IFERROR(F214/E214-1,"nm")</f>
        <v>nm</v>
      </c>
      <c r="G215" s="35" t="str">
        <f t="shared" ref="G215" si="478">+IFERROR(G214/F214-1,"nm")</f>
        <v>nm</v>
      </c>
      <c r="H215" s="35" t="str">
        <f t="shared" ref="H215" si="479">+IFERROR(H214/G214-1,"nm")</f>
        <v>nm</v>
      </c>
      <c r="I215" s="35" t="str">
        <f>+IFERROR(I214/H214-1,"nm")</f>
        <v>nm</v>
      </c>
    </row>
    <row r="216" spans="1:14" x14ac:dyDescent="0.25">
      <c r="A216" s="54" t="s">
        <v>134</v>
      </c>
      <c r="B216" s="35">
        <f t="shared" ref="B216:H216" si="480">+IFERROR(B214/B$18,"nm")</f>
        <v>1.6011644832605531E-3</v>
      </c>
      <c r="C216" s="35">
        <f t="shared" si="480"/>
        <v>1.219181793551883E-3</v>
      </c>
      <c r="D216" s="35">
        <f t="shared" si="480"/>
        <v>1.1829652996845426E-3</v>
      </c>
      <c r="E216" s="35">
        <f t="shared" si="480"/>
        <v>0</v>
      </c>
      <c r="F216" s="35">
        <f t="shared" si="480"/>
        <v>0</v>
      </c>
      <c r="G216" s="35">
        <f t="shared" si="480"/>
        <v>0</v>
      </c>
      <c r="H216" s="35">
        <f t="shared" si="480"/>
        <v>0</v>
      </c>
      <c r="I216" s="35">
        <f>+IFERROR(I214/I$18,"nm")</f>
        <v>0</v>
      </c>
    </row>
    <row r="217" spans="1:14" x14ac:dyDescent="0.25">
      <c r="A217" s="61" t="s">
        <v>135</v>
      </c>
      <c r="B217" s="61">
        <f>+Historicals!B159</f>
        <v>100</v>
      </c>
      <c r="C217" s="61">
        <f>+Historicals!C159</f>
        <v>174</v>
      </c>
      <c r="D217" s="61">
        <f>+Historicals!D159</f>
        <v>224</v>
      </c>
      <c r="E217" s="61">
        <f>+Historicals!E159</f>
        <v>0</v>
      </c>
      <c r="F217" s="61">
        <f>+Historicals!F159</f>
        <v>0</v>
      </c>
      <c r="G217" s="61">
        <f>+Historicals!G159</f>
        <v>0</v>
      </c>
      <c r="H217" s="61">
        <f>+Historicals!H159</f>
        <v>0</v>
      </c>
      <c r="I217" s="61">
        <f>+Historicals!I159</f>
        <v>0</v>
      </c>
    </row>
    <row r="218" spans="1:14" x14ac:dyDescent="0.25">
      <c r="A218" s="54" t="s">
        <v>130</v>
      </c>
      <c r="B218" s="35" t="str">
        <f t="shared" ref="B218" si="481">+IFERROR(B217/A217-1,"nm")</f>
        <v>nm</v>
      </c>
      <c r="C218" s="35">
        <f t="shared" ref="C218" si="482">+IFERROR(C217/B217-1,"nm")</f>
        <v>0.74</v>
      </c>
      <c r="D218" s="35">
        <f t="shared" ref="D218" si="483">+IFERROR(D217/C217-1,"nm")</f>
        <v>0.28735632183908044</v>
      </c>
      <c r="E218" s="35">
        <f t="shared" ref="E218" si="484">+IFERROR(E217/D217-1,"nm")</f>
        <v>-1</v>
      </c>
      <c r="F218" s="35" t="str">
        <f t="shared" ref="F218" si="485">+IFERROR(F217/E217-1,"nm")</f>
        <v>nm</v>
      </c>
      <c r="G218" s="35" t="str">
        <f t="shared" ref="G218" si="486">+IFERROR(G217/F217-1,"nm")</f>
        <v>nm</v>
      </c>
      <c r="H218" s="35" t="str">
        <f t="shared" ref="H218" si="487">+IFERROR(H217/G217-1,"nm")</f>
        <v>nm</v>
      </c>
      <c r="I218" s="35" t="str">
        <f>+IFERROR(I217/H217-1,"nm")</f>
        <v>nm</v>
      </c>
    </row>
    <row r="219" spans="1:14" x14ac:dyDescent="0.25">
      <c r="A219" s="54" t="s">
        <v>132</v>
      </c>
      <c r="B219" s="35">
        <f t="shared" ref="B219:H219" si="488">+IFERROR(B217/B$18,"nm")</f>
        <v>7.2780203784570596E-3</v>
      </c>
      <c r="C219" s="35">
        <f t="shared" si="488"/>
        <v>1.1785424004334868E-2</v>
      </c>
      <c r="D219" s="35">
        <f t="shared" si="488"/>
        <v>1.4721345951629864E-2</v>
      </c>
      <c r="E219" s="35">
        <f t="shared" si="488"/>
        <v>0</v>
      </c>
      <c r="F219" s="35">
        <f t="shared" si="488"/>
        <v>0</v>
      </c>
      <c r="G219" s="35">
        <f t="shared" si="488"/>
        <v>0</v>
      </c>
      <c r="H219" s="35">
        <f t="shared" si="488"/>
        <v>0</v>
      </c>
      <c r="I219" s="35">
        <f>+IFERROR(I217/I$18,"nm")</f>
        <v>0</v>
      </c>
    </row>
    <row r="220" spans="1:14" x14ac:dyDescent="0.25">
      <c r="A220" s="61" t="s">
        <v>136</v>
      </c>
      <c r="B220" s="61">
        <f>+Historicals!B189</f>
        <v>15</v>
      </c>
      <c r="C220" s="61">
        <f>+Historicals!C189</f>
        <v>13</v>
      </c>
      <c r="D220" s="61">
        <f>+Historicals!D189</f>
        <v>21</v>
      </c>
      <c r="E220" s="61">
        <f>+Historicals!E189</f>
        <v>0</v>
      </c>
      <c r="F220" s="61">
        <f>+Historicals!F189</f>
        <v>0</v>
      </c>
      <c r="G220" s="61">
        <f>+Historicals!G189</f>
        <v>0</v>
      </c>
      <c r="H220" s="61">
        <f>+Historicals!H189</f>
        <v>0</v>
      </c>
      <c r="I220" s="61">
        <f>+Historicals!I189</f>
        <v>0</v>
      </c>
    </row>
    <row r="221" spans="1:14" x14ac:dyDescent="0.25">
      <c r="A221" s="54" t="s">
        <v>130</v>
      </c>
      <c r="B221" s="35" t="str">
        <f t="shared" ref="B221" si="489">+IFERROR(B220/A220-1,"nm")</f>
        <v>nm</v>
      </c>
      <c r="C221" s="35">
        <f t="shared" ref="C221" si="490">+IFERROR(C220/B220-1,"nm")</f>
        <v>-0.1333333333333333</v>
      </c>
      <c r="D221" s="35">
        <f t="shared" ref="D221" si="491">+IFERROR(D220/C220-1,"nm")</f>
        <v>0.61538461538461542</v>
      </c>
      <c r="E221" s="35">
        <f t="shared" ref="E221" si="492">+IFERROR(E220/D220-1,"nm")</f>
        <v>-1</v>
      </c>
      <c r="F221" s="35" t="str">
        <f t="shared" ref="F221" si="493">+IFERROR(F220/E220-1,"nm")</f>
        <v>nm</v>
      </c>
      <c r="G221" s="35" t="str">
        <f t="shared" ref="G221" si="494">+IFERROR(G220/F220-1,"nm")</f>
        <v>nm</v>
      </c>
      <c r="H221" s="35" t="str">
        <f t="shared" ref="H221" si="495">+IFERROR(H220/G220-1,"nm")</f>
        <v>nm</v>
      </c>
      <c r="I221" s="35" t="str">
        <f>+IFERROR(I220/H220-1,"nm")</f>
        <v>nm</v>
      </c>
    </row>
    <row r="222" spans="1:14" x14ac:dyDescent="0.25">
      <c r="A222" s="54" t="s">
        <v>134</v>
      </c>
      <c r="B222" s="35">
        <f t="shared" ref="B222:H222" si="496">+IFERROR(B220/B$18,"nm")</f>
        <v>1.0917030567685589E-3</v>
      </c>
      <c r="C222" s="35">
        <f t="shared" si="496"/>
        <v>8.8052018423191551E-4</v>
      </c>
      <c r="D222" s="35">
        <f t="shared" si="496"/>
        <v>1.3801261829652998E-3</v>
      </c>
      <c r="E222" s="35">
        <f t="shared" si="496"/>
        <v>0</v>
      </c>
      <c r="F222" s="35">
        <f t="shared" si="496"/>
        <v>0</v>
      </c>
      <c r="G222" s="35">
        <f t="shared" si="496"/>
        <v>0</v>
      </c>
      <c r="H222" s="35">
        <f t="shared" si="496"/>
        <v>0</v>
      </c>
      <c r="I222" s="35">
        <f>+IFERROR(I220/I$18,"nm")</f>
        <v>0</v>
      </c>
    </row>
    <row r="223" spans="1:14" x14ac:dyDescent="0.25">
      <c r="A223" s="63" t="str">
        <f>+Historicals!A138</f>
        <v>Emerging Markets</v>
      </c>
      <c r="B223" s="63"/>
      <c r="C223" s="63"/>
      <c r="D223" s="63"/>
      <c r="E223" s="63"/>
      <c r="F223" s="63"/>
      <c r="G223" s="63"/>
      <c r="H223" s="63"/>
      <c r="I223" s="63"/>
      <c r="J223" s="57"/>
      <c r="K223" s="57"/>
      <c r="L223" s="57"/>
      <c r="M223" s="57"/>
      <c r="N223" s="57"/>
    </row>
    <row r="224" spans="1:14" x14ac:dyDescent="0.25">
      <c r="A224" s="61" t="s">
        <v>137</v>
      </c>
      <c r="B224" s="61">
        <f>+Historicals!B138</f>
        <v>3898</v>
      </c>
      <c r="C224" s="61">
        <f>+Historicals!C138</f>
        <v>3701</v>
      </c>
      <c r="D224" s="61">
        <f>+Historicals!D138</f>
        <v>3995</v>
      </c>
      <c r="E224" s="61">
        <f>+Historicals!E138</f>
        <v>0</v>
      </c>
      <c r="F224" s="61">
        <f>+Historicals!F138</f>
        <v>0</v>
      </c>
      <c r="G224" s="61">
        <f>+Historicals!G138</f>
        <v>0</v>
      </c>
      <c r="H224" s="61">
        <f>+Historicals!H138</f>
        <v>0</v>
      </c>
      <c r="I224" s="61">
        <f>+Historicals!I138</f>
        <v>0</v>
      </c>
    </row>
    <row r="225" spans="1:9" x14ac:dyDescent="0.25">
      <c r="A225" s="53" t="s">
        <v>130</v>
      </c>
      <c r="B225" s="35" t="str">
        <f t="shared" ref="B225" si="497">+IFERROR(B224/A224-1,"nm")</f>
        <v>nm</v>
      </c>
      <c r="C225" s="35">
        <f t="shared" ref="C225" si="498">+IFERROR(C224/B224-1,"nm")</f>
        <v>-5.0538737814263768E-2</v>
      </c>
      <c r="D225" s="35">
        <f t="shared" ref="D225" si="499">+IFERROR(D224/C224-1,"nm")</f>
        <v>7.9437989732504821E-2</v>
      </c>
      <c r="E225" s="35">
        <f t="shared" ref="E225" si="500">+IFERROR(E224/D224-1,"nm")</f>
        <v>-1</v>
      </c>
      <c r="F225" s="35" t="str">
        <f t="shared" ref="F225" si="501">+IFERROR(F224/E224-1,"nm")</f>
        <v>nm</v>
      </c>
      <c r="G225" s="35" t="str">
        <f t="shared" ref="G225" si="502">+IFERROR(G224/F224-1,"nm")</f>
        <v>nm</v>
      </c>
      <c r="H225" s="35" t="str">
        <f t="shared" ref="H225" si="503">+IFERROR(H224/G224-1,"nm")</f>
        <v>nm</v>
      </c>
      <c r="I225" s="35" t="str">
        <f>+IFERROR(I224/H224-1,"nm")</f>
        <v>nm</v>
      </c>
    </row>
    <row r="226" spans="1:9" x14ac:dyDescent="0.25">
      <c r="A226" s="52" t="s">
        <v>114</v>
      </c>
      <c r="B226" s="61">
        <f>+Historicals!B139</f>
        <v>2641</v>
      </c>
      <c r="C226" s="61">
        <f>+Historicals!C139</f>
        <v>2536</v>
      </c>
      <c r="D226" s="61">
        <f>+Historicals!D139</f>
        <v>2816</v>
      </c>
      <c r="E226" s="61">
        <f>+Historicals!E139</f>
        <v>0</v>
      </c>
      <c r="F226" s="61">
        <f>+Historicals!F139</f>
        <v>0</v>
      </c>
      <c r="G226" s="61">
        <f>+Historicals!G139</f>
        <v>0</v>
      </c>
      <c r="H226" s="61">
        <f>+Historicals!H139</f>
        <v>0</v>
      </c>
      <c r="I226" s="61">
        <f>+Historicals!I139</f>
        <v>0</v>
      </c>
    </row>
    <row r="227" spans="1:9" x14ac:dyDescent="0.25">
      <c r="A227" s="53" t="s">
        <v>130</v>
      </c>
      <c r="B227" s="35" t="str">
        <f t="shared" ref="B227" si="504">+IFERROR(B226/A226-1,"nm")</f>
        <v>nm</v>
      </c>
      <c r="C227" s="35">
        <f t="shared" ref="C227" si="505">+IFERROR(C226/B226-1,"nm")</f>
        <v>-3.9757667550170406E-2</v>
      </c>
      <c r="D227" s="35">
        <f t="shared" ref="D227" si="506">+IFERROR(D226/C226-1,"nm")</f>
        <v>0.11041009463722395</v>
      </c>
      <c r="E227" s="35">
        <f t="shared" ref="E227" si="507">+IFERROR(E226/D226-1,"nm")</f>
        <v>-1</v>
      </c>
      <c r="F227" s="35" t="str">
        <f t="shared" ref="F227" si="508">+IFERROR(F226/E226-1,"nm")</f>
        <v>nm</v>
      </c>
      <c r="G227" s="35" t="str">
        <f t="shared" ref="G227" si="509">+IFERROR(G226/F226-1,"nm")</f>
        <v>nm</v>
      </c>
      <c r="H227" s="35" t="str">
        <f t="shared" ref="H227" si="510">+IFERROR(H226/G226-1,"nm")</f>
        <v>nm</v>
      </c>
      <c r="I227" s="35" t="str">
        <f>+IFERROR(I226/H226-1,"nm")</f>
        <v>nm</v>
      </c>
    </row>
    <row r="228" spans="1:9" x14ac:dyDescent="0.25">
      <c r="A228" s="53" t="s">
        <v>138</v>
      </c>
      <c r="B228" s="35">
        <f>+Historicals!B243</f>
        <v>0.09</v>
      </c>
      <c r="C228" s="35">
        <f>+Historicals!C243</f>
        <v>0.14000000000000001</v>
      </c>
      <c r="D228" s="35">
        <f>+Historicals!D243</f>
        <v>0.17</v>
      </c>
      <c r="E228" s="35">
        <f>+Historicals!E243</f>
        <v>0</v>
      </c>
      <c r="F228" s="35">
        <f>+Historicals!F243</f>
        <v>0</v>
      </c>
      <c r="G228" s="35">
        <f>+Historicals!G243</f>
        <v>0</v>
      </c>
      <c r="H228" s="35">
        <f>+Historicals!H243</f>
        <v>0</v>
      </c>
      <c r="I228" s="35">
        <f>+Historicals!I243</f>
        <v>0</v>
      </c>
    </row>
    <row r="229" spans="1:9" x14ac:dyDescent="0.25">
      <c r="A229" s="53" t="s">
        <v>139</v>
      </c>
      <c r="B229" s="35" t="str">
        <f t="shared" ref="B229:H229" si="511">+IFERROR(B227-B228,"nm")</f>
        <v>nm</v>
      </c>
      <c r="C229" s="35">
        <f t="shared" si="511"/>
        <v>-0.17975766755017042</v>
      </c>
      <c r="D229" s="35">
        <f t="shared" si="511"/>
        <v>-5.9589905362776058E-2</v>
      </c>
      <c r="E229" s="35">
        <f t="shared" si="511"/>
        <v>-1</v>
      </c>
      <c r="F229" s="35" t="str">
        <f t="shared" si="511"/>
        <v>nm</v>
      </c>
      <c r="G229" s="35" t="str">
        <f t="shared" si="511"/>
        <v>nm</v>
      </c>
      <c r="H229" s="35" t="str">
        <f t="shared" si="511"/>
        <v>nm</v>
      </c>
      <c r="I229" s="35" t="str">
        <f>+IFERROR(I227-I228,"nm")</f>
        <v>nm</v>
      </c>
    </row>
    <row r="230" spans="1:9" x14ac:dyDescent="0.25">
      <c r="A230" s="52" t="s">
        <v>115</v>
      </c>
      <c r="B230" s="61">
        <f>+Historicals!B140</f>
        <v>1021</v>
      </c>
      <c r="C230" s="61">
        <f>+Historicals!C140</f>
        <v>947</v>
      </c>
      <c r="D230" s="61">
        <f>+Historicals!D140</f>
        <v>966</v>
      </c>
      <c r="E230" s="61">
        <f>+Historicals!E140</f>
        <v>0</v>
      </c>
      <c r="F230" s="61">
        <f>+Historicals!F140</f>
        <v>0</v>
      </c>
      <c r="G230" s="61">
        <f>+Historicals!G140</f>
        <v>0</v>
      </c>
      <c r="H230" s="61">
        <f>+Historicals!H140</f>
        <v>0</v>
      </c>
      <c r="I230" s="61">
        <f>+Historicals!I140</f>
        <v>0</v>
      </c>
    </row>
    <row r="231" spans="1:9" x14ac:dyDescent="0.25">
      <c r="A231" s="53" t="s">
        <v>130</v>
      </c>
      <c r="B231" s="35" t="str">
        <f t="shared" ref="B231" si="512">+IFERROR(B230/A230-1,"nm")</f>
        <v>nm</v>
      </c>
      <c r="C231" s="35">
        <f t="shared" ref="C231" si="513">+IFERROR(C230/B230-1,"nm")</f>
        <v>-7.2477962781586691E-2</v>
      </c>
      <c r="D231" s="35">
        <f t="shared" ref="D231" si="514">+IFERROR(D230/C230-1,"nm")</f>
        <v>2.0063357972544882E-2</v>
      </c>
      <c r="E231" s="35">
        <f t="shared" ref="E231" si="515">+IFERROR(E230/D230-1,"nm")</f>
        <v>-1</v>
      </c>
      <c r="F231" s="35" t="str">
        <f t="shared" ref="F231" si="516">+IFERROR(F230/E230-1,"nm")</f>
        <v>nm</v>
      </c>
      <c r="G231" s="35" t="str">
        <f t="shared" ref="G231" si="517">+IFERROR(G230/F230-1,"nm")</f>
        <v>nm</v>
      </c>
      <c r="H231" s="35" t="str">
        <f t="shared" ref="H231" si="518">+IFERROR(H230/G230-1,"nm")</f>
        <v>nm</v>
      </c>
      <c r="I231" s="35" t="str">
        <f>+IFERROR(I230/H230-1,"nm")</f>
        <v>nm</v>
      </c>
    </row>
    <row r="232" spans="1:9" x14ac:dyDescent="0.25">
      <c r="A232" s="53" t="s">
        <v>138</v>
      </c>
      <c r="B232" s="35">
        <f>+Historicals!B244</f>
        <v>0.05</v>
      </c>
      <c r="C232" s="35">
        <f>+Historicals!C244</f>
        <v>0.11</v>
      </c>
      <c r="D232" s="35">
        <f>+Historicals!D244</f>
        <v>0.08</v>
      </c>
      <c r="E232" s="35">
        <f>+Historicals!E244</f>
        <v>0</v>
      </c>
      <c r="F232" s="35">
        <f>+Historicals!F244</f>
        <v>0</v>
      </c>
      <c r="G232" s="35">
        <f>+Historicals!G244</f>
        <v>0</v>
      </c>
      <c r="H232" s="35">
        <f>+Historicals!H244</f>
        <v>0</v>
      </c>
      <c r="I232" s="35">
        <f>+Historicals!I244</f>
        <v>0</v>
      </c>
    </row>
    <row r="233" spans="1:9" x14ac:dyDescent="0.25">
      <c r="A233" s="53" t="s">
        <v>139</v>
      </c>
      <c r="B233" s="35" t="str">
        <f t="shared" ref="B233:H233" si="519">+IFERROR(B231-B232,"nm")</f>
        <v>nm</v>
      </c>
      <c r="C233" s="35">
        <f t="shared" si="519"/>
        <v>-0.18247796278158668</v>
      </c>
      <c r="D233" s="35">
        <f t="shared" si="519"/>
        <v>-5.993664202745512E-2</v>
      </c>
      <c r="E233" s="35">
        <f t="shared" si="519"/>
        <v>-1</v>
      </c>
      <c r="F233" s="35" t="str">
        <f t="shared" si="519"/>
        <v>nm</v>
      </c>
      <c r="G233" s="35" t="str">
        <f t="shared" si="519"/>
        <v>nm</v>
      </c>
      <c r="H233" s="35" t="str">
        <f t="shared" si="519"/>
        <v>nm</v>
      </c>
      <c r="I233" s="35" t="str">
        <f>+IFERROR(I231-I232,"nm")</f>
        <v>nm</v>
      </c>
    </row>
    <row r="234" spans="1:9" x14ac:dyDescent="0.25">
      <c r="A234" s="52" t="s">
        <v>116</v>
      </c>
      <c r="B234" s="61">
        <f>+Historicals!B141</f>
        <v>236</v>
      </c>
      <c r="C234" s="61">
        <f>+Historicals!C141</f>
        <v>218</v>
      </c>
      <c r="D234" s="61">
        <f>+Historicals!D141</f>
        <v>213</v>
      </c>
      <c r="E234" s="61">
        <f>+Historicals!E141</f>
        <v>0</v>
      </c>
      <c r="F234" s="61">
        <f>+Historicals!F141</f>
        <v>0</v>
      </c>
      <c r="G234" s="61">
        <f>+Historicals!G141</f>
        <v>0</v>
      </c>
      <c r="H234" s="61">
        <f>+Historicals!H141</f>
        <v>0</v>
      </c>
      <c r="I234" s="61">
        <f>+Historicals!I141</f>
        <v>0</v>
      </c>
    </row>
    <row r="235" spans="1:9" x14ac:dyDescent="0.25">
      <c r="A235" s="53" t="s">
        <v>130</v>
      </c>
      <c r="B235" s="35" t="str">
        <f t="shared" ref="B235" si="520">+IFERROR(B234/A234-1,"nm")</f>
        <v>nm</v>
      </c>
      <c r="C235" s="35">
        <f t="shared" ref="C235" si="521">+IFERROR(C234/B234-1,"nm")</f>
        <v>-7.6271186440677985E-2</v>
      </c>
      <c r="D235" s="35">
        <f t="shared" ref="D235" si="522">+IFERROR(D234/C234-1,"nm")</f>
        <v>-2.2935779816513735E-2</v>
      </c>
      <c r="E235" s="35">
        <f t="shared" ref="E235" si="523">+IFERROR(E234/D234-1,"nm")</f>
        <v>-1</v>
      </c>
      <c r="F235" s="35" t="str">
        <f t="shared" ref="F235" si="524">+IFERROR(F234/E234-1,"nm")</f>
        <v>nm</v>
      </c>
      <c r="G235" s="35" t="str">
        <f t="shared" ref="G235" si="525">+IFERROR(G234/F234-1,"nm")</f>
        <v>nm</v>
      </c>
      <c r="H235" s="35" t="str">
        <f t="shared" ref="H235" si="526">+IFERROR(H234/G234-1,"nm")</f>
        <v>nm</v>
      </c>
      <c r="I235" s="35" t="str">
        <f>+IFERROR(I234/H234-1,"nm")</f>
        <v>nm</v>
      </c>
    </row>
    <row r="236" spans="1:9" x14ac:dyDescent="0.25">
      <c r="A236" s="53" t="s">
        <v>138</v>
      </c>
      <c r="B236" s="35">
        <f>+Historicals!B245</f>
        <v>0.05</v>
      </c>
      <c r="C236" s="35">
        <f>+Historicals!C245</f>
        <v>0.11</v>
      </c>
      <c r="D236" s="35">
        <f>+Historicals!D245</f>
        <v>0.02</v>
      </c>
      <c r="E236" s="35">
        <f>+Historicals!E245</f>
        <v>0</v>
      </c>
      <c r="F236" s="35">
        <f>+Historicals!F245</f>
        <v>0</v>
      </c>
      <c r="G236" s="35">
        <f>+Historicals!G245</f>
        <v>0</v>
      </c>
      <c r="H236" s="35">
        <f>+Historicals!H245</f>
        <v>0</v>
      </c>
      <c r="I236" s="35">
        <f>+Historicals!I245</f>
        <v>0</v>
      </c>
    </row>
    <row r="237" spans="1:9" x14ac:dyDescent="0.25">
      <c r="A237" s="53" t="s">
        <v>139</v>
      </c>
      <c r="B237" s="35" t="str">
        <f t="shared" ref="B237:H237" si="527">+IFERROR(B235-B236,"nm")</f>
        <v>nm</v>
      </c>
      <c r="C237" s="35">
        <f t="shared" si="527"/>
        <v>-0.18627118644067797</v>
      </c>
      <c r="D237" s="35">
        <f t="shared" si="527"/>
        <v>-4.2935779816513739E-2</v>
      </c>
      <c r="E237" s="35">
        <f t="shared" si="527"/>
        <v>-1</v>
      </c>
      <c r="F237" s="35" t="str">
        <f t="shared" si="527"/>
        <v>nm</v>
      </c>
      <c r="G237" s="35" t="str">
        <f t="shared" si="527"/>
        <v>nm</v>
      </c>
      <c r="H237" s="35" t="str">
        <f t="shared" si="527"/>
        <v>nm</v>
      </c>
      <c r="I237" s="35" t="str">
        <f>+IFERROR(I235-I236,"nm")</f>
        <v>nm</v>
      </c>
    </row>
    <row r="238" spans="1:9" x14ac:dyDescent="0.25">
      <c r="A238" s="61" t="s">
        <v>131</v>
      </c>
      <c r="B238" s="62">
        <f t="shared" ref="B238:H238" si="528">+B244+B241</f>
        <v>845</v>
      </c>
      <c r="C238" s="62">
        <f t="shared" si="528"/>
        <v>917</v>
      </c>
      <c r="D238" s="62">
        <f t="shared" si="528"/>
        <v>854</v>
      </c>
      <c r="E238" s="62">
        <f t="shared" si="528"/>
        <v>0</v>
      </c>
      <c r="F238" s="62">
        <f t="shared" si="528"/>
        <v>0</v>
      </c>
      <c r="G238" s="62">
        <f t="shared" si="528"/>
        <v>0</v>
      </c>
      <c r="H238" s="62">
        <f t="shared" si="528"/>
        <v>0</v>
      </c>
      <c r="I238" s="62">
        <f>+I244+I241</f>
        <v>0</v>
      </c>
    </row>
    <row r="239" spans="1:9" x14ac:dyDescent="0.25">
      <c r="A239" s="54" t="s">
        <v>130</v>
      </c>
      <c r="B239" s="35" t="str">
        <f t="shared" ref="B239" si="529">+IFERROR(B238/A238-1,"nm")</f>
        <v>nm</v>
      </c>
      <c r="C239" s="35">
        <f t="shared" ref="C239" si="530">+IFERROR(C238/B238-1,"nm")</f>
        <v>8.5207100591715879E-2</v>
      </c>
      <c r="D239" s="35">
        <f t="shared" ref="D239" si="531">+IFERROR(D238/C238-1,"nm")</f>
        <v>-6.8702290076335881E-2</v>
      </c>
      <c r="E239" s="35">
        <f t="shared" ref="E239" si="532">+IFERROR(E238/D238-1,"nm")</f>
        <v>-1</v>
      </c>
      <c r="F239" s="35" t="str">
        <f t="shared" ref="F239" si="533">+IFERROR(F238/E238-1,"nm")</f>
        <v>nm</v>
      </c>
      <c r="G239" s="35" t="str">
        <f t="shared" ref="G239" si="534">+IFERROR(G238/F238-1,"nm")</f>
        <v>nm</v>
      </c>
      <c r="H239" s="35" t="str">
        <f t="shared" ref="H239" si="535">+IFERROR(H238/G238-1,"nm")</f>
        <v>nm</v>
      </c>
      <c r="I239" s="35" t="str">
        <f>+IFERROR(I238/H238-1,"nm")</f>
        <v>nm</v>
      </c>
    </row>
    <row r="240" spans="1:9" x14ac:dyDescent="0.25">
      <c r="A240" s="54" t="s">
        <v>132</v>
      </c>
      <c r="B240" s="35">
        <f t="shared" ref="B240:H240" si="536">+IFERROR(B238/B$18,"nm")</f>
        <v>6.1499272197962154E-2</v>
      </c>
      <c r="C240" s="35">
        <f t="shared" si="536"/>
        <v>6.2110539149282037E-2</v>
      </c>
      <c r="D240" s="35">
        <f t="shared" si="536"/>
        <v>5.6125131440588852E-2</v>
      </c>
      <c r="E240" s="35">
        <f t="shared" si="536"/>
        <v>0</v>
      </c>
      <c r="F240" s="35">
        <f t="shared" si="536"/>
        <v>0</v>
      </c>
      <c r="G240" s="35">
        <f t="shared" si="536"/>
        <v>0</v>
      </c>
      <c r="H240" s="35">
        <f t="shared" si="536"/>
        <v>0</v>
      </c>
      <c r="I240" s="35">
        <f>+IFERROR(I238/I$18,"nm")</f>
        <v>0</v>
      </c>
    </row>
    <row r="241" spans="1:14" x14ac:dyDescent="0.25">
      <c r="A241" s="61" t="s">
        <v>133</v>
      </c>
      <c r="B241" s="61">
        <f>+Historicals!B205</f>
        <v>27</v>
      </c>
      <c r="C241" s="61">
        <f>+Historicals!C205</f>
        <v>25</v>
      </c>
      <c r="D241" s="61">
        <f>+Historicals!D205</f>
        <v>38</v>
      </c>
      <c r="E241" s="61">
        <f>+Historicals!E205</f>
        <v>0</v>
      </c>
      <c r="F241" s="61">
        <f>+Historicals!F205</f>
        <v>0</v>
      </c>
      <c r="G241" s="61">
        <f>+Historicals!G205</f>
        <v>0</v>
      </c>
      <c r="H241" s="61">
        <f>+Historicals!H205</f>
        <v>0</v>
      </c>
      <c r="I241" s="61">
        <f>+Historicals!I205</f>
        <v>0</v>
      </c>
    </row>
    <row r="242" spans="1:14" x14ac:dyDescent="0.25">
      <c r="A242" s="54" t="s">
        <v>130</v>
      </c>
      <c r="B242" s="35" t="str">
        <f t="shared" ref="B242" si="537">+IFERROR(B241/A241-1,"nm")</f>
        <v>nm</v>
      </c>
      <c r="C242" s="35">
        <f t="shared" ref="C242" si="538">+IFERROR(C241/B241-1,"nm")</f>
        <v>-7.407407407407407E-2</v>
      </c>
      <c r="D242" s="35">
        <f t="shared" ref="D242" si="539">+IFERROR(D241/C241-1,"nm")</f>
        <v>0.52</v>
      </c>
      <c r="E242" s="35">
        <f t="shared" ref="E242" si="540">+IFERROR(E241/D241-1,"nm")</f>
        <v>-1</v>
      </c>
      <c r="F242" s="35" t="str">
        <f t="shared" ref="F242" si="541">+IFERROR(F241/E241-1,"nm")</f>
        <v>nm</v>
      </c>
      <c r="G242" s="35" t="str">
        <f t="shared" ref="G242" si="542">+IFERROR(G241/F241-1,"nm")</f>
        <v>nm</v>
      </c>
      <c r="H242" s="35" t="str">
        <f t="shared" ref="H242" si="543">+IFERROR(H241/G241-1,"nm")</f>
        <v>nm</v>
      </c>
      <c r="I242" s="35" t="str">
        <f>+IFERROR(I241/H241-1,"nm")</f>
        <v>nm</v>
      </c>
    </row>
    <row r="243" spans="1:14" x14ac:dyDescent="0.25">
      <c r="A243" s="54" t="s">
        <v>134</v>
      </c>
      <c r="B243" s="35">
        <f t="shared" ref="B243:H243" si="544">+IFERROR(B241/B$18,"nm")</f>
        <v>1.9650655021834062E-3</v>
      </c>
      <c r="C243" s="35">
        <f t="shared" si="544"/>
        <v>1.6933080465998374E-3</v>
      </c>
      <c r="D243" s="35">
        <f t="shared" si="544"/>
        <v>2.4973711882229233E-3</v>
      </c>
      <c r="E243" s="35">
        <f t="shared" si="544"/>
        <v>0</v>
      </c>
      <c r="F243" s="35">
        <f t="shared" si="544"/>
        <v>0</v>
      </c>
      <c r="G243" s="35">
        <f t="shared" si="544"/>
        <v>0</v>
      </c>
      <c r="H243" s="35">
        <f t="shared" si="544"/>
        <v>0</v>
      </c>
      <c r="I243" s="35">
        <f>+IFERROR(I241/I$18,"nm")</f>
        <v>0</v>
      </c>
    </row>
    <row r="244" spans="1:14" x14ac:dyDescent="0.25">
      <c r="A244" s="61" t="s">
        <v>135</v>
      </c>
      <c r="B244" s="61">
        <f>+Historicals!B160</f>
        <v>818</v>
      </c>
      <c r="C244" s="61">
        <f>+Historicals!C160</f>
        <v>892</v>
      </c>
      <c r="D244" s="61">
        <f>+Historicals!D160</f>
        <v>816</v>
      </c>
      <c r="E244" s="61">
        <f>+Historicals!E160</f>
        <v>0</v>
      </c>
      <c r="F244" s="61">
        <f>+Historicals!F160</f>
        <v>0</v>
      </c>
      <c r="G244" s="61">
        <f>+Historicals!G160</f>
        <v>0</v>
      </c>
      <c r="H244" s="61">
        <f>+Historicals!H160</f>
        <v>0</v>
      </c>
      <c r="I244" s="61">
        <f>+Historicals!I160</f>
        <v>0</v>
      </c>
    </row>
    <row r="245" spans="1:14" x14ac:dyDescent="0.25">
      <c r="A245" s="54" t="s">
        <v>130</v>
      </c>
      <c r="B245" s="35" t="str">
        <f t="shared" ref="B245" si="545">+IFERROR(B244/A244-1,"nm")</f>
        <v>nm</v>
      </c>
      <c r="C245" s="35">
        <f t="shared" ref="C245" si="546">+IFERROR(C244/B244-1,"nm")</f>
        <v>9.0464547677261642E-2</v>
      </c>
      <c r="D245" s="35">
        <f t="shared" ref="D245" si="547">+IFERROR(D244/C244-1,"nm")</f>
        <v>-8.5201793721973118E-2</v>
      </c>
      <c r="E245" s="35">
        <f t="shared" ref="E245" si="548">+IFERROR(E244/D244-1,"nm")</f>
        <v>-1</v>
      </c>
      <c r="F245" s="35" t="str">
        <f t="shared" ref="F245" si="549">+IFERROR(F244/E244-1,"nm")</f>
        <v>nm</v>
      </c>
      <c r="G245" s="35" t="str">
        <f t="shared" ref="G245" si="550">+IFERROR(G244/F244-1,"nm")</f>
        <v>nm</v>
      </c>
      <c r="H245" s="35" t="str">
        <f t="shared" ref="H245" si="551">+IFERROR(H244/G244-1,"nm")</f>
        <v>nm</v>
      </c>
      <c r="I245" s="35" t="str">
        <f>+IFERROR(I244/H244-1,"nm")</f>
        <v>nm</v>
      </c>
    </row>
    <row r="246" spans="1:14" x14ac:dyDescent="0.25">
      <c r="A246" s="54" t="s">
        <v>132</v>
      </c>
      <c r="B246" s="35">
        <f t="shared" ref="B246:H246" si="552">+IFERROR(B244/B$18,"nm")</f>
        <v>5.9534206695778746E-2</v>
      </c>
      <c r="C246" s="35">
        <f t="shared" si="552"/>
        <v>6.0417231102682198E-2</v>
      </c>
      <c r="D246" s="35">
        <f t="shared" si="552"/>
        <v>5.362776025236593E-2</v>
      </c>
      <c r="E246" s="35">
        <f t="shared" si="552"/>
        <v>0</v>
      </c>
      <c r="F246" s="35">
        <f t="shared" si="552"/>
        <v>0</v>
      </c>
      <c r="G246" s="35">
        <f t="shared" si="552"/>
        <v>0</v>
      </c>
      <c r="H246" s="35">
        <f t="shared" si="552"/>
        <v>0</v>
      </c>
      <c r="I246" s="35">
        <f>+IFERROR(I244/I$18,"nm")</f>
        <v>0</v>
      </c>
    </row>
    <row r="247" spans="1:14" x14ac:dyDescent="0.25">
      <c r="A247" s="61" t="s">
        <v>136</v>
      </c>
      <c r="B247" s="61">
        <f>+Historicals!B190</f>
        <v>37</v>
      </c>
      <c r="C247" s="61">
        <f>+Historicals!C190</f>
        <v>51</v>
      </c>
      <c r="D247" s="61">
        <f>+Historicals!D190</f>
        <v>39</v>
      </c>
      <c r="E247" s="61">
        <f>+Historicals!E190</f>
        <v>0</v>
      </c>
      <c r="F247" s="61">
        <f>+Historicals!F190</f>
        <v>0</v>
      </c>
      <c r="G247" s="61">
        <f>+Historicals!G190</f>
        <v>0</v>
      </c>
      <c r="H247" s="61">
        <f>+Historicals!H190</f>
        <v>0</v>
      </c>
      <c r="I247" s="61">
        <f>+Historicals!I190</f>
        <v>0</v>
      </c>
    </row>
    <row r="248" spans="1:14" x14ac:dyDescent="0.25">
      <c r="A248" s="54" t="s">
        <v>130</v>
      </c>
      <c r="B248" s="35" t="str">
        <f t="shared" ref="B248" si="553">+IFERROR(B247/A247-1,"nm")</f>
        <v>nm</v>
      </c>
      <c r="C248" s="35">
        <f t="shared" ref="C248" si="554">+IFERROR(C247/B247-1,"nm")</f>
        <v>0.37837837837837829</v>
      </c>
      <c r="D248" s="35">
        <f t="shared" ref="D248" si="555">+IFERROR(D247/C247-1,"nm")</f>
        <v>-0.23529411764705888</v>
      </c>
      <c r="E248" s="35">
        <f t="shared" ref="E248" si="556">+IFERROR(E247/D247-1,"nm")</f>
        <v>-1</v>
      </c>
      <c r="F248" s="35" t="str">
        <f t="shared" ref="F248" si="557">+IFERROR(F247/E247-1,"nm")</f>
        <v>nm</v>
      </c>
      <c r="G248" s="35" t="str">
        <f t="shared" ref="G248" si="558">+IFERROR(G247/F247-1,"nm")</f>
        <v>nm</v>
      </c>
      <c r="H248" s="35" t="str">
        <f t="shared" ref="H248" si="559">+IFERROR(H247/G247-1,"nm")</f>
        <v>nm</v>
      </c>
      <c r="I248" s="35" t="str">
        <f>+IFERROR(I247/H247-1,"nm")</f>
        <v>nm</v>
      </c>
    </row>
    <row r="249" spans="1:14" x14ac:dyDescent="0.25">
      <c r="A249" s="54" t="s">
        <v>134</v>
      </c>
      <c r="B249" s="35">
        <f t="shared" ref="B249:H249" si="560">+IFERROR(B247/B$18,"nm")</f>
        <v>2.692867540029112E-3</v>
      </c>
      <c r="C249" s="35">
        <f t="shared" si="560"/>
        <v>3.4543484150636682E-3</v>
      </c>
      <c r="D249" s="35">
        <f t="shared" si="560"/>
        <v>2.5630914826498424E-3</v>
      </c>
      <c r="E249" s="35">
        <f t="shared" si="560"/>
        <v>0</v>
      </c>
      <c r="F249" s="35">
        <f t="shared" si="560"/>
        <v>0</v>
      </c>
      <c r="G249" s="35">
        <f t="shared" si="560"/>
        <v>0</v>
      </c>
      <c r="H249" s="35">
        <f t="shared" si="560"/>
        <v>0</v>
      </c>
      <c r="I249" s="35">
        <f>+IFERROR(I247/I$18,"nm")</f>
        <v>0</v>
      </c>
    </row>
    <row r="250" spans="1:14" x14ac:dyDescent="0.25">
      <c r="A250" s="63" t="str">
        <f>+Historicals!A143</f>
        <v>Converse</v>
      </c>
      <c r="B250" s="63"/>
      <c r="C250" s="63"/>
      <c r="D250" s="63"/>
      <c r="E250" s="63"/>
      <c r="F250" s="63"/>
      <c r="G250" s="63"/>
      <c r="H250" s="63"/>
      <c r="I250" s="63"/>
      <c r="J250" s="57"/>
      <c r="K250" s="57"/>
      <c r="L250" s="57"/>
      <c r="M250" s="57"/>
      <c r="N250" s="57"/>
    </row>
    <row r="251" spans="1:14" x14ac:dyDescent="0.25">
      <c r="A251" s="61" t="s">
        <v>137</v>
      </c>
      <c r="B251" s="61">
        <f>+Historicals!B143</f>
        <v>1982</v>
      </c>
      <c r="C251" s="61">
        <f>+Historicals!C143</f>
        <v>1955</v>
      </c>
      <c r="D251" s="61">
        <f>+Historicals!D143</f>
        <v>2042</v>
      </c>
      <c r="E251" s="61">
        <f>+Historicals!E143</f>
        <v>1886</v>
      </c>
      <c r="F251" s="61">
        <f>+Historicals!F143</f>
        <v>1906</v>
      </c>
      <c r="G251" s="61">
        <f>+Historicals!G143</f>
        <v>1846</v>
      </c>
      <c r="H251" s="61">
        <f>+Historicals!H143</f>
        <v>2205</v>
      </c>
      <c r="I251" s="61">
        <f>+Historicals!I143</f>
        <v>2346</v>
      </c>
    </row>
    <row r="252" spans="1:14" x14ac:dyDescent="0.25">
      <c r="A252" s="53" t="s">
        <v>130</v>
      </c>
      <c r="B252" s="35" t="str">
        <f t="shared" ref="B252" si="561">+IFERROR(B251/A251-1,"nm")</f>
        <v>nm</v>
      </c>
      <c r="C252" s="35">
        <f t="shared" ref="C252" si="562">+IFERROR(C251/B251-1,"nm")</f>
        <v>-1.3622603430877955E-2</v>
      </c>
      <c r="D252" s="35">
        <f t="shared" ref="D252" si="563">+IFERROR(D251/C251-1,"nm")</f>
        <v>4.4501278772378416E-2</v>
      </c>
      <c r="E252" s="35">
        <f t="shared" ref="E252" si="564">+IFERROR(E251/D251-1,"nm")</f>
        <v>-7.6395690499510338E-2</v>
      </c>
      <c r="F252" s="35">
        <f t="shared" ref="F252" si="565">+IFERROR(F251/E251-1,"nm")</f>
        <v>1.0604453870625585E-2</v>
      </c>
      <c r="G252" s="35">
        <f t="shared" ref="G252" si="566">+IFERROR(G251/F251-1,"nm")</f>
        <v>-3.147953830010497E-2</v>
      </c>
      <c r="H252" s="35">
        <f t="shared" ref="H252" si="567">+IFERROR(H251/G251-1,"nm")</f>
        <v>0.19447453954496208</v>
      </c>
      <c r="I252" s="35">
        <f>+IFERROR(I251/H251-1,"nm")</f>
        <v>6.3945578231292544E-2</v>
      </c>
    </row>
    <row r="253" spans="1:14" x14ac:dyDescent="0.25">
      <c r="A253" s="52" t="s">
        <v>114</v>
      </c>
      <c r="B253" s="61">
        <f>+Historicals!B144</f>
        <v>0</v>
      </c>
      <c r="C253" s="61">
        <f>+Historicals!C144</f>
        <v>0</v>
      </c>
      <c r="D253" s="61">
        <f>+Historicals!D144</f>
        <v>0</v>
      </c>
      <c r="E253" s="61">
        <f>+Historicals!E144</f>
        <v>1611</v>
      </c>
      <c r="F253" s="61">
        <f>+Historicals!F144</f>
        <v>1658</v>
      </c>
      <c r="G253" s="61">
        <f>+Historicals!G144</f>
        <v>1642</v>
      </c>
      <c r="H253" s="61">
        <f>+Historicals!H144</f>
        <v>1986</v>
      </c>
      <c r="I253" s="61">
        <f>+Historicals!I144</f>
        <v>2094</v>
      </c>
    </row>
    <row r="254" spans="1:14" x14ac:dyDescent="0.25">
      <c r="A254" s="53" t="s">
        <v>130</v>
      </c>
      <c r="B254" s="35" t="str">
        <f t="shared" ref="B254" si="568">+IFERROR(B253/A253-1,"nm")</f>
        <v>nm</v>
      </c>
      <c r="C254" s="35" t="str">
        <f t="shared" ref="C254" si="569">+IFERROR(C253/B253-1,"nm")</f>
        <v>nm</v>
      </c>
      <c r="D254" s="35" t="str">
        <f t="shared" ref="D254" si="570">+IFERROR(D253/C253-1,"nm")</f>
        <v>nm</v>
      </c>
      <c r="E254" s="35" t="str">
        <f t="shared" ref="E254" si="571">+IFERROR(E253/D253-1,"nm")</f>
        <v>nm</v>
      </c>
      <c r="F254" s="35">
        <f t="shared" ref="F254" si="572">+IFERROR(F253/E253-1,"nm")</f>
        <v>2.9174425822470429E-2</v>
      </c>
      <c r="G254" s="35">
        <f t="shared" ref="G254" si="573">+IFERROR(G253/F253-1,"nm")</f>
        <v>-9.6501809408926498E-3</v>
      </c>
      <c r="H254" s="35">
        <f t="shared" ref="H254" si="574">+IFERROR(H253/G253-1,"nm")</f>
        <v>0.2095006090133984</v>
      </c>
      <c r="I254" s="35">
        <f>+IFERROR(I253/H253-1,"nm")</f>
        <v>5.4380664652567967E-2</v>
      </c>
    </row>
    <row r="255" spans="1:14" x14ac:dyDescent="0.25">
      <c r="A255" s="53" t="s">
        <v>138</v>
      </c>
      <c r="B255" s="35">
        <f>+Historicals!B248</f>
        <v>0</v>
      </c>
      <c r="C255" s="35">
        <f>+Historicals!C248</f>
        <v>0</v>
      </c>
      <c r="D255" s="35">
        <f>+Historicals!D248</f>
        <v>0</v>
      </c>
      <c r="E255" s="35">
        <f>+Historicals!E248</f>
        <v>0</v>
      </c>
      <c r="F255" s="35">
        <f>+Historicals!F248</f>
        <v>0.05</v>
      </c>
      <c r="G255" s="35">
        <f>+Historicals!G248</f>
        <v>0.01</v>
      </c>
      <c r="H255" s="35">
        <f>+Historicals!H248</f>
        <v>0.17</v>
      </c>
      <c r="I255" s="35">
        <f>+Historicals!I248</f>
        <v>0.06</v>
      </c>
    </row>
    <row r="256" spans="1:14" x14ac:dyDescent="0.25">
      <c r="A256" s="53" t="s">
        <v>139</v>
      </c>
      <c r="B256" s="35" t="str">
        <f t="shared" ref="B256:H256" si="575">+IFERROR(B254-B255,"nm")</f>
        <v>nm</v>
      </c>
      <c r="C256" s="35" t="str">
        <f t="shared" si="575"/>
        <v>nm</v>
      </c>
      <c r="D256" s="35" t="str">
        <f t="shared" si="575"/>
        <v>nm</v>
      </c>
      <c r="E256" s="35" t="str">
        <f t="shared" si="575"/>
        <v>nm</v>
      </c>
      <c r="F256" s="35">
        <f t="shared" si="575"/>
        <v>-2.0825574177529574E-2</v>
      </c>
      <c r="G256" s="35">
        <f t="shared" si="575"/>
        <v>-1.9650180940892652E-2</v>
      </c>
      <c r="H256" s="35">
        <f t="shared" si="575"/>
        <v>3.9500609013398386E-2</v>
      </c>
      <c r="I256" s="35">
        <f>+IFERROR(I254-I255,"nm")</f>
        <v>-5.6193353474320307E-3</v>
      </c>
    </row>
    <row r="257" spans="1:9" x14ac:dyDescent="0.25">
      <c r="A257" s="52" t="s">
        <v>115</v>
      </c>
      <c r="B257" s="61">
        <f>+Historicals!B145</f>
        <v>0</v>
      </c>
      <c r="C257" s="61">
        <f>+Historicals!C145</f>
        <v>0</v>
      </c>
      <c r="D257" s="61">
        <f>+Historicals!D145</f>
        <v>0</v>
      </c>
      <c r="E257" s="61">
        <f>+Historicals!E145</f>
        <v>144</v>
      </c>
      <c r="F257" s="61">
        <f>+Historicals!F145</f>
        <v>118</v>
      </c>
      <c r="G257" s="61">
        <f>+Historicals!G145</f>
        <v>89</v>
      </c>
      <c r="H257" s="61">
        <f>+Historicals!H145</f>
        <v>104</v>
      </c>
      <c r="I257" s="61">
        <f>+Historicals!I145</f>
        <v>103</v>
      </c>
    </row>
    <row r="258" spans="1:9" x14ac:dyDescent="0.25">
      <c r="A258" s="53" t="s">
        <v>130</v>
      </c>
      <c r="B258" s="35" t="str">
        <f t="shared" ref="B258" si="576">+IFERROR(B257/A257-1,"nm")</f>
        <v>nm</v>
      </c>
      <c r="C258" s="35" t="str">
        <f t="shared" ref="C258" si="577">+IFERROR(C257/B257-1,"nm")</f>
        <v>nm</v>
      </c>
      <c r="D258" s="35" t="str">
        <f t="shared" ref="D258" si="578">+IFERROR(D257/C257-1,"nm")</f>
        <v>nm</v>
      </c>
      <c r="E258" s="35" t="str">
        <f t="shared" ref="E258" si="579">+IFERROR(E257/D257-1,"nm")</f>
        <v>nm</v>
      </c>
      <c r="F258" s="35">
        <f t="shared" ref="F258" si="580">+IFERROR(F257/E257-1,"nm")</f>
        <v>-0.18055555555555558</v>
      </c>
      <c r="G258" s="35">
        <f t="shared" ref="G258" si="581">+IFERROR(G257/F257-1,"nm")</f>
        <v>-0.24576271186440679</v>
      </c>
      <c r="H258" s="35">
        <f t="shared" ref="H258" si="582">+IFERROR(H257/G257-1,"nm")</f>
        <v>0.1685393258426966</v>
      </c>
      <c r="I258" s="35">
        <f>+IFERROR(I257/H257-1,"nm")</f>
        <v>-9.6153846153845812E-3</v>
      </c>
    </row>
    <row r="259" spans="1:9" x14ac:dyDescent="0.25">
      <c r="A259" s="53" t="s">
        <v>138</v>
      </c>
      <c r="B259" s="35">
        <f>+Historicals!B249</f>
        <v>0</v>
      </c>
      <c r="C259" s="35">
        <f>+Historicals!C249</f>
        <v>0</v>
      </c>
      <c r="D259" s="35">
        <f>+Historicals!D249</f>
        <v>0</v>
      </c>
      <c r="E259" s="35">
        <f>+Historicals!E249</f>
        <v>0</v>
      </c>
      <c r="F259" s="35">
        <f>+Historicals!F249</f>
        <v>-0.17</v>
      </c>
      <c r="G259" s="35">
        <f>+Historicals!G249</f>
        <v>-0.22</v>
      </c>
      <c r="H259" s="35">
        <f>+Historicals!H249</f>
        <v>0.13</v>
      </c>
      <c r="I259" s="35">
        <f>+Historicals!I249</f>
        <v>-0.03</v>
      </c>
    </row>
    <row r="260" spans="1:9" x14ac:dyDescent="0.25">
      <c r="A260" s="53" t="s">
        <v>139</v>
      </c>
      <c r="B260" s="35" t="str">
        <f t="shared" ref="B260:H260" si="583">+IFERROR(B258-B259,"nm")</f>
        <v>nm</v>
      </c>
      <c r="C260" s="35" t="str">
        <f t="shared" si="583"/>
        <v>nm</v>
      </c>
      <c r="D260" s="35" t="str">
        <f t="shared" si="583"/>
        <v>nm</v>
      </c>
      <c r="E260" s="35" t="str">
        <f t="shared" si="583"/>
        <v>nm</v>
      </c>
      <c r="F260" s="35">
        <f t="shared" si="583"/>
        <v>-1.0555555555555568E-2</v>
      </c>
      <c r="G260" s="35">
        <f t="shared" si="583"/>
        <v>-2.576271186440679E-2</v>
      </c>
      <c r="H260" s="35">
        <f t="shared" si="583"/>
        <v>3.8539325842696592E-2</v>
      </c>
      <c r="I260" s="35">
        <f>+IFERROR(I258-I259,"nm")</f>
        <v>2.0384615384615418E-2</v>
      </c>
    </row>
    <row r="261" spans="1:9" x14ac:dyDescent="0.25">
      <c r="A261" s="52" t="s">
        <v>116</v>
      </c>
      <c r="B261" s="61">
        <f>+Historicals!B146</f>
        <v>0</v>
      </c>
      <c r="C261" s="61">
        <f>+Historicals!C146</f>
        <v>0</v>
      </c>
      <c r="D261" s="61">
        <f>+Historicals!D146</f>
        <v>0</v>
      </c>
      <c r="E261" s="61">
        <f>+Historicals!E146</f>
        <v>28</v>
      </c>
      <c r="F261" s="61">
        <f>+Historicals!F146</f>
        <v>24</v>
      </c>
      <c r="G261" s="61">
        <f>+Historicals!G146</f>
        <v>25</v>
      </c>
      <c r="H261" s="61">
        <f>+Historicals!H146</f>
        <v>29</v>
      </c>
      <c r="I261" s="61">
        <f>+Historicals!I146</f>
        <v>26</v>
      </c>
    </row>
    <row r="262" spans="1:9" x14ac:dyDescent="0.25">
      <c r="A262" s="53" t="s">
        <v>130</v>
      </c>
      <c r="B262" s="35" t="str">
        <f t="shared" ref="B262" si="584">+IFERROR(B261/A261-1,"nm")</f>
        <v>nm</v>
      </c>
      <c r="C262" s="35" t="str">
        <f t="shared" ref="C262" si="585">+IFERROR(C261/B261-1,"nm")</f>
        <v>nm</v>
      </c>
      <c r="D262" s="35" t="str">
        <f t="shared" ref="D262" si="586">+IFERROR(D261/C261-1,"nm")</f>
        <v>nm</v>
      </c>
      <c r="E262" s="35" t="str">
        <f t="shared" ref="E262" si="587">+IFERROR(E261/D261-1,"nm")</f>
        <v>nm</v>
      </c>
      <c r="F262" s="35">
        <f t="shared" ref="F262" si="588">+IFERROR(F261/E261-1,"nm")</f>
        <v>-0.1428571428571429</v>
      </c>
      <c r="G262" s="35">
        <f t="shared" ref="G262" si="589">+IFERROR(G261/F261-1,"nm")</f>
        <v>4.1666666666666741E-2</v>
      </c>
      <c r="H262" s="35">
        <f t="shared" ref="H262" si="590">+IFERROR(H261/G261-1,"nm")</f>
        <v>0.15999999999999992</v>
      </c>
      <c r="I262" s="35">
        <f>+IFERROR(I261/H261-1,"nm")</f>
        <v>-0.10344827586206895</v>
      </c>
    </row>
    <row r="263" spans="1:9" x14ac:dyDescent="0.25">
      <c r="A263" s="53" t="s">
        <v>138</v>
      </c>
      <c r="B263" s="35">
        <f>+Historicals!B250</f>
        <v>0</v>
      </c>
      <c r="C263" s="35">
        <f>+Historicals!C250</f>
        <v>0</v>
      </c>
      <c r="D263" s="35">
        <f>+Historicals!D250</f>
        <v>0</v>
      </c>
      <c r="E263" s="35">
        <f>+Historicals!E250</f>
        <v>0</v>
      </c>
      <c r="F263" s="35">
        <f>+Historicals!F250</f>
        <v>-0.13</v>
      </c>
      <c r="G263" s="35">
        <f>+Historicals!G250</f>
        <v>0.08</v>
      </c>
      <c r="H263" s="35">
        <f>+Historicals!H250</f>
        <v>0.14000000000000001</v>
      </c>
      <c r="I263" s="35">
        <f>+Historicals!I250</f>
        <v>-0.16</v>
      </c>
    </row>
    <row r="264" spans="1:9" x14ac:dyDescent="0.25">
      <c r="A264" s="53" t="s">
        <v>139</v>
      </c>
      <c r="B264" s="35" t="str">
        <f t="shared" ref="B264:H264" si="591">+IFERROR(B262-B263,"nm")</f>
        <v>nm</v>
      </c>
      <c r="C264" s="35" t="str">
        <f t="shared" si="591"/>
        <v>nm</v>
      </c>
      <c r="D264" s="35" t="str">
        <f t="shared" si="591"/>
        <v>nm</v>
      </c>
      <c r="E264" s="35" t="str">
        <f t="shared" si="591"/>
        <v>nm</v>
      </c>
      <c r="F264" s="35">
        <f t="shared" si="591"/>
        <v>-1.28571428571429E-2</v>
      </c>
      <c r="G264" s="35">
        <f t="shared" si="591"/>
        <v>-3.8333333333333261E-2</v>
      </c>
      <c r="H264" s="35">
        <f t="shared" si="591"/>
        <v>1.9999999999999907E-2</v>
      </c>
      <c r="I264" s="35">
        <f>+IFERROR(I262-I263,"nm")</f>
        <v>5.6551724137931053E-2</v>
      </c>
    </row>
    <row r="265" spans="1:9" x14ac:dyDescent="0.25">
      <c r="A265" s="52" t="s">
        <v>122</v>
      </c>
      <c r="B265" s="61">
        <f>+Historicals!B147</f>
        <v>0</v>
      </c>
      <c r="C265" s="61">
        <f>+Historicals!C147</f>
        <v>0</v>
      </c>
      <c r="D265" s="61">
        <f>+Historicals!D147</f>
        <v>0</v>
      </c>
      <c r="E265" s="61">
        <f>+Historicals!E147</f>
        <v>103</v>
      </c>
      <c r="F265" s="61">
        <f>+Historicals!F147</f>
        <v>106</v>
      </c>
      <c r="G265" s="61">
        <f>+Historicals!G147</f>
        <v>90</v>
      </c>
      <c r="H265" s="61">
        <f>+Historicals!H147</f>
        <v>86</v>
      </c>
      <c r="I265" s="61">
        <f>+Historicals!I147</f>
        <v>123</v>
      </c>
    </row>
    <row r="266" spans="1:9" x14ac:dyDescent="0.25">
      <c r="A266" s="53" t="s">
        <v>130</v>
      </c>
      <c r="B266" s="35" t="str">
        <f t="shared" ref="B266" si="592">+IFERROR(B265/A265-1,"nm")</f>
        <v>nm</v>
      </c>
      <c r="C266" s="35" t="str">
        <f t="shared" ref="C266" si="593">+IFERROR(C265/B265-1,"nm")</f>
        <v>nm</v>
      </c>
      <c r="D266" s="35" t="str">
        <f t="shared" ref="D266" si="594">+IFERROR(D265/C265-1,"nm")</f>
        <v>nm</v>
      </c>
      <c r="E266" s="35" t="str">
        <f t="shared" ref="E266" si="595">+IFERROR(E265/D265-1,"nm")</f>
        <v>nm</v>
      </c>
      <c r="F266" s="35">
        <f t="shared" ref="F266" si="596">+IFERROR(F265/E265-1,"nm")</f>
        <v>2.9126213592232997E-2</v>
      </c>
      <c r="G266" s="35">
        <f t="shared" ref="G266" si="597">+IFERROR(G265/F265-1,"nm")</f>
        <v>-0.15094339622641506</v>
      </c>
      <c r="H266" s="35">
        <f t="shared" ref="H266" si="598">+IFERROR(H265/G265-1,"nm")</f>
        <v>-4.4444444444444398E-2</v>
      </c>
      <c r="I266" s="35">
        <f>+IFERROR(I265/H265-1,"nm")</f>
        <v>0.43023255813953498</v>
      </c>
    </row>
    <row r="267" spans="1:9" x14ac:dyDescent="0.25">
      <c r="A267" s="53" t="s">
        <v>138</v>
      </c>
      <c r="B267" s="35">
        <f>+Historicals!B251</f>
        <v>0</v>
      </c>
      <c r="C267" s="35">
        <f>+Historicals!C251</f>
        <v>0</v>
      </c>
      <c r="D267" s="35">
        <f>+Historicals!D251</f>
        <v>0</v>
      </c>
      <c r="E267" s="35">
        <f>+Historicals!E251</f>
        <v>0</v>
      </c>
      <c r="F267" s="35">
        <f>+Historicals!F251</f>
        <v>0.04</v>
      </c>
      <c r="G267" s="35">
        <f>+Historicals!G251</f>
        <v>-0.14000000000000001</v>
      </c>
      <c r="H267" s="35">
        <f>+Historicals!H251</f>
        <v>-0.01</v>
      </c>
      <c r="I267" s="35">
        <f>+Historicals!I251</f>
        <v>0.42</v>
      </c>
    </row>
    <row r="268" spans="1:9" x14ac:dyDescent="0.25">
      <c r="A268" s="53" t="s">
        <v>139</v>
      </c>
      <c r="B268" s="35" t="str">
        <f t="shared" ref="B268:H268" si="599">+IFERROR(B266-B267,"nm")</f>
        <v>nm</v>
      </c>
      <c r="C268" s="35" t="str">
        <f t="shared" si="599"/>
        <v>nm</v>
      </c>
      <c r="D268" s="35" t="str">
        <f t="shared" si="599"/>
        <v>nm</v>
      </c>
      <c r="E268" s="35" t="str">
        <f t="shared" si="599"/>
        <v>nm</v>
      </c>
      <c r="F268" s="35">
        <f t="shared" si="599"/>
        <v>-1.0873786407767004E-2</v>
      </c>
      <c r="G268" s="35">
        <f t="shared" si="599"/>
        <v>-1.0943396226415048E-2</v>
      </c>
      <c r="H268" s="35">
        <f t="shared" si="599"/>
        <v>-3.4444444444444396E-2</v>
      </c>
      <c r="I268" s="35">
        <f>+IFERROR(I266-I267,"nm")</f>
        <v>1.0232558139534997E-2</v>
      </c>
    </row>
    <row r="269" spans="1:9" x14ac:dyDescent="0.25">
      <c r="A269" s="61" t="s">
        <v>131</v>
      </c>
      <c r="B269" s="62">
        <f t="shared" ref="B269:H269" si="600">+B275+B272</f>
        <v>535</v>
      </c>
      <c r="C269" s="62">
        <f t="shared" si="600"/>
        <v>514</v>
      </c>
      <c r="D269" s="62">
        <f t="shared" si="600"/>
        <v>505</v>
      </c>
      <c r="E269" s="62">
        <f t="shared" si="600"/>
        <v>343</v>
      </c>
      <c r="F269" s="62">
        <f t="shared" si="600"/>
        <v>334</v>
      </c>
      <c r="G269" s="62">
        <f t="shared" si="600"/>
        <v>322</v>
      </c>
      <c r="H269" s="62">
        <f t="shared" si="600"/>
        <v>569</v>
      </c>
      <c r="I269" s="62">
        <f>+I275+I272</f>
        <v>691</v>
      </c>
    </row>
    <row r="270" spans="1:9" x14ac:dyDescent="0.25">
      <c r="A270" s="54" t="s">
        <v>130</v>
      </c>
      <c r="B270" s="35" t="str">
        <f t="shared" ref="B270" si="601">+IFERROR(B269/A269-1,"nm")</f>
        <v>nm</v>
      </c>
      <c r="C270" s="35">
        <f t="shared" ref="C270" si="602">+IFERROR(C269/B269-1,"nm")</f>
        <v>-3.9252336448598157E-2</v>
      </c>
      <c r="D270" s="35">
        <f t="shared" ref="D270" si="603">+IFERROR(D269/C269-1,"nm")</f>
        <v>-1.7509727626459193E-2</v>
      </c>
      <c r="E270" s="35">
        <f t="shared" ref="E270" si="604">+IFERROR(E269/D269-1,"nm")</f>
        <v>-0.32079207920792074</v>
      </c>
      <c r="F270" s="35">
        <f t="shared" ref="F270" si="605">+IFERROR(F269/E269-1,"nm")</f>
        <v>-2.6239067055393583E-2</v>
      </c>
      <c r="G270" s="35">
        <f t="shared" ref="G270" si="606">+IFERROR(G269/F269-1,"nm")</f>
        <v>-3.59281437125748E-2</v>
      </c>
      <c r="H270" s="35">
        <f t="shared" ref="H270" si="607">+IFERROR(H269/G269-1,"nm")</f>
        <v>0.76708074534161486</v>
      </c>
      <c r="I270" s="35">
        <f>+IFERROR(I269/H269-1,"nm")</f>
        <v>0.21441124780316345</v>
      </c>
    </row>
    <row r="271" spans="1:9" x14ac:dyDescent="0.25">
      <c r="A271" s="54" t="s">
        <v>132</v>
      </c>
      <c r="B271" s="35">
        <f t="shared" ref="B271:H271" si="608">+IFERROR(B269/B$18,"nm")</f>
        <v>3.8937409024745268E-2</v>
      </c>
      <c r="C271" s="35">
        <f t="shared" si="608"/>
        <v>3.4814413438092655E-2</v>
      </c>
      <c r="D271" s="35">
        <f t="shared" si="608"/>
        <v>3.3188748685594113E-2</v>
      </c>
      <c r="E271" s="35">
        <f t="shared" si="608"/>
        <v>2.3089868731066981E-2</v>
      </c>
      <c r="F271" s="35">
        <f t="shared" si="608"/>
        <v>2.100364733995724E-2</v>
      </c>
      <c r="G271" s="35">
        <f t="shared" si="608"/>
        <v>2.2231427782380558E-2</v>
      </c>
      <c r="H271" s="35">
        <f t="shared" si="608"/>
        <v>3.3121834798300248E-2</v>
      </c>
      <c r="I271" s="35">
        <f>+IFERROR(I269/I$18,"nm")</f>
        <v>3.7650520350896312E-2</v>
      </c>
    </row>
    <row r="272" spans="1:9" x14ac:dyDescent="0.25">
      <c r="A272" s="61" t="s">
        <v>133</v>
      </c>
      <c r="B272" s="61">
        <f>+Historicals!B207</f>
        <v>18</v>
      </c>
      <c r="C272" s="61">
        <f>+Historicals!C207</f>
        <v>27</v>
      </c>
      <c r="D272" s="61">
        <f>+Historicals!D207</f>
        <v>28</v>
      </c>
      <c r="E272" s="61">
        <f>+Historicals!E207</f>
        <v>33</v>
      </c>
      <c r="F272" s="61">
        <f>+Historicals!F207</f>
        <v>31</v>
      </c>
      <c r="G272" s="61">
        <f>+Historicals!G207</f>
        <v>25</v>
      </c>
      <c r="H272" s="61">
        <f>+Historicals!H207</f>
        <v>26</v>
      </c>
      <c r="I272" s="61">
        <f>+Historicals!I207</f>
        <v>22</v>
      </c>
    </row>
    <row r="273" spans="1:14" x14ac:dyDescent="0.25">
      <c r="A273" s="54" t="s">
        <v>130</v>
      </c>
      <c r="B273" s="35" t="str">
        <f t="shared" ref="B273" si="609">+IFERROR(B272/A272-1,"nm")</f>
        <v>nm</v>
      </c>
      <c r="C273" s="35">
        <f t="shared" ref="C273" si="610">+IFERROR(C272/B272-1,"nm")</f>
        <v>0.5</v>
      </c>
      <c r="D273" s="35">
        <f t="shared" ref="D273" si="611">+IFERROR(D272/C272-1,"nm")</f>
        <v>3.7037037037036979E-2</v>
      </c>
      <c r="E273" s="35">
        <f t="shared" ref="E273" si="612">+IFERROR(E272/D272-1,"nm")</f>
        <v>0.1785714285714286</v>
      </c>
      <c r="F273" s="35">
        <f t="shared" ref="F273" si="613">+IFERROR(F272/E272-1,"nm")</f>
        <v>-6.0606060606060552E-2</v>
      </c>
      <c r="G273" s="35">
        <f t="shared" ref="G273" si="614">+IFERROR(G272/F272-1,"nm")</f>
        <v>-0.19354838709677424</v>
      </c>
      <c r="H273" s="35">
        <f t="shared" ref="H273" si="615">+IFERROR(H272/G272-1,"nm")</f>
        <v>4.0000000000000036E-2</v>
      </c>
      <c r="I273" s="35">
        <f>+IFERROR(I272/H272-1,"nm")</f>
        <v>-0.15384615384615385</v>
      </c>
    </row>
    <row r="274" spans="1:14" x14ac:dyDescent="0.25">
      <c r="A274" s="54" t="s">
        <v>134</v>
      </c>
      <c r="B274" s="35">
        <f t="shared" ref="B274:H274" si="616">+IFERROR(B272/B$18,"nm")</f>
        <v>1.3100436681222707E-3</v>
      </c>
      <c r="C274" s="35">
        <f t="shared" si="616"/>
        <v>1.8287726903278244E-3</v>
      </c>
      <c r="D274" s="35">
        <f t="shared" si="616"/>
        <v>1.840168243953733E-3</v>
      </c>
      <c r="E274" s="35">
        <f t="shared" si="616"/>
        <v>2.2214742510939076E-3</v>
      </c>
      <c r="F274" s="35">
        <f t="shared" si="616"/>
        <v>1.949440321972079E-3</v>
      </c>
      <c r="G274" s="35">
        <f t="shared" si="616"/>
        <v>1.7260425296879314E-3</v>
      </c>
      <c r="H274" s="35">
        <f t="shared" si="616"/>
        <v>1.5134757552826125E-3</v>
      </c>
      <c r="I274" s="35">
        <f>+IFERROR(I272/I$18,"nm")</f>
        <v>1.1987141066855556E-3</v>
      </c>
    </row>
    <row r="275" spans="1:14" x14ac:dyDescent="0.25">
      <c r="A275" s="61" t="s">
        <v>135</v>
      </c>
      <c r="B275" s="61">
        <f>+Historicals!B162</f>
        <v>517</v>
      </c>
      <c r="C275" s="61">
        <f>+Historicals!C162</f>
        <v>487</v>
      </c>
      <c r="D275" s="61">
        <f>+Historicals!D162</f>
        <v>477</v>
      </c>
      <c r="E275" s="61">
        <f>+Historicals!E162</f>
        <v>310</v>
      </c>
      <c r="F275" s="61">
        <f>+Historicals!F162</f>
        <v>303</v>
      </c>
      <c r="G275" s="61">
        <f>+Historicals!G162</f>
        <v>297</v>
      </c>
      <c r="H275" s="61">
        <f>+Historicals!H162</f>
        <v>543</v>
      </c>
      <c r="I275" s="61">
        <f>+Historicals!I162</f>
        <v>669</v>
      </c>
    </row>
    <row r="276" spans="1:14" x14ac:dyDescent="0.25">
      <c r="A276" s="54" t="s">
        <v>130</v>
      </c>
      <c r="B276" s="35" t="str">
        <f t="shared" ref="B276" si="617">+IFERROR(B275/A275-1,"nm")</f>
        <v>nm</v>
      </c>
      <c r="C276" s="35">
        <f t="shared" ref="C276" si="618">+IFERROR(C275/B275-1,"nm")</f>
        <v>-5.8027079303675011E-2</v>
      </c>
      <c r="D276" s="35">
        <f t="shared" ref="D276" si="619">+IFERROR(D275/C275-1,"nm")</f>
        <v>-2.0533880903490731E-2</v>
      </c>
      <c r="E276" s="35">
        <f t="shared" ref="E276" si="620">+IFERROR(E275/D275-1,"nm")</f>
        <v>-0.35010482180293501</v>
      </c>
      <c r="F276" s="35">
        <f t="shared" ref="F276" si="621">+IFERROR(F275/E275-1,"nm")</f>
        <v>-2.2580645161290325E-2</v>
      </c>
      <c r="G276" s="35">
        <f t="shared" ref="G276" si="622">+IFERROR(G275/F275-1,"nm")</f>
        <v>-1.980198019801982E-2</v>
      </c>
      <c r="H276" s="35">
        <f t="shared" ref="H276" si="623">+IFERROR(H275/G275-1,"nm")</f>
        <v>0.82828282828282829</v>
      </c>
      <c r="I276" s="35">
        <f>+IFERROR(I275/H275-1,"nm")</f>
        <v>0.2320441988950277</v>
      </c>
    </row>
    <row r="277" spans="1:14" x14ac:dyDescent="0.25">
      <c r="A277" s="54" t="s">
        <v>132</v>
      </c>
      <c r="B277" s="35">
        <f t="shared" ref="B277:H277" si="624">+IFERROR(B275/B$18,"nm")</f>
        <v>3.7627365356622998E-2</v>
      </c>
      <c r="C277" s="35">
        <f t="shared" si="624"/>
        <v>3.2985640747764833E-2</v>
      </c>
      <c r="D277" s="35">
        <f t="shared" si="624"/>
        <v>3.1348580441640378E-2</v>
      </c>
      <c r="E277" s="35">
        <f t="shared" si="624"/>
        <v>2.0868394479973074E-2</v>
      </c>
      <c r="F277" s="35">
        <f t="shared" si="624"/>
        <v>1.9054207017985159E-2</v>
      </c>
      <c r="G277" s="35">
        <f t="shared" si="624"/>
        <v>2.0505385252692625E-2</v>
      </c>
      <c r="H277" s="35">
        <f t="shared" si="624"/>
        <v>3.1608359043017641E-2</v>
      </c>
      <c r="I277" s="35">
        <f>+IFERROR(I275/I$18,"nm")</f>
        <v>3.6451806244210759E-2</v>
      </c>
    </row>
    <row r="278" spans="1:14" x14ac:dyDescent="0.25">
      <c r="A278" s="61" t="s">
        <v>136</v>
      </c>
      <c r="B278" s="61">
        <f>+Historicals!B192</f>
        <v>69</v>
      </c>
      <c r="C278" s="61">
        <f>+Historicals!C192</f>
        <v>39</v>
      </c>
      <c r="D278" s="61">
        <f>+Historicals!D192</f>
        <v>30</v>
      </c>
      <c r="E278" s="61">
        <f>+Historicals!E192</f>
        <v>22</v>
      </c>
      <c r="F278" s="61">
        <f>+Historicals!F192</f>
        <v>18</v>
      </c>
      <c r="G278" s="61">
        <f>+Historicals!G192</f>
        <v>12</v>
      </c>
      <c r="H278" s="61">
        <f>+Historicals!H192</f>
        <v>7</v>
      </c>
      <c r="I278" s="61">
        <f>+Historicals!I192</f>
        <v>9</v>
      </c>
    </row>
    <row r="279" spans="1:14" x14ac:dyDescent="0.25">
      <c r="A279" s="54" t="s">
        <v>130</v>
      </c>
      <c r="B279" s="35" t="str">
        <f t="shared" ref="B279" si="625">+IFERROR(B278/A278-1,"nm")</f>
        <v>nm</v>
      </c>
      <c r="C279" s="35">
        <f t="shared" ref="C279" si="626">+IFERROR(C278/B278-1,"nm")</f>
        <v>-0.43478260869565222</v>
      </c>
      <c r="D279" s="35">
        <f t="shared" ref="D279" si="627">+IFERROR(D278/C278-1,"nm")</f>
        <v>-0.23076923076923073</v>
      </c>
      <c r="E279" s="35">
        <f t="shared" ref="E279" si="628">+IFERROR(E278/D278-1,"nm")</f>
        <v>-0.26666666666666672</v>
      </c>
      <c r="F279" s="35">
        <f t="shared" ref="F279" si="629">+IFERROR(F278/E278-1,"nm")</f>
        <v>-0.18181818181818177</v>
      </c>
      <c r="G279" s="35">
        <f t="shared" ref="G279" si="630">+IFERROR(G278/F278-1,"nm")</f>
        <v>-0.33333333333333337</v>
      </c>
      <c r="H279" s="35">
        <f t="shared" ref="H279" si="631">+IFERROR(H278/G278-1,"nm")</f>
        <v>-0.41666666666666663</v>
      </c>
      <c r="I279" s="35">
        <f>+IFERROR(I278/H278-1,"nm")</f>
        <v>0.28571428571428581</v>
      </c>
    </row>
    <row r="280" spans="1:14" x14ac:dyDescent="0.25">
      <c r="A280" s="54" t="s">
        <v>134</v>
      </c>
      <c r="B280" s="35">
        <f t="shared" ref="B280:H280" si="632">+IFERROR(B278/B$18,"nm")</f>
        <v>5.0218340611353713E-3</v>
      </c>
      <c r="C280" s="35">
        <f t="shared" si="632"/>
        <v>2.6415605526957462E-3</v>
      </c>
      <c r="D280" s="35">
        <f t="shared" si="632"/>
        <v>1.9716088328075709E-3</v>
      </c>
      <c r="E280" s="35">
        <f t="shared" si="632"/>
        <v>1.4809828340626053E-3</v>
      </c>
      <c r="F280" s="35">
        <f t="shared" si="632"/>
        <v>1.1319330901773362E-3</v>
      </c>
      <c r="G280" s="35">
        <f t="shared" si="632"/>
        <v>8.2850041425020708E-4</v>
      </c>
      <c r="H280" s="35">
        <f t="shared" si="632"/>
        <v>4.0747424180685721E-4</v>
      </c>
      <c r="I280" s="35">
        <f>+IFERROR(I278/I$18,"nm")</f>
        <v>4.9038304364409089E-4</v>
      </c>
    </row>
    <row r="281" spans="1:14" x14ac:dyDescent="0.25">
      <c r="A281" s="63" t="str">
        <f>+Historicals!A148</f>
        <v>Corporate</v>
      </c>
      <c r="B281" s="63"/>
      <c r="C281" s="63"/>
      <c r="D281" s="63"/>
      <c r="E281" s="63"/>
      <c r="F281" s="63"/>
      <c r="G281" s="63"/>
      <c r="H281" s="63"/>
      <c r="I281" s="63"/>
      <c r="J281" s="57"/>
      <c r="K281" s="57"/>
      <c r="L281" s="57"/>
      <c r="M281" s="57"/>
      <c r="N281" s="57"/>
    </row>
    <row r="282" spans="1:14" x14ac:dyDescent="0.25">
      <c r="A282" s="61" t="s">
        <v>137</v>
      </c>
      <c r="B282" s="61">
        <f>+Historicals!B148</f>
        <v>-82</v>
      </c>
      <c r="C282" s="61">
        <f>+Historicals!C148</f>
        <v>-86</v>
      </c>
      <c r="D282" s="61">
        <f>+Historicals!D148</f>
        <v>75</v>
      </c>
      <c r="E282" s="61">
        <f>+Historicals!E148</f>
        <v>26</v>
      </c>
      <c r="F282" s="61">
        <f>+Historicals!F148</f>
        <v>-7</v>
      </c>
      <c r="G282" s="61">
        <f>+Historicals!G148</f>
        <v>-11</v>
      </c>
      <c r="H282" s="61">
        <f>+Historicals!H148</f>
        <v>40</v>
      </c>
      <c r="I282" s="61">
        <f>+Historicals!I148</f>
        <v>-72</v>
      </c>
    </row>
    <row r="283" spans="1:14" x14ac:dyDescent="0.25">
      <c r="A283" s="53" t="s">
        <v>130</v>
      </c>
      <c r="B283" s="35" t="str">
        <f t="shared" ref="B283" si="633">+IFERROR(B282/A282-1,"nm")</f>
        <v>nm</v>
      </c>
      <c r="C283" s="35">
        <f t="shared" ref="C283" si="634">+IFERROR(C282/B282-1,"nm")</f>
        <v>4.8780487804878092E-2</v>
      </c>
      <c r="D283" s="35">
        <f t="shared" ref="D283" si="635">+IFERROR(D282/C282-1,"nm")</f>
        <v>-1.8720930232558139</v>
      </c>
      <c r="E283" s="35">
        <f t="shared" ref="E283" si="636">+IFERROR(E282/D282-1,"nm")</f>
        <v>-0.65333333333333332</v>
      </c>
      <c r="F283" s="35">
        <f t="shared" ref="F283" si="637">+IFERROR(F282/E282-1,"nm")</f>
        <v>-1.2692307692307692</v>
      </c>
      <c r="G283" s="35">
        <f t="shared" ref="G283" si="638">+IFERROR(G282/F282-1,"nm")</f>
        <v>0.5714285714285714</v>
      </c>
      <c r="H283" s="35">
        <f t="shared" ref="H283" si="639">+IFERROR(H282/G282-1,"nm")</f>
        <v>-4.6363636363636367</v>
      </c>
      <c r="I283" s="35">
        <f>+IFERROR(I282/H282-1,"nm")</f>
        <v>-2.8</v>
      </c>
    </row>
    <row r="284" spans="1:14" x14ac:dyDescent="0.25">
      <c r="A284" s="53" t="s">
        <v>138</v>
      </c>
      <c r="B284" s="35">
        <f>+Historicals!B252</f>
        <v>0</v>
      </c>
      <c r="C284" s="35">
        <f>+Historicals!C252</f>
        <v>0</v>
      </c>
      <c r="D284" s="35">
        <f>+Historicals!D252</f>
        <v>0</v>
      </c>
      <c r="E284" s="35">
        <f>+Historicals!E252</f>
        <v>0</v>
      </c>
      <c r="F284" s="35">
        <f>+Historicals!F252</f>
        <v>0</v>
      </c>
      <c r="G284" s="35">
        <f>+Historicals!G252</f>
        <v>0</v>
      </c>
      <c r="H284" s="35">
        <f>+Historicals!H252</f>
        <v>0</v>
      </c>
      <c r="I284" s="35">
        <f>+Historicals!I252</f>
        <v>0</v>
      </c>
    </row>
    <row r="285" spans="1:14" x14ac:dyDescent="0.25">
      <c r="A285" s="53" t="s">
        <v>139</v>
      </c>
      <c r="B285" s="35" t="str">
        <f t="shared" ref="B285:H285" si="640">+IFERROR(B283-B284,"nm")</f>
        <v>nm</v>
      </c>
      <c r="C285" s="35">
        <f t="shared" si="640"/>
        <v>4.8780487804878092E-2</v>
      </c>
      <c r="D285" s="35">
        <f t="shared" si="640"/>
        <v>-1.8720930232558139</v>
      </c>
      <c r="E285" s="35">
        <f t="shared" si="640"/>
        <v>-0.65333333333333332</v>
      </c>
      <c r="F285" s="35">
        <f t="shared" si="640"/>
        <v>-1.2692307692307692</v>
      </c>
      <c r="G285" s="35">
        <f t="shared" si="640"/>
        <v>0.5714285714285714</v>
      </c>
      <c r="H285" s="35">
        <f t="shared" si="640"/>
        <v>-4.6363636363636367</v>
      </c>
      <c r="I285" s="35">
        <f>+IFERROR(I283-I284,"nm")</f>
        <v>-2.8</v>
      </c>
    </row>
    <row r="286" spans="1:14" x14ac:dyDescent="0.25">
      <c r="A286" s="61" t="s">
        <v>131</v>
      </c>
      <c r="B286" s="62">
        <f t="shared" ref="B286:H286" si="641">+B292+B289</f>
        <v>-1022</v>
      </c>
      <c r="C286" s="62">
        <f t="shared" si="641"/>
        <v>-1089</v>
      </c>
      <c r="D286" s="62">
        <f t="shared" si="641"/>
        <v>-633</v>
      </c>
      <c r="E286" s="62">
        <f t="shared" si="641"/>
        <v>-1346</v>
      </c>
      <c r="F286" s="62">
        <f t="shared" si="641"/>
        <v>-1694</v>
      </c>
      <c r="G286" s="62">
        <f t="shared" si="641"/>
        <v>-1855</v>
      </c>
      <c r="H286" s="62">
        <f t="shared" si="641"/>
        <v>-2120</v>
      </c>
      <c r="I286" s="62">
        <f>+I292+I289</f>
        <v>-2085</v>
      </c>
    </row>
    <row r="287" spans="1:14" x14ac:dyDescent="0.25">
      <c r="A287" s="54" t="s">
        <v>130</v>
      </c>
      <c r="B287" s="35" t="str">
        <f t="shared" ref="B287" si="642">+IFERROR(B286/A286-1,"nm")</f>
        <v>nm</v>
      </c>
      <c r="C287" s="35">
        <f t="shared" ref="C287" si="643">+IFERROR(C286/B286-1,"nm")</f>
        <v>6.5557729941291498E-2</v>
      </c>
      <c r="D287" s="35">
        <f t="shared" ref="D287" si="644">+IFERROR(D286/C286-1,"nm")</f>
        <v>-0.41873278236914602</v>
      </c>
      <c r="E287" s="35">
        <f t="shared" ref="E287" si="645">+IFERROR(E286/D286-1,"nm")</f>
        <v>1.126382306477093</v>
      </c>
      <c r="F287" s="35">
        <f t="shared" ref="F287" si="646">+IFERROR(F286/E286-1,"nm")</f>
        <v>0.25854383358098065</v>
      </c>
      <c r="G287" s="35">
        <f t="shared" ref="G287" si="647">+IFERROR(G286/F286-1,"nm")</f>
        <v>9.5041322314049603E-2</v>
      </c>
      <c r="H287" s="35">
        <f t="shared" ref="H287" si="648">+IFERROR(H286/G286-1,"nm")</f>
        <v>0.14285714285714279</v>
      </c>
      <c r="I287" s="35">
        <f>+IFERROR(I286/H286-1,"nm")</f>
        <v>-1.650943396226412E-2</v>
      </c>
    </row>
    <row r="288" spans="1:14" x14ac:dyDescent="0.25">
      <c r="A288" s="54" t="s">
        <v>132</v>
      </c>
      <c r="B288" s="35">
        <f t="shared" ref="B288:H288" si="649">+IFERROR(B286/B$18,"nm")</f>
        <v>-7.4381368267831149E-2</v>
      </c>
      <c r="C288" s="35">
        <f t="shared" si="649"/>
        <v>-7.3760498509888917E-2</v>
      </c>
      <c r="D288" s="35">
        <f t="shared" si="649"/>
        <v>-4.1600946372239746E-2</v>
      </c>
      <c r="E288" s="35">
        <f t="shared" si="649"/>
        <v>-9.0609222484012111E-2</v>
      </c>
      <c r="F288" s="35">
        <f t="shared" si="649"/>
        <v>-0.10652748082002264</v>
      </c>
      <c r="G288" s="35">
        <f t="shared" si="649"/>
        <v>-0.12807235570284453</v>
      </c>
      <c r="H288" s="35">
        <f t="shared" si="649"/>
        <v>-0.12340648466150532</v>
      </c>
      <c r="I288" s="35">
        <f>+IFERROR(I286/I$18,"nm")</f>
        <v>-0.11360540511088106</v>
      </c>
    </row>
    <row r="289" spans="1:9" x14ac:dyDescent="0.25">
      <c r="A289" s="61" t="s">
        <v>133</v>
      </c>
      <c r="B289" s="61">
        <f>+Historicals!B208</f>
        <v>75</v>
      </c>
      <c r="C289" s="61">
        <f>+Historicals!C208</f>
        <v>84</v>
      </c>
      <c r="D289" s="61">
        <f>+Historicals!D208</f>
        <v>91</v>
      </c>
      <c r="E289" s="61">
        <f>+Historicals!E208</f>
        <v>110</v>
      </c>
      <c r="F289" s="61">
        <f>+Historicals!F208</f>
        <v>116</v>
      </c>
      <c r="G289" s="61">
        <f>+Historicals!G208</f>
        <v>112</v>
      </c>
      <c r="H289" s="61">
        <f>+Historicals!H208</f>
        <v>141</v>
      </c>
      <c r="I289" s="61">
        <f>+Historicals!I208</f>
        <v>134</v>
      </c>
    </row>
    <row r="290" spans="1:9" x14ac:dyDescent="0.25">
      <c r="A290" s="54" t="s">
        <v>130</v>
      </c>
      <c r="B290" s="35" t="str">
        <f t="shared" ref="B290" si="650">+IFERROR(B289/A289-1,"nm")</f>
        <v>nm</v>
      </c>
      <c r="C290" s="35">
        <f t="shared" ref="C290" si="651">+IFERROR(C289/B289-1,"nm")</f>
        <v>0.12000000000000011</v>
      </c>
      <c r="D290" s="35">
        <f t="shared" ref="D290" si="652">+IFERROR(D289/C289-1,"nm")</f>
        <v>8.3333333333333259E-2</v>
      </c>
      <c r="E290" s="35">
        <f t="shared" ref="E290" si="653">+IFERROR(E289/D289-1,"nm")</f>
        <v>0.20879120879120872</v>
      </c>
      <c r="F290" s="35">
        <f t="shared" ref="F290" si="654">+IFERROR(F289/E289-1,"nm")</f>
        <v>5.4545454545454453E-2</v>
      </c>
      <c r="G290" s="35">
        <f t="shared" ref="G290" si="655">+IFERROR(G289/F289-1,"nm")</f>
        <v>-3.4482758620689613E-2</v>
      </c>
      <c r="H290" s="35">
        <f t="shared" ref="H290" si="656">+IFERROR(H289/G289-1,"nm")</f>
        <v>0.2589285714285714</v>
      </c>
      <c r="I290" s="35">
        <f>+IFERROR(I289/H289-1,"nm")</f>
        <v>-4.9645390070921946E-2</v>
      </c>
    </row>
    <row r="291" spans="1:9" x14ac:dyDescent="0.25">
      <c r="A291" s="54" t="s">
        <v>134</v>
      </c>
      <c r="B291" s="35">
        <f t="shared" ref="B291:H291" si="657">+IFERROR(B289/B$18,"nm")</f>
        <v>5.4585152838427945E-3</v>
      </c>
      <c r="C291" s="35">
        <f t="shared" si="657"/>
        <v>5.6895150365754536E-3</v>
      </c>
      <c r="D291" s="35">
        <f t="shared" si="657"/>
        <v>5.9805467928496321E-3</v>
      </c>
      <c r="E291" s="35">
        <f t="shared" si="657"/>
        <v>7.4049141703130261E-3</v>
      </c>
      <c r="F291" s="35">
        <f t="shared" si="657"/>
        <v>7.2946799144761668E-3</v>
      </c>
      <c r="G291" s="35">
        <f t="shared" si="657"/>
        <v>7.732670533001933E-3</v>
      </c>
      <c r="H291" s="35">
        <f t="shared" si="657"/>
        <v>8.2076954421095531E-3</v>
      </c>
      <c r="I291" s="35">
        <f>+IFERROR(I289/I$18,"nm")</f>
        <v>7.3012586498120199E-3</v>
      </c>
    </row>
    <row r="292" spans="1:9" x14ac:dyDescent="0.25">
      <c r="A292" s="61" t="s">
        <v>135</v>
      </c>
      <c r="B292" s="61">
        <f>+Historicals!B163</f>
        <v>-1097</v>
      </c>
      <c r="C292" s="61">
        <f>+Historicals!C163</f>
        <v>-1173</v>
      </c>
      <c r="D292" s="61">
        <f>+Historicals!D163</f>
        <v>-724</v>
      </c>
      <c r="E292" s="61">
        <f>+Historicals!E163</f>
        <v>-1456</v>
      </c>
      <c r="F292" s="61">
        <f>+Historicals!F163</f>
        <v>-1810</v>
      </c>
      <c r="G292" s="61">
        <f>+Historicals!G163</f>
        <v>-1967</v>
      </c>
      <c r="H292" s="61">
        <f>+Historicals!H163</f>
        <v>-2261</v>
      </c>
      <c r="I292" s="61">
        <f>+Historicals!I163</f>
        <v>-2219</v>
      </c>
    </row>
    <row r="293" spans="1:9" x14ac:dyDescent="0.25">
      <c r="A293" s="54" t="s">
        <v>130</v>
      </c>
      <c r="B293" s="35" t="str">
        <f t="shared" ref="B293" si="658">+IFERROR(B292/A292-1,"nm")</f>
        <v>nm</v>
      </c>
      <c r="C293" s="35">
        <f t="shared" ref="C293" si="659">+IFERROR(C292/B292-1,"nm")</f>
        <v>6.9279854147675568E-2</v>
      </c>
      <c r="D293" s="35">
        <f t="shared" ref="D293" si="660">+IFERROR(D292/C292-1,"nm")</f>
        <v>-0.38277919863597609</v>
      </c>
      <c r="E293" s="35">
        <f t="shared" ref="E293" si="661">+IFERROR(E292/D292-1,"nm")</f>
        <v>1.0110497237569063</v>
      </c>
      <c r="F293" s="35">
        <f t="shared" ref="F293" si="662">+IFERROR(F292/E292-1,"nm")</f>
        <v>0.24313186813186816</v>
      </c>
      <c r="G293" s="35">
        <f t="shared" ref="G293" si="663">+IFERROR(G292/F292-1,"nm")</f>
        <v>8.6740331491712785E-2</v>
      </c>
      <c r="H293" s="35">
        <f t="shared" ref="H293" si="664">+IFERROR(H292/G292-1,"nm")</f>
        <v>0.14946619217081847</v>
      </c>
      <c r="I293" s="35">
        <f>+IFERROR(I292/H292-1,"nm")</f>
        <v>-1.8575851393188847E-2</v>
      </c>
    </row>
    <row r="294" spans="1:9" x14ac:dyDescent="0.25">
      <c r="A294" s="54" t="s">
        <v>132</v>
      </c>
      <c r="B294" s="35">
        <f t="shared" ref="B294:H294" si="665">+IFERROR(B292/B$18,"nm")</f>
        <v>-7.9839883551673943E-2</v>
      </c>
      <c r="C294" s="35">
        <f t="shared" si="665"/>
        <v>-7.9450013546464374E-2</v>
      </c>
      <c r="D294" s="35">
        <f t="shared" si="665"/>
        <v>-4.7581493165089382E-2</v>
      </c>
      <c r="E294" s="35">
        <f t="shared" si="665"/>
        <v>-9.8014136654325137E-2</v>
      </c>
      <c r="F294" s="35">
        <f t="shared" si="665"/>
        <v>-0.1138221607344988</v>
      </c>
      <c r="G294" s="35">
        <f t="shared" si="665"/>
        <v>-0.13580502623584645</v>
      </c>
      <c r="H294" s="35">
        <f t="shared" si="665"/>
        <v>-0.13161418010361489</v>
      </c>
      <c r="I294" s="35">
        <f>+IFERROR(I292/I$18,"nm")</f>
        <v>-0.12090666376069308</v>
      </c>
    </row>
    <row r="295" spans="1:9" x14ac:dyDescent="0.25">
      <c r="A295" s="61" t="s">
        <v>136</v>
      </c>
      <c r="B295" s="61">
        <f>+Historicals!B193</f>
        <v>104</v>
      </c>
      <c r="C295" s="61">
        <f>+Historicals!C193</f>
        <v>264</v>
      </c>
      <c r="D295" s="61">
        <f>+Historicals!D193</f>
        <v>291</v>
      </c>
      <c r="E295" s="61">
        <f>+Historicals!E193</f>
        <v>159</v>
      </c>
      <c r="F295" s="61">
        <f>+Historicals!F193</f>
        <v>377</v>
      </c>
      <c r="G295" s="61">
        <f>+Historicals!G193</f>
        <v>318</v>
      </c>
      <c r="H295" s="61">
        <f>+Historicals!H193</f>
        <v>11</v>
      </c>
      <c r="I295" s="61">
        <f>+Historicals!I193</f>
        <v>50</v>
      </c>
    </row>
    <row r="296" spans="1:9" x14ac:dyDescent="0.25">
      <c r="A296" s="54" t="s">
        <v>130</v>
      </c>
      <c r="B296" s="35" t="str">
        <f t="shared" ref="B296" si="666">+IFERROR(B295/A295-1,"nm")</f>
        <v>nm</v>
      </c>
      <c r="C296" s="35">
        <f t="shared" ref="C296" si="667">+IFERROR(C295/B295-1,"nm")</f>
        <v>1.5384615384615383</v>
      </c>
      <c r="D296" s="35">
        <f t="shared" ref="D296" si="668">+IFERROR(D295/C295-1,"nm")</f>
        <v>0.10227272727272729</v>
      </c>
      <c r="E296" s="35">
        <f t="shared" ref="E296" si="669">+IFERROR(E295/D295-1,"nm")</f>
        <v>-0.45360824742268047</v>
      </c>
      <c r="F296" s="35">
        <f t="shared" ref="F296" si="670">+IFERROR(F295/E295-1,"nm")</f>
        <v>1.3710691823899372</v>
      </c>
      <c r="G296" s="35">
        <f t="shared" ref="G296" si="671">+IFERROR(G295/F295-1,"nm")</f>
        <v>-0.156498673740053</v>
      </c>
      <c r="H296" s="35">
        <f t="shared" ref="H296" si="672">+IFERROR(H295/G295-1,"nm")</f>
        <v>-0.96540880503144655</v>
      </c>
      <c r="I296" s="35">
        <f>+IFERROR(I295/H295-1,"nm")</f>
        <v>3.5454545454545459</v>
      </c>
    </row>
    <row r="297" spans="1:9" x14ac:dyDescent="0.25">
      <c r="A297" s="54" t="s">
        <v>134</v>
      </c>
      <c r="B297" s="35">
        <f t="shared" ref="B297:H297" si="673">+IFERROR(B295/B$18,"nm")</f>
        <v>7.5691411935953417E-3</v>
      </c>
      <c r="C297" s="35">
        <f t="shared" si="673"/>
        <v>1.7881332972094283E-2</v>
      </c>
      <c r="D297" s="35">
        <f t="shared" si="673"/>
        <v>1.9124605678233438E-2</v>
      </c>
      <c r="E297" s="35">
        <f t="shared" si="673"/>
        <v>1.0703466846179737E-2</v>
      </c>
      <c r="F297" s="35">
        <f t="shared" si="673"/>
        <v>2.370770972204754E-2</v>
      </c>
      <c r="G297" s="35">
        <f t="shared" si="673"/>
        <v>2.1955260977630488E-2</v>
      </c>
      <c r="H297" s="35">
        <f t="shared" si="673"/>
        <v>6.4031666569648994E-4</v>
      </c>
      <c r="I297" s="35">
        <f>+IFERROR(I295/I$18,"nm")</f>
        <v>2.7243502424671717E-3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Jhorlu</cp:lastModifiedBy>
  <dcterms:created xsi:type="dcterms:W3CDTF">2020-05-20T17:26:08Z</dcterms:created>
  <dcterms:modified xsi:type="dcterms:W3CDTF">2023-09-22T01:38:20Z</dcterms:modified>
</cp:coreProperties>
</file>