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Solent University\Desktop\Quill Capital Finance Tasks\"/>
    </mc:Choice>
  </mc:AlternateContent>
  <xr:revisionPtr revIDLastSave="0" documentId="13_ncr:1_{23133171-F960-4819-9CA4-F7CFC89EA8D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4" l="1"/>
  <c r="D46" i="4"/>
  <c r="E46" i="4"/>
  <c r="F46" i="4"/>
  <c r="G46" i="4"/>
  <c r="H46" i="4"/>
  <c r="I46" i="4"/>
  <c r="C70" i="4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3" i="4"/>
  <c r="D3" i="4"/>
  <c r="E3" i="4"/>
  <c r="F3" i="4"/>
  <c r="G3" i="4"/>
  <c r="H3" i="4"/>
  <c r="I3" i="4"/>
  <c r="B3" i="4"/>
  <c r="D51" i="4"/>
  <c r="E51" i="4"/>
  <c r="F51" i="4"/>
  <c r="G51" i="4"/>
  <c r="H51" i="4"/>
  <c r="I51" i="4"/>
  <c r="C51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B46" i="4"/>
  <c r="J51" i="4" l="1"/>
  <c r="K51" i="4"/>
  <c r="L51" i="4"/>
  <c r="M51" i="4"/>
  <c r="N51" i="4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K218" i="3"/>
  <c r="J218" i="3"/>
  <c r="I218" i="3"/>
  <c r="D218" i="3"/>
  <c r="D220" i="3" s="1"/>
  <c r="B218" i="3"/>
  <c r="K216" i="3"/>
  <c r="C216" i="3"/>
  <c r="K215" i="3"/>
  <c r="L215" i="3" s="1"/>
  <c r="J214" i="3"/>
  <c r="D214" i="3"/>
  <c r="D216" i="3" s="1"/>
  <c r="C214" i="3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L193" i="3"/>
  <c r="M193" i="3" s="1"/>
  <c r="N193" i="3" s="1"/>
  <c r="K193" i="3"/>
  <c r="E193" i="3"/>
  <c r="K192" i="3"/>
  <c r="J191" i="3"/>
  <c r="H191" i="3"/>
  <c r="H193" i="3" s="1"/>
  <c r="G191" i="3"/>
  <c r="G193" i="3" s="1"/>
  <c r="F191" i="3"/>
  <c r="F193" i="3" s="1"/>
  <c r="E191" i="3"/>
  <c r="B191" i="3"/>
  <c r="B193" i="3" s="1"/>
  <c r="K189" i="3"/>
  <c r="L189" i="3" s="1"/>
  <c r="M189" i="3" s="1"/>
  <c r="N189" i="3" s="1"/>
  <c r="K188" i="3"/>
  <c r="L188" i="3" s="1"/>
  <c r="I189" i="3"/>
  <c r="J187" i="3"/>
  <c r="H187" i="3"/>
  <c r="H189" i="3" s="1"/>
  <c r="B187" i="3"/>
  <c r="I187" i="3"/>
  <c r="C187" i="3"/>
  <c r="L185" i="3"/>
  <c r="M185" i="3" s="1"/>
  <c r="N185" i="3" s="1"/>
  <c r="K185" i="3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E181" i="3"/>
  <c r="K180" i="3"/>
  <c r="L180" i="3" s="1"/>
  <c r="M180" i="3" s="1"/>
  <c r="J179" i="3"/>
  <c r="F179" i="3"/>
  <c r="F181" i="3" s="1"/>
  <c r="E179" i="3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K156" i="3" s="1"/>
  <c r="J156" i="3"/>
  <c r="H156" i="3"/>
  <c r="H158" i="3" s="1"/>
  <c r="B156" i="3"/>
  <c r="B158" i="3" s="1"/>
  <c r="I156" i="3"/>
  <c r="I158" i="3" s="1"/>
  <c r="G156" i="3"/>
  <c r="G158" i="3" s="1"/>
  <c r="D156" i="3"/>
  <c r="L154" i="3"/>
  <c r="M154" i="3" s="1"/>
  <c r="N154" i="3" s="1"/>
  <c r="K154" i="3"/>
  <c r="K153" i="3"/>
  <c r="J152" i="3"/>
  <c r="C152" i="3"/>
  <c r="C154" i="3" s="1"/>
  <c r="E152" i="3"/>
  <c r="E154" i="3" s="1"/>
  <c r="D152" i="3"/>
  <c r="D154" i="3" s="1"/>
  <c r="B152" i="3"/>
  <c r="B154" i="3" s="1"/>
  <c r="L150" i="3"/>
  <c r="M150" i="3" s="1"/>
  <c r="N150" i="3" s="1"/>
  <c r="K150" i="3"/>
  <c r="K149" i="3"/>
  <c r="L149" i="3" s="1"/>
  <c r="M149" i="3" s="1"/>
  <c r="L148" i="3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K125" i="3"/>
  <c r="J125" i="3"/>
  <c r="I125" i="3"/>
  <c r="I127" i="3" s="1"/>
  <c r="D125" i="3"/>
  <c r="B125" i="3"/>
  <c r="K123" i="3"/>
  <c r="L123" i="3" s="1"/>
  <c r="M123" i="3" s="1"/>
  <c r="N123" i="3" s="1"/>
  <c r="K122" i="3"/>
  <c r="K121" i="3" s="1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I96" i="3"/>
  <c r="J94" i="3"/>
  <c r="J93" i="3" s="1"/>
  <c r="I94" i="3"/>
  <c r="B94" i="3"/>
  <c r="B96" i="3" s="1"/>
  <c r="D94" i="3"/>
  <c r="D96" i="3" s="1"/>
  <c r="L92" i="3"/>
  <c r="M92" i="3" s="1"/>
  <c r="N92" i="3" s="1"/>
  <c r="K92" i="3"/>
  <c r="K91" i="3"/>
  <c r="L91" i="3" s="1"/>
  <c r="M91" i="3" s="1"/>
  <c r="N91" i="3" s="1"/>
  <c r="N90" i="3" s="1"/>
  <c r="J90" i="3"/>
  <c r="E90" i="3"/>
  <c r="D90" i="3"/>
  <c r="B90" i="3"/>
  <c r="L88" i="3"/>
  <c r="M88" i="3" s="1"/>
  <c r="N88" i="3" s="1"/>
  <c r="K88" i="3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L64" i="3"/>
  <c r="K64" i="3"/>
  <c r="J63" i="3"/>
  <c r="J62" i="3" s="1"/>
  <c r="B63" i="3"/>
  <c r="B65" i="3" s="1"/>
  <c r="K61" i="3"/>
  <c r="L61" i="3" s="1"/>
  <c r="L60" i="3"/>
  <c r="M60" i="3" s="1"/>
  <c r="N60" i="3" s="1"/>
  <c r="K60" i="3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K41" i="3"/>
  <c r="E39" i="3"/>
  <c r="I41" i="3"/>
  <c r="J41" i="3" s="1"/>
  <c r="I39" i="3"/>
  <c r="C39" i="3"/>
  <c r="E35" i="3"/>
  <c r="K34" i="3"/>
  <c r="L34" i="3" s="1"/>
  <c r="M34" i="3" s="1"/>
  <c r="N34" i="3" s="1"/>
  <c r="K33" i="3"/>
  <c r="K32" i="3" s="1"/>
  <c r="J32" i="3"/>
  <c r="J31" i="3"/>
  <c r="E32" i="3"/>
  <c r="E34" i="3" s="1"/>
  <c r="C32" i="3"/>
  <c r="C34" i="3" s="1"/>
  <c r="B32" i="3"/>
  <c r="B34" i="3" s="1"/>
  <c r="M30" i="3"/>
  <c r="N30" i="3" s="1"/>
  <c r="L30" i="3"/>
  <c r="K30" i="3"/>
  <c r="K29" i="3"/>
  <c r="K28" i="3" s="1"/>
  <c r="J28" i="3"/>
  <c r="J27" i="3" s="1"/>
  <c r="I28" i="3"/>
  <c r="G28" i="3"/>
  <c r="B28" i="3"/>
  <c r="L26" i="3"/>
  <c r="M26" i="3" s="1"/>
  <c r="N26" i="3" s="1"/>
  <c r="K26" i="3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G124" i="1" s="1"/>
  <c r="G131" i="1" s="1"/>
  <c r="G132" i="1" s="1"/>
  <c r="F107" i="1"/>
  <c r="E107" i="1"/>
  <c r="E124" i="1" s="1"/>
  <c r="E131" i="1" s="1"/>
  <c r="E132" i="1" s="1"/>
  <c r="D107" i="1"/>
  <c r="D124" i="1" s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E59" i="1" s="1"/>
  <c r="D45" i="1"/>
  <c r="D59" i="1" s="1"/>
  <c r="C45" i="1"/>
  <c r="C59" i="1" s="1"/>
  <c r="B45" i="1"/>
  <c r="B59" i="1" s="1"/>
  <c r="B60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F4" i="1"/>
  <c r="F10" i="1" s="1"/>
  <c r="F12" i="1" s="1"/>
  <c r="E4" i="1"/>
  <c r="D4" i="1"/>
  <c r="C4" i="1"/>
  <c r="B4" i="1"/>
  <c r="H7" i="4" l="1"/>
  <c r="H11" i="4" s="1"/>
  <c r="H14" i="4" s="1"/>
  <c r="H58" i="4"/>
  <c r="H31" i="4"/>
  <c r="I58" i="4"/>
  <c r="I64" i="4"/>
  <c r="I7" i="4"/>
  <c r="I11" i="4" s="1"/>
  <c r="I14" i="4" s="1"/>
  <c r="B49" i="4"/>
  <c r="I31" i="4"/>
  <c r="I43" i="4"/>
  <c r="H64" i="4"/>
  <c r="C43" i="4"/>
  <c r="C49" i="4"/>
  <c r="C53" i="4" s="1"/>
  <c r="C55" i="4" s="1"/>
  <c r="C66" i="4" s="1"/>
  <c r="C68" i="4" s="1"/>
  <c r="C69" i="4" s="1"/>
  <c r="D7" i="4"/>
  <c r="D11" i="4" s="1"/>
  <c r="D14" i="4" s="1"/>
  <c r="D31" i="4"/>
  <c r="D49" i="4"/>
  <c r="D53" i="4" s="1"/>
  <c r="D55" i="4" s="1"/>
  <c r="D66" i="4" s="1"/>
  <c r="D68" i="4" s="1"/>
  <c r="D69" i="4" s="1"/>
  <c r="D58" i="4"/>
  <c r="D64" i="4"/>
  <c r="E7" i="4"/>
  <c r="E11" i="4" s="1"/>
  <c r="E14" i="4" s="1"/>
  <c r="E31" i="4"/>
  <c r="E49" i="4"/>
  <c r="E58" i="4"/>
  <c r="E64" i="4"/>
  <c r="F7" i="4"/>
  <c r="F11" i="4" s="1"/>
  <c r="F14" i="4" s="1"/>
  <c r="F31" i="4"/>
  <c r="F44" i="4" s="1"/>
  <c r="F58" i="4"/>
  <c r="F64" i="4"/>
  <c r="G7" i="4"/>
  <c r="G11" i="4" s="1"/>
  <c r="G14" i="4" s="1"/>
  <c r="G31" i="4"/>
  <c r="G44" i="4" s="1"/>
  <c r="G58" i="4"/>
  <c r="G64" i="4"/>
  <c r="M61" i="3"/>
  <c r="N61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D24" i="4"/>
  <c r="I8" i="3"/>
  <c r="I9" i="3" s="1"/>
  <c r="L33" i="3"/>
  <c r="L32" i="3" s="1"/>
  <c r="M215" i="3"/>
  <c r="N215" i="3" s="1"/>
  <c r="L214" i="3"/>
  <c r="I65" i="3"/>
  <c r="B102" i="3"/>
  <c r="B43" i="4"/>
  <c r="I32" i="3"/>
  <c r="I34" i="3" s="1"/>
  <c r="H32" i="3"/>
  <c r="H34" i="3" s="1"/>
  <c r="B124" i="1"/>
  <c r="B131" i="1" s="1"/>
  <c r="K31" i="3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6" i="3"/>
  <c r="E167" i="3"/>
  <c r="I220" i="3"/>
  <c r="E24" i="4"/>
  <c r="H47" i="3"/>
  <c r="H22" i="3"/>
  <c r="H3" i="3"/>
  <c r="G170" i="3"/>
  <c r="G171" i="3"/>
  <c r="E206" i="3"/>
  <c r="D140" i="3"/>
  <c r="D139" i="3"/>
  <c r="D14" i="3"/>
  <c r="D16" i="3" s="1"/>
  <c r="F17" i="3"/>
  <c r="F19" i="3" s="1"/>
  <c r="I68" i="3"/>
  <c r="J68" i="3" s="1"/>
  <c r="K68" i="3" s="1"/>
  <c r="L68" i="3" s="1"/>
  <c r="M68" i="3" s="1"/>
  <c r="N68" i="3" s="1"/>
  <c r="D8" i="3"/>
  <c r="D9" i="3" s="1"/>
  <c r="E14" i="3"/>
  <c r="E15" i="3" s="1"/>
  <c r="F46" i="3"/>
  <c r="N59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F24" i="4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H18" i="3" s="1"/>
  <c r="F80" i="3"/>
  <c r="E80" i="3"/>
  <c r="H132" i="3"/>
  <c r="F115" i="3"/>
  <c r="F137" i="3"/>
  <c r="G115" i="3"/>
  <c r="I134" i="3"/>
  <c r="J134" i="3" s="1"/>
  <c r="I132" i="3"/>
  <c r="L153" i="3"/>
  <c r="K152" i="3"/>
  <c r="B22" i="3"/>
  <c r="B3" i="3"/>
  <c r="B4" i="3" s="1"/>
  <c r="B40" i="3"/>
  <c r="H8" i="3"/>
  <c r="B14" i="3"/>
  <c r="B46" i="3"/>
  <c r="H70" i="3"/>
  <c r="G8" i="3"/>
  <c r="G72" i="3"/>
  <c r="C8" i="3"/>
  <c r="B92" i="3"/>
  <c r="F222" i="3"/>
  <c r="F224" i="3" s="1"/>
  <c r="E8" i="3"/>
  <c r="F50" i="3"/>
  <c r="F3" i="3"/>
  <c r="F16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G63" i="3"/>
  <c r="G65" i="3" s="1"/>
  <c r="G125" i="3"/>
  <c r="G127" i="3" s="1"/>
  <c r="H148" i="3"/>
  <c r="H150" i="3" s="1"/>
  <c r="H170" i="3"/>
  <c r="D200" i="3"/>
  <c r="E10" i="1"/>
  <c r="E12" i="1" s="1"/>
  <c r="G3" i="3"/>
  <c r="G4" i="3" s="1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E44" i="4" s="1"/>
  <c r="G53" i="3"/>
  <c r="K62" i="3"/>
  <c r="F78" i="3"/>
  <c r="C88" i="3"/>
  <c r="H125" i="3"/>
  <c r="H127" i="3" s="1"/>
  <c r="D143" i="3"/>
  <c r="G179" i="3"/>
  <c r="G181" i="3" s="1"/>
  <c r="L192" i="3"/>
  <c r="M192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B140" i="3"/>
  <c r="H171" i="3"/>
  <c r="I203" i="3"/>
  <c r="B7" i="4"/>
  <c r="B11" i="4" s="1"/>
  <c r="B14" i="4" s="1"/>
  <c r="B31" i="4"/>
  <c r="B44" i="4" s="1"/>
  <c r="B24" i="4"/>
  <c r="B58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K217" i="3" s="1"/>
  <c r="G224" i="3"/>
  <c r="C7" i="4"/>
  <c r="C11" i="4" s="1"/>
  <c r="C14" i="4" s="1"/>
  <c r="C31" i="4"/>
  <c r="C44" i="4" s="1"/>
  <c r="C24" i="4"/>
  <c r="C58" i="4"/>
  <c r="C64" i="4"/>
  <c r="I49" i="4"/>
  <c r="I53" i="4" s="1"/>
  <c r="I55" i="4" s="1"/>
  <c r="I66" i="4" s="1"/>
  <c r="I68" i="4" s="1"/>
  <c r="I69" i="4" s="1"/>
  <c r="E209" i="3"/>
  <c r="G24" i="4"/>
  <c r="G49" i="4"/>
  <c r="E57" i="3"/>
  <c r="D61" i="3"/>
  <c r="G78" i="3"/>
  <c r="B88" i="3"/>
  <c r="H139" i="3"/>
  <c r="F142" i="3"/>
  <c r="C148" i="3"/>
  <c r="C150" i="3" s="1"/>
  <c r="J151" i="3"/>
  <c r="J155" i="3"/>
  <c r="K155" i="3" s="1"/>
  <c r="L155" i="3" s="1"/>
  <c r="E165" i="3"/>
  <c r="C171" i="3"/>
  <c r="G187" i="3"/>
  <c r="G189" i="3" s="1"/>
  <c r="F208" i="3"/>
  <c r="I222" i="3"/>
  <c r="H24" i="4"/>
  <c r="H49" i="4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I24" i="4"/>
  <c r="H59" i="1"/>
  <c r="H60" i="1" s="1"/>
  <c r="H124" i="1"/>
  <c r="H131" i="1" s="1"/>
  <c r="H132" i="1" s="1"/>
  <c r="B17" i="3"/>
  <c r="B18" i="3" s="1"/>
  <c r="G47" i="3"/>
  <c r="B30" i="3"/>
  <c r="C35" i="3"/>
  <c r="C5" i="3" s="1"/>
  <c r="C11" i="3" s="1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F49" i="4"/>
  <c r="B19" i="4"/>
  <c r="B18" i="4"/>
  <c r="H19" i="4"/>
  <c r="H18" i="4"/>
  <c r="I13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B60" i="4"/>
  <c r="L72" i="3"/>
  <c r="I15" i="3"/>
  <c r="K27" i="3"/>
  <c r="K50" i="3"/>
  <c r="J49" i="3"/>
  <c r="J21" i="3"/>
  <c r="N25" i="3"/>
  <c r="N24" i="3" s="1"/>
  <c r="M24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K134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L217" i="3" s="1"/>
  <c r="B19" i="3"/>
  <c r="F53" i="3"/>
  <c r="I3" i="3"/>
  <c r="I16" i="3" s="1"/>
  <c r="F10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L24" i="3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E10" i="3" s="1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L62" i="3" s="1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0" i="3"/>
  <c r="G161" i="3"/>
  <c r="E196" i="3"/>
  <c r="E218" i="3"/>
  <c r="E220" i="3" s="1"/>
  <c r="F218" i="3"/>
  <c r="F220" i="3" s="1"/>
  <c r="E40" i="3"/>
  <c r="D3" i="3"/>
  <c r="F9" i="3"/>
  <c r="H15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C7" i="3" s="1"/>
  <c r="I22" i="3"/>
  <c r="D40" i="3"/>
  <c r="I44" i="3"/>
  <c r="D44" i="3"/>
  <c r="L55" i="3"/>
  <c r="C67" i="3"/>
  <c r="H75" i="3"/>
  <c r="C168" i="3"/>
  <c r="C196" i="3"/>
  <c r="J213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I164" i="1"/>
  <c r="I165" i="1" s="1"/>
  <c r="B64" i="1"/>
  <c r="B76" i="1" s="1"/>
  <c r="B94" i="1" s="1"/>
  <c r="B96" i="1" s="1"/>
  <c r="B97" i="1" s="1"/>
  <c r="B20" i="1"/>
  <c r="I143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143" i="1"/>
  <c r="E164" i="1"/>
  <c r="E165" i="1" s="1"/>
  <c r="C20" i="1"/>
  <c r="C64" i="1"/>
  <c r="C76" i="1" s="1"/>
  <c r="C94" i="1" s="1"/>
  <c r="C96" i="1" s="1"/>
  <c r="C97" i="1" s="1"/>
  <c r="C60" i="1"/>
  <c r="C143" i="1"/>
  <c r="B164" i="1"/>
  <c r="B165" i="1" s="1"/>
  <c r="F163" i="1"/>
  <c r="F164" i="1" s="1"/>
  <c r="F165" i="1" s="1"/>
  <c r="D164" i="1"/>
  <c r="D165" i="1" s="1"/>
  <c r="C163" i="1"/>
  <c r="C164" i="1" s="1"/>
  <c r="C165" i="1" s="1"/>
  <c r="B163" i="1"/>
  <c r="I163" i="1"/>
  <c r="H163" i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44" i="4" l="1"/>
  <c r="G13" i="4"/>
  <c r="B53" i="4"/>
  <c r="B55" i="4" s="1"/>
  <c r="B66" i="4" s="1"/>
  <c r="B68" i="4" s="1"/>
  <c r="B69" i="4" s="1"/>
  <c r="D13" i="4"/>
  <c r="G53" i="4"/>
  <c r="G55" i="4" s="1"/>
  <c r="G66" i="4" s="1"/>
  <c r="G68" i="4" s="1"/>
  <c r="G69" i="4" s="1"/>
  <c r="F53" i="4"/>
  <c r="F55" i="4" s="1"/>
  <c r="F66" i="4" s="1"/>
  <c r="F68" i="4" s="1"/>
  <c r="F69" i="4" s="1"/>
  <c r="H53" i="4"/>
  <c r="H55" i="4" s="1"/>
  <c r="H66" i="4" s="1"/>
  <c r="H68" i="4" s="1"/>
  <c r="H69" i="4" s="1"/>
  <c r="C13" i="4"/>
  <c r="E13" i="4"/>
  <c r="E53" i="4"/>
  <c r="E55" i="4" s="1"/>
  <c r="E66" i="4" s="1"/>
  <c r="E68" i="4" s="1"/>
  <c r="E69" i="4" s="1"/>
  <c r="F13" i="4"/>
  <c r="I44" i="4"/>
  <c r="L31" i="3"/>
  <c r="B10" i="3"/>
  <c r="B9" i="3"/>
  <c r="G143" i="1"/>
  <c r="K58" i="3"/>
  <c r="L58" i="3" s="1"/>
  <c r="M58" i="3" s="1"/>
  <c r="N58" i="3" s="1"/>
  <c r="N214" i="3"/>
  <c r="L221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E5" i="3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20" i="3"/>
  <c r="C9" i="3"/>
  <c r="H4" i="3"/>
  <c r="H16" i="3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M31" i="3"/>
  <c r="N31" i="3" s="1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L23" i="3"/>
  <c r="K21" i="3"/>
  <c r="G226" i="3"/>
  <c r="H97" i="1"/>
  <c r="I95" i="1"/>
  <c r="I96" i="1" s="1"/>
  <c r="I97" i="1" s="1"/>
  <c r="N62" i="3" l="1"/>
  <c r="N153" i="3"/>
  <c r="N152" i="3" s="1"/>
  <c r="M152" i="3"/>
  <c r="M151" i="3"/>
  <c r="N151" i="3" s="1"/>
  <c r="M186" i="3"/>
  <c r="N186" i="3" s="1"/>
  <c r="N223" i="3"/>
  <c r="N222" i="3" s="1"/>
  <c r="M222" i="3"/>
  <c r="M221" i="3" s="1"/>
  <c r="N221" i="3" s="1"/>
  <c r="N122" i="3"/>
  <c r="N121" i="3" s="1"/>
  <c r="M121" i="3"/>
  <c r="M120" i="3" s="1"/>
  <c r="N120" i="3" s="1"/>
  <c r="I7" i="3"/>
  <c r="I11" i="3"/>
  <c r="I13" i="3" s="1"/>
  <c r="M93" i="3"/>
  <c r="N93" i="3" s="1"/>
  <c r="M27" i="3"/>
  <c r="N27" i="3" s="1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K3" i="3" s="1"/>
  <c r="K4" i="3" s="1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4" i="3" l="1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42" i="3"/>
  <c r="K36" i="3"/>
  <c r="K5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14" i="3" l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K13" i="3" l="1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<sst xmlns="http://schemas.openxmlformats.org/spreadsheetml/2006/main" count="344" uniqueCount="210">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</sst>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170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tabSelected="1" workbookViewId="0">
      <pane ySplit="1" topLeftCell="A34" activePane="bottomLeft" state="frozen"/>
      <selection pane="bottomLeft" activeCell="E43" sqref="E4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3" sqref="B3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opLeftCell="A30" workbookViewId="0">
      <selection activeCell="C36" sqref="C36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3">
      <c r="A4" s="42" t="s">
        <v>129</v>
      </c>
      <c r="B4" s="54" t="s">
        <v>209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</row>
    <row r="5" spans="1:15" x14ac:dyDescent="0.3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</row>
    <row r="6" spans="1:15" x14ac:dyDescent="0.3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</row>
    <row r="7" spans="1:15" x14ac:dyDescent="0.3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</row>
    <row r="8" spans="1:15" x14ac:dyDescent="0.3">
      <c r="A8" s="42" t="s">
        <v>129</v>
      </c>
      <c r="B8" s="54" t="s">
        <v>209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</row>
    <row r="9" spans="1:15" x14ac:dyDescent="0.3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</row>
    <row r="10" spans="1:15" x14ac:dyDescent="0.3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</row>
    <row r="11" spans="1:15" x14ac:dyDescent="0.3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</row>
    <row r="13" spans="1:15" x14ac:dyDescent="0.3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</row>
    <row r="14" spans="1:15" ht="15" thickBot="1" x14ac:dyDescent="0.35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</row>
    <row r="17" spans="1:15" x14ac:dyDescent="0.3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</row>
    <row r="18" spans="1:15" x14ac:dyDescent="0.3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O18" t="s">
        <v>198</v>
      </c>
    </row>
    <row r="19" spans="1:15" x14ac:dyDescent="0.3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O19" t="s">
        <v>198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O23" t="s">
        <v>203</v>
      </c>
    </row>
    <row r="24" spans="1:15" x14ac:dyDescent="0.3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</row>
    <row r="25" spans="1:15" x14ac:dyDescent="0.3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</row>
    <row r="26" spans="1:15" x14ac:dyDescent="0.3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</row>
    <row r="35" spans="1:15" x14ac:dyDescent="0.3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</row>
    <row r="37" spans="1:15" x14ac:dyDescent="0.3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</row>
    <row r="38" spans="1:15" x14ac:dyDescent="0.3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</row>
    <row r="39" spans="1:15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171</v>
      </c>
      <c r="B40" s="3">
        <v>6776</v>
      </c>
      <c r="C40" s="3">
        <v>7789</v>
      </c>
      <c r="D40" s="3">
        <v>0</v>
      </c>
      <c r="E40" s="3">
        <v>0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</row>
    <row r="41" spans="1:15" x14ac:dyDescent="0.3">
      <c r="A41" s="2" t="s">
        <v>172</v>
      </c>
      <c r="B41" s="3">
        <v>4685</v>
      </c>
      <c r="C41" s="3">
        <v>4151</v>
      </c>
      <c r="D41" s="3">
        <v>0</v>
      </c>
      <c r="E41" s="3">
        <v>0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</row>
    <row r="42" spans="1:15" x14ac:dyDescent="0.3">
      <c r="A42" s="2" t="s">
        <v>173</v>
      </c>
      <c r="B42" s="3">
        <v>1246</v>
      </c>
      <c r="C42" s="3">
        <v>318</v>
      </c>
      <c r="D42" s="3">
        <v>0</v>
      </c>
      <c r="E42" s="3">
        <v>0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</row>
    <row r="43" spans="1:15" ht="15" thickBot="1" x14ac:dyDescent="0.35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8804</v>
      </c>
      <c r="E43" s="7">
        <f t="shared" si="9"/>
        <v>10445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</row>
    <row r="44" spans="1:15" s="1" customFormat="1" ht="15" thickTop="1" x14ac:dyDescent="0.3">
      <c r="A44" s="61" t="s">
        <v>175</v>
      </c>
      <c r="B44" s="84">
        <f>B31-B43</f>
        <v>0</v>
      </c>
      <c r="C44" s="84">
        <f t="shared" ref="C44:I44" si="10">C31-C43</f>
        <v>0</v>
      </c>
      <c r="D44" s="84">
        <f t="shared" si="10"/>
        <v>12407</v>
      </c>
      <c r="E44" s="84">
        <f t="shared" si="10"/>
        <v>9812</v>
      </c>
      <c r="F44" s="84">
        <f t="shared" si="10"/>
        <v>0</v>
      </c>
      <c r="G44" s="84">
        <f t="shared" si="10"/>
        <v>0</v>
      </c>
      <c r="H44" s="84">
        <f t="shared" si="10"/>
        <v>0</v>
      </c>
      <c r="I44" s="84">
        <f t="shared" si="10"/>
        <v>0</v>
      </c>
      <c r="J44" s="61"/>
      <c r="K44" s="61"/>
      <c r="L44" s="61"/>
      <c r="M44" s="61"/>
      <c r="N44" s="61"/>
    </row>
    <row r="45" spans="1:15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3">
      <c r="A46" s="1" t="s">
        <v>134</v>
      </c>
      <c r="B46" s="86">
        <f>+'Segmental forecast'!B11</f>
        <v>4233</v>
      </c>
      <c r="C46" s="86">
        <f>+'Segmental forecast'!C11</f>
        <v>4642</v>
      </c>
      <c r="D46" s="86">
        <f>+'Segmental forecast'!D11</f>
        <v>4945</v>
      </c>
      <c r="E46" s="86">
        <f>+'Segmental forecast'!E11</f>
        <v>4379</v>
      </c>
      <c r="F46" s="86">
        <f>+'Segmental forecast'!F11</f>
        <v>4850</v>
      </c>
      <c r="G46" s="86">
        <f>+'Segmental forecast'!G11</f>
        <v>2976</v>
      </c>
      <c r="H46" s="86">
        <f>+'Segmental forecast'!H11</f>
        <v>6923</v>
      </c>
      <c r="I46" s="86">
        <f>+'Segmental forecast'!I11</f>
        <v>6856</v>
      </c>
      <c r="J46" s="9"/>
      <c r="K46" s="9"/>
      <c r="L46" s="9"/>
      <c r="M46" s="9"/>
      <c r="N46" s="9"/>
      <c r="O46" t="s">
        <v>202</v>
      </c>
    </row>
    <row r="47" spans="1:15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t="s">
        <v>202</v>
      </c>
    </row>
    <row r="48" spans="1:15" x14ac:dyDescent="0.3">
      <c r="A48" t="s">
        <v>176</v>
      </c>
      <c r="B48" s="85">
        <f>+Historicals!B101</f>
        <v>1262</v>
      </c>
      <c r="C48" s="85">
        <f>+Historicals!C101</f>
        <v>748</v>
      </c>
      <c r="D48" s="85">
        <f>+Historicals!D101</f>
        <v>703</v>
      </c>
      <c r="E48" s="85">
        <f>+Historicals!E101</f>
        <v>529</v>
      </c>
      <c r="F48" s="85">
        <f>+Historicals!F101</f>
        <v>757</v>
      </c>
      <c r="G48" s="85">
        <f>+Historicals!G101</f>
        <v>1028</v>
      </c>
      <c r="H48" s="85">
        <f>+Historicals!H101</f>
        <v>1177</v>
      </c>
      <c r="I48" s="85">
        <f>+Historicals!I101</f>
        <v>1231</v>
      </c>
      <c r="J48" s="3"/>
      <c r="K48" s="3"/>
      <c r="L48" s="3"/>
      <c r="M48" s="3"/>
      <c r="N48" s="3"/>
      <c r="O48" t="s">
        <v>206</v>
      </c>
    </row>
    <row r="49" spans="1:15" x14ac:dyDescent="0.3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5" x14ac:dyDescent="0.3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O50" t="s">
        <v>206</v>
      </c>
    </row>
    <row r="51" spans="1:15" x14ac:dyDescent="0.3">
      <c r="A51" t="s">
        <v>179</v>
      </c>
      <c r="B51" s="3">
        <v>2922</v>
      </c>
      <c r="C51" s="3">
        <f>+C22</f>
        <v>2319</v>
      </c>
      <c r="D51" s="3">
        <f t="shared" ref="D51:I51" si="12">+D22</f>
        <v>2371</v>
      </c>
      <c r="E51" s="3">
        <f t="shared" si="12"/>
        <v>996</v>
      </c>
      <c r="F51" s="3">
        <f t="shared" si="12"/>
        <v>197</v>
      </c>
      <c r="G51" s="3">
        <f t="shared" si="12"/>
        <v>439</v>
      </c>
      <c r="H51" s="3">
        <f t="shared" si="12"/>
        <v>3587</v>
      </c>
      <c r="I51" s="3">
        <f t="shared" si="12"/>
        <v>4423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t="s">
        <v>207</v>
      </c>
    </row>
    <row r="52" spans="1:15" x14ac:dyDescent="0.3">
      <c r="A52" t="s">
        <v>135</v>
      </c>
      <c r="B52" s="3">
        <f>((Historicals!B81)-(Historicals!B102))</f>
        <v>-1319</v>
      </c>
      <c r="C52" s="3">
        <f>((Historicals!C81)-(Historicals!C102))</f>
        <v>-1395</v>
      </c>
      <c r="D52" s="3">
        <f>((Historicals!D81)-(Historicals!D102))</f>
        <v>-1371</v>
      </c>
      <c r="E52" s="3">
        <f>((Historicals!E81)-(Historicals!E102))</f>
        <v>-1322</v>
      </c>
      <c r="F52" s="3">
        <f>((Historicals!F81)-(Historicals!F102))</f>
        <v>-1279</v>
      </c>
      <c r="G52" s="3">
        <f>((Historicals!G81)-(Historicals!G102))</f>
        <v>-1207</v>
      </c>
      <c r="H52" s="3">
        <f>((Historicals!H81)-(Historicals!H102))</f>
        <v>-874</v>
      </c>
      <c r="I52" s="3">
        <f>((Historicals!I81)-(Historicals!I102))</f>
        <v>-918</v>
      </c>
      <c r="J52" s="3"/>
      <c r="K52" s="3"/>
      <c r="L52" s="3"/>
      <c r="M52" s="3"/>
      <c r="N52" s="3"/>
      <c r="O52" t="s">
        <v>208</v>
      </c>
    </row>
    <row r="53" spans="1:15" x14ac:dyDescent="0.3">
      <c r="A53" s="1" t="s">
        <v>180</v>
      </c>
      <c r="B53" s="9">
        <f>B47+B49-B51-B52</f>
        <v>1974</v>
      </c>
      <c r="C53" s="9">
        <f t="shared" ref="C53:I53" si="14">C47+C49-C51-C52</f>
        <v>3619</v>
      </c>
      <c r="D53" s="9">
        <f t="shared" si="14"/>
        <v>3948</v>
      </c>
      <c r="E53" s="9">
        <f t="shared" si="14"/>
        <v>4923</v>
      </c>
      <c r="F53" s="9">
        <f t="shared" si="14"/>
        <v>5880</v>
      </c>
      <c r="G53" s="9">
        <f t="shared" si="14"/>
        <v>3437</v>
      </c>
      <c r="H53" s="9">
        <f t="shared" si="14"/>
        <v>3777</v>
      </c>
      <c r="I53" s="9">
        <f t="shared" si="14"/>
        <v>2837</v>
      </c>
      <c r="J53" s="9"/>
      <c r="K53" s="9"/>
      <c r="L53" s="9"/>
      <c r="M53" s="9"/>
      <c r="N53" s="9"/>
    </row>
    <row r="54" spans="1:15" x14ac:dyDescent="0.3">
      <c r="A54" t="s">
        <v>181</v>
      </c>
      <c r="B54" s="3">
        <v>658</v>
      </c>
      <c r="C54" s="3">
        <v>347</v>
      </c>
      <c r="D54" s="3">
        <v>108</v>
      </c>
      <c r="E54" s="3">
        <v>146</v>
      </c>
      <c r="F54" s="3">
        <v>573</v>
      </c>
      <c r="G54" s="3">
        <v>850</v>
      </c>
      <c r="H54" s="3">
        <v>526</v>
      </c>
      <c r="I54" s="3">
        <v>735</v>
      </c>
      <c r="J54" s="3"/>
      <c r="K54" s="3"/>
      <c r="L54" s="3"/>
      <c r="M54" s="3"/>
      <c r="N54" s="3"/>
    </row>
    <row r="55" spans="1:15" x14ac:dyDescent="0.3">
      <c r="A55" s="27" t="s">
        <v>182</v>
      </c>
      <c r="B55" s="26">
        <f>B53+B54</f>
        <v>2632</v>
      </c>
      <c r="C55" s="26">
        <f t="shared" ref="C55:I55" si="15">C53+C54</f>
        <v>3966</v>
      </c>
      <c r="D55" s="26">
        <f t="shared" si="15"/>
        <v>4056</v>
      </c>
      <c r="E55" s="26">
        <f t="shared" si="15"/>
        <v>5069</v>
      </c>
      <c r="F55" s="26">
        <f t="shared" si="15"/>
        <v>6453</v>
      </c>
      <c r="G55" s="26">
        <f t="shared" si="15"/>
        <v>4287</v>
      </c>
      <c r="H55" s="26">
        <f t="shared" si="15"/>
        <v>4303</v>
      </c>
      <c r="I55" s="26">
        <f t="shared" si="15"/>
        <v>3572</v>
      </c>
      <c r="J55" s="26"/>
      <c r="K55" s="26"/>
      <c r="L55" s="26"/>
      <c r="M55" s="26"/>
      <c r="N55" s="26"/>
    </row>
    <row r="56" spans="1:15" x14ac:dyDescent="0.3">
      <c r="A56" t="s">
        <v>183</v>
      </c>
      <c r="B56" s="3">
        <v>-5086</v>
      </c>
      <c r="C56" s="3">
        <v>-5217</v>
      </c>
      <c r="D56" s="3">
        <v>-5928</v>
      </c>
      <c r="E56" s="3">
        <v>-4783</v>
      </c>
      <c r="F56" s="3">
        <v>-2937</v>
      </c>
      <c r="G56" s="3">
        <v>-2426</v>
      </c>
      <c r="H56" s="3">
        <v>-9961</v>
      </c>
      <c r="I56" s="3">
        <v>-12913</v>
      </c>
      <c r="J56" s="3"/>
      <c r="K56" s="3"/>
      <c r="L56" s="3"/>
      <c r="M56" s="3"/>
      <c r="N56" s="3"/>
    </row>
    <row r="57" spans="1:15" x14ac:dyDescent="0.3">
      <c r="A57" t="s">
        <v>184</v>
      </c>
      <c r="B57" s="85">
        <v>4911</v>
      </c>
      <c r="C57" s="85">
        <v>4167</v>
      </c>
      <c r="D57" s="85">
        <v>4941</v>
      </c>
      <c r="E57" s="85">
        <v>5081</v>
      </c>
      <c r="F57" s="85">
        <v>2668</v>
      </c>
      <c r="G57" s="85">
        <v>1367</v>
      </c>
      <c r="H57" s="85">
        <v>5990</v>
      </c>
      <c r="I57" s="85">
        <v>11408</v>
      </c>
      <c r="J57" s="3"/>
      <c r="K57" s="3"/>
      <c r="L57" s="3"/>
      <c r="M57" s="3"/>
      <c r="N57" s="3"/>
    </row>
    <row r="58" spans="1:15" x14ac:dyDescent="0.3">
      <c r="A58" s="27" t="s">
        <v>185</v>
      </c>
      <c r="B58" s="26">
        <f>B56+B57</f>
        <v>-175</v>
      </c>
      <c r="C58" s="26">
        <f t="shared" ref="C58:I58" si="16">C56+C57</f>
        <v>-1050</v>
      </c>
      <c r="D58" s="26">
        <f t="shared" si="16"/>
        <v>-987</v>
      </c>
      <c r="E58" s="26">
        <f t="shared" si="16"/>
        <v>298</v>
      </c>
      <c r="F58" s="26">
        <f t="shared" si="16"/>
        <v>-269</v>
      </c>
      <c r="G58" s="26">
        <f t="shared" si="16"/>
        <v>-1059</v>
      </c>
      <c r="H58" s="26">
        <f t="shared" si="16"/>
        <v>-3971</v>
      </c>
      <c r="I58" s="26">
        <f t="shared" si="16"/>
        <v>-1505</v>
      </c>
      <c r="J58" s="26"/>
      <c r="K58" s="26"/>
      <c r="L58" s="26"/>
      <c r="M58" s="26"/>
      <c r="N58" s="26"/>
    </row>
    <row r="59" spans="1:15" x14ac:dyDescent="0.3">
      <c r="A59" t="s">
        <v>186</v>
      </c>
      <c r="B59" s="3">
        <v>-70</v>
      </c>
      <c r="C59" s="3">
        <v>-173</v>
      </c>
      <c r="D59" s="3">
        <v>283</v>
      </c>
      <c r="E59" s="3">
        <v>7</v>
      </c>
      <c r="F59" s="3">
        <v>-331</v>
      </c>
      <c r="G59" s="3">
        <v>43</v>
      </c>
      <c r="H59" s="3">
        <v>-249</v>
      </c>
      <c r="I59" s="3">
        <v>15</v>
      </c>
      <c r="J59" s="3"/>
      <c r="K59" s="3"/>
      <c r="L59" s="60"/>
      <c r="M59" s="3"/>
      <c r="N59" s="3"/>
    </row>
    <row r="60" spans="1:15" x14ac:dyDescent="0.3">
      <c r="A60" s="51" t="s">
        <v>129</v>
      </c>
      <c r="B60" s="56" t="str">
        <f>IFERROR(B59/A59-1,"nm")</f>
        <v>nm</v>
      </c>
      <c r="C60" s="56">
        <f t="shared" ref="C60:I60" si="17">IFERROR(C59/B59-1,"nm")</f>
        <v>1.4714285714285715</v>
      </c>
      <c r="D60" s="56">
        <f t="shared" si="17"/>
        <v>-2.6358381502890174</v>
      </c>
      <c r="E60" s="56">
        <f t="shared" si="17"/>
        <v>-0.97526501766784457</v>
      </c>
      <c r="F60" s="56">
        <f t="shared" si="17"/>
        <v>-48.285714285714285</v>
      </c>
      <c r="G60" s="56">
        <f t="shared" si="17"/>
        <v>-1.1299093655589123</v>
      </c>
      <c r="H60" s="56">
        <f t="shared" si="17"/>
        <v>-6.7906976744186043</v>
      </c>
      <c r="I60" s="56">
        <f t="shared" si="17"/>
        <v>-1.0602409638554218</v>
      </c>
      <c r="J60" s="56"/>
      <c r="K60" s="56"/>
      <c r="L60" s="56"/>
      <c r="M60" s="57"/>
      <c r="N60" s="57"/>
    </row>
    <row r="61" spans="1:15" x14ac:dyDescent="0.3">
      <c r="A61" t="s">
        <v>187</v>
      </c>
      <c r="B61" s="3">
        <v>514</v>
      </c>
      <c r="C61" s="3">
        <v>507</v>
      </c>
      <c r="D61" s="3">
        <v>489</v>
      </c>
      <c r="E61" s="3">
        <v>733</v>
      </c>
      <c r="F61" s="3">
        <v>700</v>
      </c>
      <c r="G61" s="3">
        <v>885</v>
      </c>
      <c r="H61" s="3">
        <v>1172</v>
      </c>
      <c r="I61" s="3">
        <v>1151</v>
      </c>
      <c r="J61" s="3"/>
      <c r="K61" s="3"/>
      <c r="L61" s="3"/>
      <c r="M61" s="3"/>
      <c r="N61" s="3"/>
    </row>
    <row r="62" spans="1:15" x14ac:dyDescent="0.3">
      <c r="A62" t="s">
        <v>188</v>
      </c>
      <c r="B62" s="3">
        <v>-172</v>
      </c>
      <c r="C62" s="3">
        <v>-53</v>
      </c>
      <c r="D62" s="3">
        <v>474</v>
      </c>
      <c r="E62" s="3">
        <v>276</v>
      </c>
      <c r="F62" s="3">
        <v>-264</v>
      </c>
      <c r="G62" s="3">
        <v>5106</v>
      </c>
      <c r="H62" s="3">
        <v>-3800</v>
      </c>
      <c r="I62" s="3">
        <v>-1524</v>
      </c>
      <c r="J62" s="3"/>
      <c r="K62" s="3"/>
      <c r="L62" s="3"/>
      <c r="M62" s="3"/>
      <c r="N62" s="3"/>
    </row>
    <row r="63" spans="1:15" x14ac:dyDescent="0.3">
      <c r="A63" t="s">
        <v>189</v>
      </c>
      <c r="B63" s="3">
        <v>-2534</v>
      </c>
      <c r="C63" s="3">
        <v>-3238</v>
      </c>
      <c r="D63" s="3">
        <v>-3223</v>
      </c>
      <c r="E63" s="3">
        <v>-4254</v>
      </c>
      <c r="F63" s="3">
        <v>-4286</v>
      </c>
      <c r="G63" s="3">
        <v>-3067</v>
      </c>
      <c r="H63" s="3">
        <v>-608</v>
      </c>
      <c r="I63" s="3">
        <v>-4014</v>
      </c>
      <c r="J63" s="3"/>
      <c r="K63" s="3"/>
      <c r="L63" s="3"/>
      <c r="M63" s="3"/>
      <c r="N63" s="3"/>
    </row>
    <row r="64" spans="1:15" x14ac:dyDescent="0.3">
      <c r="A64" s="27" t="s">
        <v>190</v>
      </c>
      <c r="B64" s="26">
        <f>B59+B61+B62+B63</f>
        <v>-2262</v>
      </c>
      <c r="C64" s="26">
        <f t="shared" ref="C64:I64" si="18">C59+C61+C62+C63</f>
        <v>-2957</v>
      </c>
      <c r="D64" s="26">
        <f t="shared" si="18"/>
        <v>-1977</v>
      </c>
      <c r="E64" s="26">
        <f t="shared" si="18"/>
        <v>-3238</v>
      </c>
      <c r="F64" s="26">
        <f t="shared" si="18"/>
        <v>-4181</v>
      </c>
      <c r="G64" s="26">
        <f t="shared" si="18"/>
        <v>2967</v>
      </c>
      <c r="H64" s="26">
        <f t="shared" si="18"/>
        <v>-3485</v>
      </c>
      <c r="I64" s="26">
        <f t="shared" si="18"/>
        <v>-4372</v>
      </c>
      <c r="J64" s="26"/>
      <c r="K64" s="26"/>
      <c r="L64" s="26"/>
      <c r="M64" s="26"/>
      <c r="N64" s="26"/>
    </row>
    <row r="65" spans="1:15" x14ac:dyDescent="0.3">
      <c r="A65" t="s">
        <v>191</v>
      </c>
      <c r="B65" s="3">
        <v>199</v>
      </c>
      <c r="C65" s="3">
        <v>274</v>
      </c>
      <c r="D65" s="3">
        <v>-46</v>
      </c>
      <c r="E65" s="3">
        <v>-78</v>
      </c>
      <c r="F65" s="3">
        <v>-44</v>
      </c>
      <c r="G65" s="3">
        <v>-52</v>
      </c>
      <c r="H65" s="3">
        <v>-136</v>
      </c>
      <c r="I65" s="3">
        <v>-151</v>
      </c>
      <c r="J65" s="3"/>
      <c r="K65" s="3"/>
      <c r="L65" s="3"/>
      <c r="M65" s="3"/>
      <c r="N65" s="3"/>
    </row>
    <row r="66" spans="1:15" x14ac:dyDescent="0.3">
      <c r="A66" s="27" t="s">
        <v>192</v>
      </c>
      <c r="B66" s="26">
        <f>B55+B58+B64+B65</f>
        <v>394</v>
      </c>
      <c r="C66" s="26">
        <f t="shared" ref="C66:I66" si="19">C55+C58+C64+C65</f>
        <v>233</v>
      </c>
      <c r="D66" s="26">
        <f t="shared" si="19"/>
        <v>1046</v>
      </c>
      <c r="E66" s="26">
        <f t="shared" si="19"/>
        <v>2051</v>
      </c>
      <c r="F66" s="26">
        <f t="shared" si="19"/>
        <v>1959</v>
      </c>
      <c r="G66" s="26">
        <f t="shared" si="19"/>
        <v>6143</v>
      </c>
      <c r="H66" s="26">
        <f t="shared" si="19"/>
        <v>-3289</v>
      </c>
      <c r="I66" s="26">
        <f t="shared" si="19"/>
        <v>-2456</v>
      </c>
      <c r="J66" s="26"/>
      <c r="K66" s="26"/>
      <c r="L66" s="26"/>
      <c r="M66" s="26"/>
      <c r="N66" s="26"/>
    </row>
    <row r="67" spans="1:15" x14ac:dyDescent="0.3">
      <c r="A67" t="s">
        <v>193</v>
      </c>
      <c r="B67" s="3">
        <v>-83</v>
      </c>
      <c r="C67" s="3">
        <v>-105</v>
      </c>
      <c r="D67" s="3">
        <v>-20</v>
      </c>
      <c r="E67" s="3">
        <v>45</v>
      </c>
      <c r="F67" s="3">
        <v>-129</v>
      </c>
      <c r="G67" s="3">
        <v>-66</v>
      </c>
      <c r="H67" s="3">
        <v>143</v>
      </c>
      <c r="I67" s="3">
        <v>-143</v>
      </c>
      <c r="J67" s="3"/>
      <c r="K67" s="3"/>
      <c r="L67" s="3"/>
      <c r="M67" s="3"/>
      <c r="N67" s="3"/>
    </row>
    <row r="68" spans="1:15" ht="15" thickBot="1" x14ac:dyDescent="0.35">
      <c r="A68" s="6" t="s">
        <v>194</v>
      </c>
      <c r="B68" s="7">
        <f>B66+B67</f>
        <v>311</v>
      </c>
      <c r="C68" s="7">
        <f t="shared" ref="C68:I68" si="20">C66+C67</f>
        <v>128</v>
      </c>
      <c r="D68" s="7">
        <f t="shared" si="20"/>
        <v>1026</v>
      </c>
      <c r="E68" s="7">
        <f t="shared" si="20"/>
        <v>2096</v>
      </c>
      <c r="F68" s="7">
        <f t="shared" si="20"/>
        <v>1830</v>
      </c>
      <c r="G68" s="7">
        <f t="shared" si="20"/>
        <v>6077</v>
      </c>
      <c r="H68" s="7">
        <f t="shared" si="20"/>
        <v>-3146</v>
      </c>
      <c r="I68" s="7">
        <f t="shared" si="20"/>
        <v>-2599</v>
      </c>
      <c r="J68" s="7"/>
      <c r="K68" s="7"/>
      <c r="L68" s="7"/>
      <c r="M68" s="7"/>
      <c r="N68" s="7"/>
    </row>
    <row r="69" spans="1:15" ht="15" thickTop="1" x14ac:dyDescent="0.3">
      <c r="A69" s="61" t="s">
        <v>175</v>
      </c>
      <c r="B69" s="48">
        <f>B36-B68</f>
        <v>768</v>
      </c>
      <c r="C69" s="48">
        <f t="shared" ref="C69:I69" si="21">C36-C68</f>
        <v>1882</v>
      </c>
      <c r="D69" s="48">
        <f t="shared" si="21"/>
        <v>2445</v>
      </c>
      <c r="E69" s="48">
        <f t="shared" si="21"/>
        <v>1372</v>
      </c>
      <c r="F69" s="48">
        <f t="shared" si="21"/>
        <v>1634</v>
      </c>
      <c r="G69" s="48">
        <f t="shared" si="21"/>
        <v>3329</v>
      </c>
      <c r="H69" s="48">
        <f t="shared" si="21"/>
        <v>12559</v>
      </c>
      <c r="I69" s="48">
        <f t="shared" si="21"/>
        <v>11519</v>
      </c>
      <c r="J69" s="41"/>
      <c r="K69" s="41"/>
      <c r="L69" s="41"/>
      <c r="M69" s="41"/>
      <c r="N69" s="41"/>
    </row>
    <row r="70" spans="1:15" x14ac:dyDescent="0.3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2023-10-24T10:45:12Z</dcterms:modified>
</cp:coreProperties>
</file>