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97C74F5B-C585-489C-93D6-102EABD6DDD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4" l="1"/>
  <c r="D67" i="4"/>
  <c r="E67" i="4"/>
  <c r="F67" i="4"/>
  <c r="G67" i="4"/>
  <c r="H67" i="4"/>
  <c r="I67" i="4"/>
  <c r="J67" i="4"/>
  <c r="K67" i="4"/>
  <c r="L67" i="4"/>
  <c r="M67" i="4"/>
  <c r="N67" i="4"/>
  <c r="B67" i="4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I54" i="4"/>
  <c r="C54" i="4"/>
  <c r="D54" i="4"/>
  <c r="E54" i="4"/>
  <c r="F54" i="4"/>
  <c r="G54" i="4"/>
  <c r="H54" i="4"/>
  <c r="J54" i="4"/>
  <c r="K54" i="4"/>
  <c r="L54" i="4"/>
  <c r="M54" i="4"/>
  <c r="N54" i="4"/>
  <c r="B54" i="4"/>
  <c r="C52" i="4"/>
  <c r="D52" i="4"/>
  <c r="E52" i="4"/>
  <c r="F52" i="4"/>
  <c r="G52" i="4"/>
  <c r="H52" i="4"/>
  <c r="I52" i="4"/>
  <c r="B52" i="4"/>
  <c r="D51" i="4"/>
  <c r="E51" i="4"/>
  <c r="F51" i="4"/>
  <c r="G51" i="4"/>
  <c r="H51" i="4"/>
  <c r="I51" i="4"/>
  <c r="C51" i="4"/>
  <c r="C70" i="4" l="1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J51" i="4" l="1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J218" i="3"/>
  <c r="I218" i="3"/>
  <c r="D218" i="3"/>
  <c r="D220" i="3" s="1"/>
  <c r="B218" i="3"/>
  <c r="K216" i="3"/>
  <c r="C216" i="3"/>
  <c r="K215" i="3"/>
  <c r="L215" i="3" s="1"/>
  <c r="J214" i="3"/>
  <c r="D214" i="3"/>
  <c r="D216" i="3" s="1"/>
  <c r="C214" i="3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K193" i="3"/>
  <c r="L193" i="3" s="1"/>
  <c r="M193" i="3" s="1"/>
  <c r="N193" i="3" s="1"/>
  <c r="K192" i="3"/>
  <c r="J191" i="3"/>
  <c r="H191" i="3"/>
  <c r="H193" i="3" s="1"/>
  <c r="G191" i="3"/>
  <c r="G193" i="3" s="1"/>
  <c r="F191" i="3"/>
  <c r="F193" i="3" s="1"/>
  <c r="E191" i="3"/>
  <c r="E193" i="3" s="1"/>
  <c r="B191" i="3"/>
  <c r="B193" i="3" s="1"/>
  <c r="K189" i="3"/>
  <c r="L189" i="3" s="1"/>
  <c r="M189" i="3" s="1"/>
  <c r="N189" i="3" s="1"/>
  <c r="K188" i="3"/>
  <c r="L188" i="3" s="1"/>
  <c r="J187" i="3"/>
  <c r="H187" i="3"/>
  <c r="H189" i="3" s="1"/>
  <c r="B187" i="3"/>
  <c r="I187" i="3"/>
  <c r="I189" i="3" s="1"/>
  <c r="C187" i="3"/>
  <c r="K185" i="3"/>
  <c r="L185" i="3" s="1"/>
  <c r="M185" i="3" s="1"/>
  <c r="N185" i="3" s="1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E181" i="3"/>
  <c r="K180" i="3"/>
  <c r="L180" i="3" s="1"/>
  <c r="M180" i="3" s="1"/>
  <c r="J179" i="3"/>
  <c r="F179" i="3"/>
  <c r="F181" i="3" s="1"/>
  <c r="E179" i="3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J156" i="3"/>
  <c r="H156" i="3"/>
  <c r="H158" i="3" s="1"/>
  <c r="B156" i="3"/>
  <c r="B158" i="3" s="1"/>
  <c r="I156" i="3"/>
  <c r="I158" i="3" s="1"/>
  <c r="G156" i="3"/>
  <c r="G158" i="3" s="1"/>
  <c r="D156" i="3"/>
  <c r="K154" i="3"/>
  <c r="L154" i="3" s="1"/>
  <c r="M154" i="3" s="1"/>
  <c r="N154" i="3" s="1"/>
  <c r="K153" i="3"/>
  <c r="J152" i="3"/>
  <c r="C152" i="3"/>
  <c r="C154" i="3" s="1"/>
  <c r="E152" i="3"/>
  <c r="E154" i="3" s="1"/>
  <c r="D152" i="3"/>
  <c r="D154" i="3" s="1"/>
  <c r="B152" i="3"/>
  <c r="B154" i="3" s="1"/>
  <c r="K150" i="3"/>
  <c r="L150" i="3" s="1"/>
  <c r="M150" i="3" s="1"/>
  <c r="N150" i="3" s="1"/>
  <c r="K149" i="3"/>
  <c r="L149" i="3" s="1"/>
  <c r="M149" i="3" s="1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K125" i="3"/>
  <c r="J125" i="3"/>
  <c r="I125" i="3"/>
  <c r="I127" i="3" s="1"/>
  <c r="D125" i="3"/>
  <c r="B125" i="3"/>
  <c r="K123" i="3"/>
  <c r="L123" i="3" s="1"/>
  <c r="M123" i="3" s="1"/>
  <c r="N123" i="3" s="1"/>
  <c r="K122" i="3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I96" i="3"/>
  <c r="J94" i="3"/>
  <c r="J93" i="3" s="1"/>
  <c r="I94" i="3"/>
  <c r="B94" i="3"/>
  <c r="B96" i="3" s="1"/>
  <c r="D94" i="3"/>
  <c r="D96" i="3" s="1"/>
  <c r="L92" i="3"/>
  <c r="M92" i="3" s="1"/>
  <c r="N92" i="3" s="1"/>
  <c r="K92" i="3"/>
  <c r="K91" i="3"/>
  <c r="L91" i="3" s="1"/>
  <c r="M91" i="3" s="1"/>
  <c r="N91" i="3" s="1"/>
  <c r="J90" i="3"/>
  <c r="E90" i="3"/>
  <c r="D90" i="3"/>
  <c r="B90" i="3"/>
  <c r="K88" i="3"/>
  <c r="L88" i="3" s="1"/>
  <c r="M88" i="3" s="1"/>
  <c r="N88" i="3" s="1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K64" i="3"/>
  <c r="L64" i="3" s="1"/>
  <c r="J63" i="3"/>
  <c r="J62" i="3" s="1"/>
  <c r="B63" i="3"/>
  <c r="B65" i="3" s="1"/>
  <c r="K61" i="3"/>
  <c r="L61" i="3" s="1"/>
  <c r="K60" i="3"/>
  <c r="L60" i="3" s="1"/>
  <c r="M60" i="3" s="1"/>
  <c r="N60" i="3" s="1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E39" i="3"/>
  <c r="I41" i="3"/>
  <c r="J41" i="3" s="1"/>
  <c r="K41" i="3" s="1"/>
  <c r="I39" i="3"/>
  <c r="C39" i="3"/>
  <c r="E35" i="3"/>
  <c r="K34" i="3"/>
  <c r="L34" i="3" s="1"/>
  <c r="M34" i="3" s="1"/>
  <c r="N34" i="3" s="1"/>
  <c r="K33" i="3"/>
  <c r="J32" i="3"/>
  <c r="J31" i="3"/>
  <c r="E32" i="3"/>
  <c r="E34" i="3" s="1"/>
  <c r="C32" i="3"/>
  <c r="C34" i="3" s="1"/>
  <c r="B32" i="3"/>
  <c r="B34" i="3" s="1"/>
  <c r="L30" i="3"/>
  <c r="M30" i="3" s="1"/>
  <c r="N30" i="3" s="1"/>
  <c r="K30" i="3"/>
  <c r="K29" i="3"/>
  <c r="K28" i="3" s="1"/>
  <c r="J28" i="3"/>
  <c r="J27" i="3" s="1"/>
  <c r="I28" i="3"/>
  <c r="G28" i="3"/>
  <c r="B28" i="3"/>
  <c r="K26" i="3"/>
  <c r="L26" i="3" s="1"/>
  <c r="M26" i="3" s="1"/>
  <c r="N26" i="3" s="1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F47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D4" i="1"/>
  <c r="C4" i="1"/>
  <c r="B4" i="1"/>
  <c r="K218" i="3" l="1"/>
  <c r="K32" i="3"/>
  <c r="I10" i="1"/>
  <c r="I12" i="1" s="1"/>
  <c r="L148" i="3"/>
  <c r="E124" i="1"/>
  <c r="E131" i="1" s="1"/>
  <c r="E132" i="1" s="1"/>
  <c r="B59" i="1"/>
  <c r="B60" i="1" s="1"/>
  <c r="C59" i="1"/>
  <c r="G124" i="1"/>
  <c r="G131" i="1" s="1"/>
  <c r="G132" i="1" s="1"/>
  <c r="N90" i="3"/>
  <c r="K156" i="3"/>
  <c r="K121" i="3"/>
  <c r="H7" i="4"/>
  <c r="H11" i="4" s="1"/>
  <c r="H14" i="4" s="1"/>
  <c r="H58" i="4"/>
  <c r="H31" i="4"/>
  <c r="I58" i="4"/>
  <c r="I64" i="4"/>
  <c r="I7" i="4"/>
  <c r="I11" i="4" s="1"/>
  <c r="I14" i="4" s="1"/>
  <c r="I31" i="4"/>
  <c r="I43" i="4"/>
  <c r="H64" i="4"/>
  <c r="C43" i="4"/>
  <c r="D7" i="4"/>
  <c r="D11" i="4" s="1"/>
  <c r="D14" i="4" s="1"/>
  <c r="D31" i="4"/>
  <c r="D58" i="4"/>
  <c r="D64" i="4"/>
  <c r="E7" i="4"/>
  <c r="E11" i="4" s="1"/>
  <c r="E14" i="4" s="1"/>
  <c r="E31" i="4"/>
  <c r="E58" i="4"/>
  <c r="E64" i="4"/>
  <c r="F7" i="4"/>
  <c r="F11" i="4" s="1"/>
  <c r="F14" i="4" s="1"/>
  <c r="F31" i="4"/>
  <c r="F58" i="4"/>
  <c r="F64" i="4"/>
  <c r="G7" i="4"/>
  <c r="G11" i="4" s="1"/>
  <c r="G14" i="4" s="1"/>
  <c r="G31" i="4"/>
  <c r="G58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N25" i="3" s="1"/>
  <c r="N24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I8" i="3"/>
  <c r="L33" i="3"/>
  <c r="L32" i="3" s="1"/>
  <c r="M215" i="3"/>
  <c r="N215" i="3" s="1"/>
  <c r="B102" i="3"/>
  <c r="B43" i="4"/>
  <c r="I32" i="3"/>
  <c r="I34" i="3" s="1"/>
  <c r="H32" i="3"/>
  <c r="H34" i="3" s="1"/>
  <c r="B124" i="1"/>
  <c r="B131" i="1" s="1"/>
  <c r="K31" i="3"/>
  <c r="I142" i="3"/>
  <c r="I17" i="3"/>
  <c r="I18" i="3" s="1"/>
  <c r="B168" i="3"/>
  <c r="C167" i="3"/>
  <c r="F206" i="3"/>
  <c r="F177" i="3"/>
  <c r="E24" i="3"/>
  <c r="E26" i="3" s="1"/>
  <c r="F49" i="3"/>
  <c r="E17" i="3"/>
  <c r="E18" i="3" s="1"/>
  <c r="B8" i="3"/>
  <c r="B47" i="4" s="1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H47" i="3"/>
  <c r="H22" i="3"/>
  <c r="H3" i="3"/>
  <c r="H3" i="4" s="1"/>
  <c r="G170" i="3"/>
  <c r="G171" i="3"/>
  <c r="E206" i="3"/>
  <c r="D140" i="3"/>
  <c r="D139" i="3"/>
  <c r="D14" i="3"/>
  <c r="F17" i="3"/>
  <c r="I68" i="3"/>
  <c r="J68" i="3" s="1"/>
  <c r="K68" i="3" s="1"/>
  <c r="L68" i="3" s="1"/>
  <c r="M68" i="3" s="1"/>
  <c r="N68" i="3" s="1"/>
  <c r="D8" i="3"/>
  <c r="E14" i="3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0" i="3"/>
  <c r="H8" i="3"/>
  <c r="H47" i="4" s="1"/>
  <c r="B14" i="3"/>
  <c r="B46" i="3"/>
  <c r="H70" i="3"/>
  <c r="G8" i="3"/>
  <c r="G47" i="4" s="1"/>
  <c r="G72" i="3"/>
  <c r="C8" i="3"/>
  <c r="C47" i="4" s="1"/>
  <c r="B92" i="3"/>
  <c r="F222" i="3"/>
  <c r="F224" i="3" s="1"/>
  <c r="E8" i="3"/>
  <c r="E47" i="4" s="1"/>
  <c r="F50" i="3"/>
  <c r="F3" i="3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E44" i="4" s="1"/>
  <c r="G53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K62" i="3" s="1"/>
  <c r="B140" i="3"/>
  <c r="H171" i="3"/>
  <c r="I203" i="3"/>
  <c r="B7" i="4"/>
  <c r="B11" i="4" s="1"/>
  <c r="B14" i="4" s="1"/>
  <c r="B31" i="4"/>
  <c r="B44" i="4" s="1"/>
  <c r="B58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44" i="4" s="1"/>
  <c r="C58" i="4"/>
  <c r="C64" i="4"/>
  <c r="E209" i="3"/>
  <c r="E57" i="3"/>
  <c r="D61" i="3"/>
  <c r="G78" i="3"/>
  <c r="B88" i="3"/>
  <c r="H139" i="3"/>
  <c r="F142" i="3"/>
  <c r="C148" i="3"/>
  <c r="C150" i="3" s="1"/>
  <c r="J151" i="3"/>
  <c r="J155" i="3"/>
  <c r="K155" i="3" s="1"/>
  <c r="E165" i="3"/>
  <c r="C171" i="3"/>
  <c r="G187" i="3"/>
  <c r="G189" i="3" s="1"/>
  <c r="F208" i="3"/>
  <c r="I222" i="3"/>
  <c r="H24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H59" i="1"/>
  <c r="H60" i="1" s="1"/>
  <c r="H124" i="1"/>
  <c r="H131" i="1" s="1"/>
  <c r="H132" i="1" s="1"/>
  <c r="B17" i="3"/>
  <c r="B18" i="3" s="1"/>
  <c r="G47" i="3"/>
  <c r="B30" i="3"/>
  <c r="C35" i="3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I65" i="3" s="1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B19" i="4"/>
  <c r="B18" i="4"/>
  <c r="H19" i="4"/>
  <c r="H18" i="4"/>
  <c r="I13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L72" i="3"/>
  <c r="I15" i="3"/>
  <c r="K27" i="3"/>
  <c r="K50" i="3"/>
  <c r="J49" i="3"/>
  <c r="J21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B19" i="3"/>
  <c r="F53" i="3"/>
  <c r="I3" i="3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1" i="3"/>
  <c r="E196" i="3"/>
  <c r="E218" i="3"/>
  <c r="E220" i="3" s="1"/>
  <c r="F218" i="3"/>
  <c r="F220" i="3" s="1"/>
  <c r="E40" i="3"/>
  <c r="D3" i="3"/>
  <c r="D3" i="4" s="1"/>
  <c r="D24" i="4" s="1"/>
  <c r="F9" i="3"/>
  <c r="H15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E129" i="3" s="1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C20" i="1"/>
  <c r="C64" i="1"/>
  <c r="C76" i="1" s="1"/>
  <c r="C94" i="1" s="1"/>
  <c r="C96" i="1" s="1"/>
  <c r="C97" i="1" s="1"/>
  <c r="C60" i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H163" i="1"/>
  <c r="G163" i="1"/>
  <c r="E163" i="1"/>
  <c r="E164" i="1" s="1"/>
  <c r="E165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4" i="3" l="1"/>
  <c r="G3" i="4"/>
  <c r="G24" i="4" s="1"/>
  <c r="F19" i="3"/>
  <c r="C3" i="4"/>
  <c r="C24" i="4" s="1"/>
  <c r="F16" i="3"/>
  <c r="F3" i="4"/>
  <c r="F24" i="4" s="1"/>
  <c r="D16" i="3"/>
  <c r="F44" i="4"/>
  <c r="L62" i="3"/>
  <c r="I9" i="3"/>
  <c r="I47" i="4"/>
  <c r="B4" i="3"/>
  <c r="B3" i="4"/>
  <c r="B24" i="4" s="1"/>
  <c r="I16" i="3"/>
  <c r="I3" i="4"/>
  <c r="I24" i="4" s="1"/>
  <c r="C5" i="3"/>
  <c r="C11" i="3" s="1"/>
  <c r="C46" i="4" s="1"/>
  <c r="C49" i="4" s="1"/>
  <c r="C53" i="4" s="1"/>
  <c r="C55" i="4" s="1"/>
  <c r="C66" i="4" s="1"/>
  <c r="C68" i="4" s="1"/>
  <c r="C69" i="4" s="1"/>
  <c r="L217" i="3"/>
  <c r="M24" i="3"/>
  <c r="L155" i="3"/>
  <c r="L214" i="3"/>
  <c r="E15" i="3"/>
  <c r="G44" i="4"/>
  <c r="E10" i="3"/>
  <c r="E3" i="4"/>
  <c r="E24" i="4" s="1"/>
  <c r="L24" i="3"/>
  <c r="D9" i="3"/>
  <c r="D47" i="4"/>
  <c r="D44" i="4"/>
  <c r="G13" i="4"/>
  <c r="D13" i="4"/>
  <c r="C13" i="4"/>
  <c r="E13" i="4"/>
  <c r="F13" i="4"/>
  <c r="I44" i="4"/>
  <c r="L31" i="3"/>
  <c r="M31" i="3" s="1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L120" i="3" s="1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M32" i="3" s="1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90" i="3" s="1"/>
  <c r="M190" i="3" s="1"/>
  <c r="N190" i="3" s="1"/>
  <c r="C9" i="3"/>
  <c r="H4" i="3"/>
  <c r="H16" i="3"/>
  <c r="K81" i="3"/>
  <c r="J80" i="3"/>
  <c r="N126" i="3"/>
  <c r="N125" i="3" s="1"/>
  <c r="M125" i="3"/>
  <c r="M124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46" i="4" s="1"/>
  <c r="E49" i="4" s="1"/>
  <c r="E53" i="4" s="1"/>
  <c r="E55" i="4" s="1"/>
  <c r="E66" i="4" s="1"/>
  <c r="E68" i="4" s="1"/>
  <c r="E69" i="4" s="1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33" i="3" l="1"/>
  <c r="N32" i="3" s="1"/>
  <c r="N31" i="3" s="1"/>
  <c r="C7" i="3"/>
  <c r="N124" i="3"/>
  <c r="N62" i="3"/>
  <c r="N153" i="3"/>
  <c r="N152" i="3" s="1"/>
  <c r="M152" i="3"/>
  <c r="M151" i="3" s="1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I7" i="3"/>
  <c r="I11" i="3"/>
  <c r="M93" i="3"/>
  <c r="N93" i="3" s="1"/>
  <c r="G7" i="3"/>
  <c r="G6" i="3"/>
  <c r="G11" i="3"/>
  <c r="G46" i="4" s="1"/>
  <c r="G49" i="4" s="1"/>
  <c r="G53" i="4" s="1"/>
  <c r="G55" i="4" s="1"/>
  <c r="G66" i="4" s="1"/>
  <c r="G68" i="4" s="1"/>
  <c r="G69" i="4" s="1"/>
  <c r="M231" i="3"/>
  <c r="M143" i="3"/>
  <c r="L142" i="3"/>
  <c r="B7" i="3"/>
  <c r="B11" i="3"/>
  <c r="B46" i="4" s="1"/>
  <c r="B49" i="4" s="1"/>
  <c r="B53" i="4" s="1"/>
  <c r="B55" i="4" s="1"/>
  <c r="B66" i="4" s="1"/>
  <c r="B68" i="4" s="1"/>
  <c r="B69" i="4" s="1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M27" i="3" s="1"/>
  <c r="N27" i="3" s="1"/>
  <c r="N29" i="3"/>
  <c r="N28" i="3" s="1"/>
  <c r="N41" i="3"/>
  <c r="H7" i="3"/>
  <c r="H6" i="3"/>
  <c r="H11" i="3"/>
  <c r="H46" i="4" s="1"/>
  <c r="H49" i="4" s="1"/>
  <c r="H53" i="4" s="1"/>
  <c r="H55" i="4" s="1"/>
  <c r="H66" i="4" s="1"/>
  <c r="H68" i="4" s="1"/>
  <c r="H69" i="4" s="1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46" i="4" s="1"/>
  <c r="F49" i="4" s="1"/>
  <c r="F53" i="4" s="1"/>
  <c r="F55" i="4" s="1"/>
  <c r="F66" i="4" s="1"/>
  <c r="F68" i="4" s="1"/>
  <c r="F69" i="4" s="1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46" i="4" s="1"/>
  <c r="D49" i="4" s="1"/>
  <c r="D53" i="4" s="1"/>
  <c r="D55" i="4" s="1"/>
  <c r="D66" i="4" s="1"/>
  <c r="D68" i="4" s="1"/>
  <c r="D69" i="4" s="1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3" i="3" l="1"/>
  <c r="K4" i="3" s="1"/>
  <c r="I13" i="3"/>
  <c r="I46" i="4"/>
  <c r="I49" i="4" s="1"/>
  <c r="I53" i="4" s="1"/>
  <c r="I55" i="4" s="1"/>
  <c r="I66" i="4" s="1"/>
  <c r="I68" i="4" s="1"/>
  <c r="I69" i="4" s="1"/>
  <c r="N120" i="3"/>
  <c r="J14" i="3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K5" i="3" s="1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<sst xmlns="http://schemas.openxmlformats.org/spreadsheetml/2006/main" count="355" uniqueCount="213">
  <si>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</si>
  <si>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</si>
  <si>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</si>
  <si>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</si>
  <si>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</si>
  <si>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</si>
  <si>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</si>
  <si>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</si>
  <si>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</si>
  <si>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</si>
  <si>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</si>
  <si>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</si>
  <si>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</si>
  <si>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</si>
  <si>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</si>
  <si>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</si>
  <si>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</si>
  <si>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</si>
  <si>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</si>
  <si>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</si>
  <si>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</si>
  <si>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</si>
  <si>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</si>
  <si>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</si>
  <si>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</si>
  <si>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</si>
  <si>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</si>
  <si>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</si>
  <si>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</si>
  <si>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</si>
  <si>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</si>
  <si>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</si>
  <si>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</si>
  <si>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</si>
  <si>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</si>
  <si>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</si>
  <si>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</si>
  <si>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</si>
  <si>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</si>
  <si>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</si>
  <si>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</si>
  <si>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</si>
  <si>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</si>
  <si>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</si>
  <si>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</si>
  <si>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</si>
  <si>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</si>
  <si>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</si>
  <si>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</si>
  <si>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</si>
  <si>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</si>
  <si>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</si>
  <si>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</si>
  <si>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</si>
  <si>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</si>
  <si>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</si>
  <si>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</si>
  <si>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</si>
  <si>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</si>
  <si>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</si>
  <si>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</si>
  <si>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</si>
  <si>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</si>
  <si>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</si>
  <si>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</si>
  <si>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</si>
  <si>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</si>
  <si>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</si>
  <si>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</si>
  <si>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</si>
  <si>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</si>
  <si>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</si>
  <si>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</si>
  <si>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</si>
  <si>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</si>
  <si>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</si>
  <si>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</si>
  <si>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</si>
  <si>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</si>
  <si>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</si>
  <si>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</si>
  <si>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</si>
  <si>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</si>
  <si>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</si>
  <si>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</si>
  <si>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</si>
  <si>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</si>
  <si>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</si>
  <si>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</si>
  <si>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</si>
  <si>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</si>
  <si>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</si>
  <si>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</si>
  <si>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</si>
  <si>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</si>
  <si>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</si>
  <si>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</si>
  <si>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</si>
  <si>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</si>
  <si>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</si>
  <si>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</si>
  <si>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</si>
  <si>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</si>
  <si>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</si>
  <si>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</si>
  <si>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</si>
  <si>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</si>
  <si>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</si>
  <si>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</si>
  <si>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</si>
  <si>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</si>
  <si>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</si>
  <si>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</si>
  <si>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</si>
  <si>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</si>
  <si>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</si>
  <si>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</si>
  <si>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</si>
  <si>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</si>
  <si>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</si>
  <si>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</si>
  <si>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</si>
  <si>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</si>
  <si>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</si>
  <si>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</si>
  <si>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</si>
  <si>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</si>
  <si>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</si>
  <si>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</si>
  <si>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</si>
  <si>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</si>
  <si>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</si>
  <si>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</si>
  <si>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</si>
  <si>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</si>
  <si>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</si>
  <si>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</si>
  <si>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</si>
  <si>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</si>
  <si>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</si>
  <si>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</si>
  <si>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</si>
  <si>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</si>
  <si>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</si>
  <si>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</si>
  <si>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</si>
  <si>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</si>
  <si>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</si>
  <si>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</si>
  <si>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</si>
  <si>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</si>
  <si>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</si>
  <si>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</si>
  <si>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</si>
  <si>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</si>
  <si>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</si>
  <si>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</si>
  <si>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</si>
  <si>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</si>
  <si>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</si>
  <si>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</si>
  <si>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</si>
  <si>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</si>
  <si>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</si>
  <si>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</si>
  <si>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</si>
  <si>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</si>
  <si>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</si>
  <si>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</si>
  <si>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</si>
  <si>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</si>
  <si>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</si>
  <si>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</si>
  <si>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</si>
  <si>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</si>
  <si>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</si>
  <si>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</si>
  <si>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</si>
  <si>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</si>
  <si>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</si>
  <si>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</si>
  <si>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</si>
  <si>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</si>
  <si>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</si>
  <si>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</si>
  <si>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</si>
  <si>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</si>
  <si>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</si>
  <si>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</si>
  <si>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</si>
  <si>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</si>
  <si>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</si>
  <si>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</si>
  <si>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</si>
  <si>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</si>
  <si>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</si>
  <si>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</si>
  <si>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</si>
  <si>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</si>
  <si>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</si>
  <si>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</si>
  <si>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</si>
  <si>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</si>
  <si>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</si>
  <si>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</si>
  <si>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</si>
  <si>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</si>
  <si>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</si>
  <si>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</si>
  <si>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</si>
  <si>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for column I, the formula used will be H23-I23, follow the same example for the rest of the periods</t>
  </si>
  <si>
    <t>Should be linked from segmental forecast sheet</t>
  </si>
  <si>
    <t>Please link formula, no hard coded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</si>
</sst>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167" fontId="15" fillId="0" borderId="5" xfId="0" applyNumberFormat="1" applyFont="1" applyBorder="1" applyAlignment="1">
      <alignment horizontal="right" vertical="top" shrinkToFit="1"/>
    </xf>
    <xf numFmtId="167" fontId="16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0" fontId="17" fillId="0" borderId="5" xfId="0" applyFont="1" applyBorder="1" applyAlignment="1">
      <alignment horizontal="right" vertical="top" wrapText="1"/>
    </xf>
    <xf numFmtId="1" fontId="15" fillId="0" borderId="6" xfId="0" applyNumberFormat="1" applyFont="1" applyBorder="1" applyAlignment="1">
      <alignment horizontal="right" vertical="top" shrinkToFit="1"/>
    </xf>
    <xf numFmtId="1" fontId="16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right" vertical="top" wrapText="1"/>
    </xf>
    <xf numFmtId="169" fontId="16" fillId="0" borderId="5" xfId="0" applyNumberFormat="1" applyFont="1" applyBorder="1" applyAlignment="1">
      <alignment horizontal="right" vertical="top" shrinkToFit="1"/>
    </xf>
    <xf numFmtId="169" fontId="16" fillId="0" borderId="6" xfId="0" applyNumberFormat="1" applyFont="1" applyBorder="1" applyAlignment="1">
      <alignment horizontal="right" vertical="top" shrinkToFit="1"/>
    </xf>
    <xf numFmtId="37" fontId="16" fillId="0" borderId="5" xfId="0" applyNumberFormat="1" applyFont="1" applyBorder="1" applyAlignment="1">
      <alignment horizontal="right" vertical="top" shrinkToFit="1"/>
    </xf>
    <xf numFmtId="169" fontId="16" fillId="0" borderId="5" xfId="0" applyNumberFormat="1" applyFont="1" applyBorder="1" applyAlignment="1">
      <alignment horizontal="right" vertical="center" shrinkToFit="1"/>
    </xf>
    <xf numFmtId="1" fontId="16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43" fontId="14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201</v>
      </c>
    </row>
    <row r="3" spans="1:1" x14ac:dyDescent="0.35">
      <c r="A3" s="38" t="s">
        <v>199</v>
      </c>
    </row>
    <row r="4" spans="1:1" x14ac:dyDescent="0.35">
      <c r="A4" s="19" t="s">
        <v>200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45" sqref="B45"/>
    </sheetView>
  </sheetViews>
  <sheetFormatPr defaultRowHeight="14.5" x14ac:dyDescent="0.35"/>
  <cols>
    <col min="1" max="1" width="48.6328125" customWidth="1"/>
    <col min="2" max="14" width="11.63281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5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5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5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5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5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5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5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5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5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5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5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5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5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5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5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5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5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5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5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5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5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5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5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5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5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5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5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5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5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5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5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5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5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5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5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5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5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5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5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5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5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5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5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5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5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5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5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5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5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5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5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5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5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5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5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5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5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5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5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5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5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5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5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5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5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5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5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5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5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5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5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5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5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5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5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5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5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5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5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5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5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5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5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5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5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5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5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5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5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5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5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5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5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5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5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5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5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5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5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5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5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5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5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5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5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5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5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5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5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5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5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5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5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5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5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5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5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5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5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5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5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5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5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5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5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5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5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5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5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5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5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5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5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5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5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5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5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5">
      <c r="B161" s="82">
        <f>+IFERROR(B159/B$145,"nm")</f>
        <v>-17.88695652173913</v>
      </c>
      <c r="C161" s="82">
        <f t="shared" ref="C161:I161" si="228">+IFERROR(C159/C$145,"nm")</f>
        <v>-32.410958904109592</v>
      </c>
      <c r="D161" s="82">
        <f t="shared" si="228"/>
        <v>-33.479452054794521</v>
      </c>
      <c r="E161" s="82">
        <f t="shared" si="228"/>
        <v>-27.738636363636363</v>
      </c>
      <c r="F161" s="82">
        <f t="shared" si="228"/>
        <v>-73.023809523809518</v>
      </c>
      <c r="G161" s="82">
        <f t="shared" si="228"/>
        <v>-108.46666666666667</v>
      </c>
      <c r="H161" s="82">
        <f t="shared" si="228"/>
        <v>-137.36000000000001</v>
      </c>
      <c r="I161" s="82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5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5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5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5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5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5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5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5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5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5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5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5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5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5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5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5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5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5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5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5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5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5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5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5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5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5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5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5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5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5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5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5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5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5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5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5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5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5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5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5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5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5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5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5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5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5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5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5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5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5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5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5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5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5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5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5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5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5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5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5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5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5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5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5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5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5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5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5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5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5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5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5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5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5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5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5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5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5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5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38" activePane="bottomLeft" state="frozen"/>
      <selection pane="bottomLeft" activeCell="J26" sqref="J26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1">
        <v>4466</v>
      </c>
      <c r="G25" s="62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3">
        <v>197</v>
      </c>
      <c r="G26" s="64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5">
        <v>4272</v>
      </c>
      <c r="G27" s="66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5">
        <v>5622</v>
      </c>
      <c r="G28" s="66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7">
        <v>1968</v>
      </c>
      <c r="G29" s="6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5">
        <v>4744</v>
      </c>
      <c r="G31" s="66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6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3">
        <v>283</v>
      </c>
      <c r="G33" s="64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3">
        <v>154</v>
      </c>
      <c r="G34" s="64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7">
        <v>2011</v>
      </c>
      <c r="G35" s="68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3">
        <v>9</v>
      </c>
      <c r="G40" s="64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5">
        <v>2612</v>
      </c>
      <c r="G41" s="66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71">
        <v>0</v>
      </c>
      <c r="G42" s="64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5">
        <v>5010</v>
      </c>
      <c r="G43" s="66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2">
        <v>229</v>
      </c>
      <c r="G44" s="7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5">
        <v>3464</v>
      </c>
      <c r="G46" s="66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>
        <v>0</v>
      </c>
      <c r="F47" s="71">
        <v>0</v>
      </c>
      <c r="G47" s="66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5">
        <v>3347</v>
      </c>
      <c r="G48" s="66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74"/>
      <c r="G49" s="74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71">
        <v>0</v>
      </c>
      <c r="G50" s="75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74"/>
      <c r="G51" s="74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74"/>
      <c r="G52" s="74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71">
        <v>0</v>
      </c>
      <c r="G53" s="75">
        <v>0</v>
      </c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3">
        <v>3</v>
      </c>
      <c r="G54" s="64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5">
        <v>7163</v>
      </c>
      <c r="G55" s="66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3">
        <v>231</v>
      </c>
      <c r="G56" s="76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7">
        <v>1643</v>
      </c>
      <c r="G57" s="77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4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6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4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4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4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74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6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8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9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0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8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4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6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8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3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1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1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1">
        <v>0</v>
      </c>
      <c r="H87" s="3">
        <v>-197</v>
      </c>
      <c r="I87" s="3">
        <v>0</v>
      </c>
    </row>
    <row r="88" spans="1:9" x14ac:dyDescent="0.35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1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1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1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1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1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1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5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6">
        <v>1028</v>
      </c>
      <c r="H101" s="3">
        <v>1177</v>
      </c>
      <c r="I101" s="3">
        <v>1231</v>
      </c>
    </row>
    <row r="102" spans="1:9" x14ac:dyDescent="0.35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4">
        <v>121</v>
      </c>
      <c r="H102" s="3">
        <v>179</v>
      </c>
      <c r="I102" s="3">
        <v>160</v>
      </c>
    </row>
    <row r="103" spans="1:9" x14ac:dyDescent="0.35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3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1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1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1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1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1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1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1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1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1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1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1">
        <v>214</v>
      </c>
      <c r="H122">
        <v>190</v>
      </c>
      <c r="I122">
        <v>234</v>
      </c>
    </row>
    <row r="123" spans="1:9" x14ac:dyDescent="0.3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1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5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5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1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5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5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5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5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5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5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5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5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5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5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5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5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5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5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5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5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4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54" workbookViewId="0">
      <selection activeCell="B71" sqref="B71"/>
    </sheetView>
  </sheetViews>
  <sheetFormatPr defaultRowHeight="14.5" x14ac:dyDescent="0.35"/>
  <cols>
    <col min="1" max="1" width="48.6328125" customWidth="1"/>
    <col min="2" max="9" width="11.6328125" customWidth="1"/>
    <col min="10" max="14" width="11.6328125" hidden="1" customWidth="1"/>
    <col min="15" max="15" width="39.90625" customWidth="1"/>
  </cols>
  <sheetData>
    <row r="1" spans="1:16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35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</row>
    <row r="5" spans="1:16" x14ac:dyDescent="0.35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</row>
    <row r="6" spans="1:16" x14ac:dyDescent="0.35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</row>
    <row r="7" spans="1:16" x14ac:dyDescent="0.35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6" x14ac:dyDescent="0.35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</row>
    <row r="9" spans="1:16" x14ac:dyDescent="0.35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</row>
    <row r="10" spans="1:16" x14ac:dyDescent="0.35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</row>
    <row r="11" spans="1:16" x14ac:dyDescent="0.35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6" x14ac:dyDescent="0.35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</row>
    <row r="13" spans="1:16" x14ac:dyDescent="0.35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</row>
    <row r="14" spans="1:16" ht="15" thickBot="1" x14ac:dyDescent="0.4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</row>
    <row r="15" spans="1:16" ht="15" thickTop="1" x14ac:dyDescent="0.35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35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</row>
    <row r="17" spans="1:16" x14ac:dyDescent="0.35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</row>
    <row r="18" spans="1:16" x14ac:dyDescent="0.35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P18" t="s">
        <v>198</v>
      </c>
    </row>
    <row r="19" spans="1:16" x14ac:dyDescent="0.35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P19" t="s">
        <v>198</v>
      </c>
    </row>
    <row r="20" spans="1:16" x14ac:dyDescent="0.3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35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</row>
    <row r="22" spans="1:16" x14ac:dyDescent="0.35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</row>
    <row r="23" spans="1:16" x14ac:dyDescent="0.35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P23" t="s">
        <v>203</v>
      </c>
    </row>
    <row r="24" spans="1:16" x14ac:dyDescent="0.35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</row>
    <row r="25" spans="1:16" x14ac:dyDescent="0.35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</row>
    <row r="26" spans="1:16" x14ac:dyDescent="0.35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</row>
    <row r="27" spans="1:16" x14ac:dyDescent="0.35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</row>
    <row r="28" spans="1:16" x14ac:dyDescent="0.35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</row>
    <row r="29" spans="1:16" x14ac:dyDescent="0.3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 x14ac:dyDescent="0.35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</row>
    <row r="31" spans="1:16" ht="15" thickBot="1" x14ac:dyDescent="0.4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</row>
    <row r="32" spans="1:16" ht="15" thickTop="1" x14ac:dyDescent="0.3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5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</row>
    <row r="34" spans="1:16" x14ac:dyDescent="0.35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</row>
    <row r="35" spans="1:16" x14ac:dyDescent="0.35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</row>
    <row r="36" spans="1:16" x14ac:dyDescent="0.35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</row>
    <row r="37" spans="1:16" x14ac:dyDescent="0.35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</row>
    <row r="38" spans="1:16" x14ac:dyDescent="0.35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</row>
    <row r="39" spans="1:16" x14ac:dyDescent="0.3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35">
      <c r="A40" s="2" t="s">
        <v>171</v>
      </c>
      <c r="B40" s="3">
        <v>6776</v>
      </c>
      <c r="C40" s="3">
        <v>7789</v>
      </c>
      <c r="D40" s="3">
        <v>5713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</row>
    <row r="41" spans="1:16" x14ac:dyDescent="0.35">
      <c r="A41" s="2" t="s">
        <v>172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</row>
    <row r="42" spans="1:16" x14ac:dyDescent="0.35">
      <c r="A42" s="2" t="s">
        <v>173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</row>
    <row r="43" spans="1:16" ht="15" thickBot="1" x14ac:dyDescent="0.4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</row>
    <row r="44" spans="1:16" s="1" customFormat="1" ht="15" thickTop="1" x14ac:dyDescent="0.35">
      <c r="A44" s="60" t="s">
        <v>175</v>
      </c>
      <c r="B44" s="83">
        <f>B31-B43</f>
        <v>0</v>
      </c>
      <c r="C44" s="83">
        <f t="shared" ref="C44:I44" si="10">C31-C43</f>
        <v>0</v>
      </c>
      <c r="D44" s="83">
        <f t="shared" si="10"/>
        <v>0</v>
      </c>
      <c r="E44" s="83">
        <f t="shared" si="10"/>
        <v>0</v>
      </c>
      <c r="F44" s="83">
        <f t="shared" si="10"/>
        <v>0</v>
      </c>
      <c r="G44" s="83">
        <f t="shared" si="10"/>
        <v>0</v>
      </c>
      <c r="H44" s="83">
        <f t="shared" si="10"/>
        <v>0</v>
      </c>
      <c r="I44" s="83">
        <f t="shared" si="10"/>
        <v>0</v>
      </c>
      <c r="J44" s="60"/>
      <c r="K44" s="60"/>
      <c r="L44" s="60"/>
      <c r="M44" s="60"/>
      <c r="N44" s="60"/>
    </row>
    <row r="45" spans="1:16" x14ac:dyDescent="0.3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6" x14ac:dyDescent="0.35">
      <c r="A46" s="1" t="s">
        <v>134</v>
      </c>
      <c r="B46" s="85">
        <f>+'Segmental forecast'!B11</f>
        <v>4233</v>
      </c>
      <c r="C46" s="85">
        <f>+'Segmental forecast'!C11</f>
        <v>4642</v>
      </c>
      <c r="D46" s="85">
        <f>+'Segmental forecast'!D11</f>
        <v>4945</v>
      </c>
      <c r="E46" s="85">
        <f>+'Segmental forecast'!E11</f>
        <v>4379</v>
      </c>
      <c r="F46" s="85">
        <f>+'Segmental forecast'!F11</f>
        <v>4850</v>
      </c>
      <c r="G46" s="85">
        <f>+'Segmental forecast'!G11</f>
        <v>2976</v>
      </c>
      <c r="H46" s="85">
        <f>+'Segmental forecast'!H11</f>
        <v>6923</v>
      </c>
      <c r="I46" s="85">
        <f>+'Segmental forecast'!I11</f>
        <v>6856</v>
      </c>
      <c r="J46" s="9"/>
      <c r="K46" s="9"/>
      <c r="L46" s="9"/>
      <c r="M46" s="9"/>
      <c r="N46" s="9"/>
      <c r="P46" t="s">
        <v>202</v>
      </c>
    </row>
    <row r="47" spans="1:16" x14ac:dyDescent="0.35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P47" t="s">
        <v>202</v>
      </c>
    </row>
    <row r="48" spans="1:16" x14ac:dyDescent="0.35">
      <c r="A48" t="s">
        <v>176</v>
      </c>
      <c r="B48" s="84">
        <f>+Historicals!B101</f>
        <v>1262</v>
      </c>
      <c r="C48" s="84">
        <f>+Historicals!C101</f>
        <v>748</v>
      </c>
      <c r="D48" s="84">
        <f>+Historicals!D101</f>
        <v>703</v>
      </c>
      <c r="E48" s="84">
        <f>+Historicals!E101</f>
        <v>529</v>
      </c>
      <c r="F48" s="84">
        <f>+Historicals!F101</f>
        <v>757</v>
      </c>
      <c r="G48" s="84">
        <f>+Historicals!G101</f>
        <v>1028</v>
      </c>
      <c r="H48" s="84">
        <f>+Historicals!H101</f>
        <v>1177</v>
      </c>
      <c r="I48" s="84">
        <f>+Historicals!I101</f>
        <v>1231</v>
      </c>
      <c r="J48" s="3"/>
      <c r="K48" s="3"/>
      <c r="L48" s="3"/>
      <c r="M48" s="3"/>
      <c r="N48" s="3"/>
      <c r="P48" t="s">
        <v>206</v>
      </c>
    </row>
    <row r="49" spans="1:16" x14ac:dyDescent="0.35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6" x14ac:dyDescent="0.35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P50" t="s">
        <v>206</v>
      </c>
    </row>
    <row r="51" spans="1:16" x14ac:dyDescent="0.35">
      <c r="A51" t="s">
        <v>179</v>
      </c>
      <c r="B51" s="3">
        <v>2922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t="s">
        <v>210</v>
      </c>
      <c r="P51" s="86" t="s">
        <v>207</v>
      </c>
    </row>
    <row r="52" spans="1:16" x14ac:dyDescent="0.35">
      <c r="A52" t="s">
        <v>135</v>
      </c>
      <c r="B52" s="3">
        <f>'Segmental forecast'!B45</f>
        <v>208</v>
      </c>
      <c r="C52" s="3">
        <f>'Segmental forecast'!C45</f>
        <v>242</v>
      </c>
      <c r="D52" s="3">
        <f>'Segmental forecast'!D45</f>
        <v>223</v>
      </c>
      <c r="E52" s="3">
        <f>'Segmental forecast'!E45</f>
        <v>196</v>
      </c>
      <c r="F52" s="3">
        <f>'Segmental forecast'!F45</f>
        <v>117</v>
      </c>
      <c r="G52" s="3">
        <f>'Segmental forecast'!G45</f>
        <v>110</v>
      </c>
      <c r="H52" s="3">
        <f>'Segmental forecast'!H45</f>
        <v>98</v>
      </c>
      <c r="I52" s="3">
        <f>'Segmental forecast'!I45</f>
        <v>146</v>
      </c>
      <c r="J52" s="3"/>
      <c r="K52" s="3"/>
      <c r="L52" s="3"/>
      <c r="M52" s="3"/>
      <c r="N52" s="3"/>
      <c r="O52" t="s">
        <v>211</v>
      </c>
      <c r="P52" t="s">
        <v>208</v>
      </c>
    </row>
    <row r="53" spans="1:16" x14ac:dyDescent="0.35">
      <c r="A53" s="1" t="s">
        <v>180</v>
      </c>
      <c r="B53" s="9">
        <f>B47+B49-B51-B52</f>
        <v>447</v>
      </c>
      <c r="C53" s="9">
        <f t="shared" ref="C53:I53" si="14">C47+C49-C51-C52</f>
        <v>4625</v>
      </c>
      <c r="D53" s="9">
        <f t="shared" si="14"/>
        <v>5521</v>
      </c>
      <c r="E53" s="9">
        <f t="shared" si="14"/>
        <v>4197</v>
      </c>
      <c r="F53" s="9">
        <f t="shared" si="14"/>
        <v>5483</v>
      </c>
      <c r="G53" s="9">
        <f t="shared" si="14"/>
        <v>3145</v>
      </c>
      <c r="H53" s="9">
        <f t="shared" si="14"/>
        <v>7005</v>
      </c>
      <c r="I53" s="9">
        <f t="shared" si="14"/>
        <v>7444</v>
      </c>
      <c r="J53" s="9"/>
      <c r="K53" s="9"/>
      <c r="L53" s="9"/>
      <c r="M53" s="9"/>
      <c r="N53" s="9"/>
    </row>
    <row r="54" spans="1:16" x14ac:dyDescent="0.35">
      <c r="A54" t="s">
        <v>181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>
        <f>Historicals!J68+Historicals!J69+Historicals!J70</f>
        <v>0</v>
      </c>
      <c r="K54" s="3">
        <f>Historicals!K68+Historicals!K69+Historicals!K70</f>
        <v>0</v>
      </c>
      <c r="L54" s="3">
        <f>Historicals!L68+Historicals!L69+Historicals!L70</f>
        <v>0</v>
      </c>
      <c r="M54" s="3">
        <f>Historicals!M68+Historicals!M69+Historicals!M70</f>
        <v>0</v>
      </c>
      <c r="N54" s="3">
        <f>Historicals!N68+Historicals!N69+Historicals!N70</f>
        <v>0</v>
      </c>
      <c r="O54" t="s">
        <v>212</v>
      </c>
    </row>
    <row r="55" spans="1:16" x14ac:dyDescent="0.35">
      <c r="A55" s="27" t="s">
        <v>182</v>
      </c>
      <c r="B55" s="26">
        <f>B53+B54</f>
        <v>1105</v>
      </c>
      <c r="C55" s="26">
        <f t="shared" ref="C55:I55" si="15">C53+C54</f>
        <v>4972</v>
      </c>
      <c r="D55" s="26">
        <f t="shared" si="15"/>
        <v>5629</v>
      </c>
      <c r="E55" s="26">
        <f t="shared" si="15"/>
        <v>4343</v>
      </c>
      <c r="F55" s="26">
        <f t="shared" si="15"/>
        <v>6056</v>
      </c>
      <c r="G55" s="26">
        <f t="shared" si="15"/>
        <v>3995</v>
      </c>
      <c r="H55" s="26">
        <f t="shared" si="15"/>
        <v>7531</v>
      </c>
      <c r="I55" s="26">
        <f t="shared" si="15"/>
        <v>8179</v>
      </c>
      <c r="J55" s="26"/>
      <c r="K55" s="26"/>
      <c r="L55" s="26"/>
      <c r="M55" s="26"/>
      <c r="N55" s="26"/>
    </row>
    <row r="56" spans="1:16" x14ac:dyDescent="0.35">
      <c r="A56" t="s">
        <v>183</v>
      </c>
      <c r="B56" s="3">
        <f>Historicals!B78+Historicals!B81</f>
        <v>-6049</v>
      </c>
      <c r="C56" s="3">
        <f>Historicals!C78+Historicals!C81</f>
        <v>-6510</v>
      </c>
      <c r="D56" s="3">
        <f>Historicals!D78+Historicals!D81</f>
        <v>-7033</v>
      </c>
      <c r="E56" s="3">
        <f>Historicals!E78+Historicals!E81</f>
        <v>-5811</v>
      </c>
      <c r="F56" s="3">
        <f>Historicals!F78+Historicals!F81</f>
        <v>-4056</v>
      </c>
      <c r="G56" s="3">
        <f>Historicals!G78+Historicals!G81</f>
        <v>-3512</v>
      </c>
      <c r="H56" s="3">
        <f>Historicals!H78+Historicals!H81</f>
        <v>-10656</v>
      </c>
      <c r="I56" s="3">
        <f>Historicals!I78+Historicals!I81</f>
        <v>-13671</v>
      </c>
      <c r="J56" s="3"/>
      <c r="K56" s="3"/>
      <c r="L56" s="3"/>
      <c r="M56" s="3"/>
      <c r="N56" s="3"/>
      <c r="O56" t="s">
        <v>212</v>
      </c>
    </row>
    <row r="57" spans="1:16" x14ac:dyDescent="0.35">
      <c r="A57" t="s">
        <v>184</v>
      </c>
      <c r="B57" s="84">
        <f>Historicals!B79+Historicals!B80+Historicals!B82</f>
        <v>5874</v>
      </c>
      <c r="C57" s="84">
        <f>Historicals!C79+Historicals!C80+Historicals!C82</f>
        <v>5476</v>
      </c>
      <c r="D57" s="84">
        <f>Historicals!D79+Historicals!D80+Historicals!D82</f>
        <v>6025</v>
      </c>
      <c r="E57" s="84">
        <f>Historicals!E79+Historicals!E80+Historicals!E82</f>
        <v>6087</v>
      </c>
      <c r="F57" s="84">
        <f>Historicals!F79+Historicals!F80+Historicals!F82</f>
        <v>3792</v>
      </c>
      <c r="G57" s="84">
        <f>Historicals!G79+Historicals!G80+Historicals!G82</f>
        <v>2484</v>
      </c>
      <c r="H57" s="84">
        <f>Historicals!H79+Historicals!H80+Historicals!H82</f>
        <v>6856</v>
      </c>
      <c r="I57" s="84">
        <f>Historicals!I79+Historicals!I80+Historicals!I82</f>
        <v>12147</v>
      </c>
      <c r="J57" s="3"/>
      <c r="K57" s="3"/>
      <c r="L57" s="3"/>
      <c r="M57" s="3"/>
      <c r="N57" s="3"/>
      <c r="O57" t="s">
        <v>212</v>
      </c>
    </row>
    <row r="58" spans="1:16" x14ac:dyDescent="0.35">
      <c r="A58" s="27" t="s">
        <v>185</v>
      </c>
      <c r="B58" s="26">
        <f>B56+B57</f>
        <v>-175</v>
      </c>
      <c r="C58" s="26">
        <f t="shared" ref="C58:I58" si="16">C56+C57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</row>
    <row r="59" spans="1:16" x14ac:dyDescent="0.35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>
        <f>Historicals!J88+Historicals!J89</f>
        <v>0</v>
      </c>
      <c r="K59" s="3">
        <f>Historicals!K88+Historicals!K89</f>
        <v>0</v>
      </c>
      <c r="L59" s="3">
        <f>Historicals!L88+Historicals!L89</f>
        <v>0</v>
      </c>
      <c r="M59" s="3">
        <f>Historicals!M88+Historicals!M89</f>
        <v>0</v>
      </c>
      <c r="N59" s="3">
        <f>Historicals!N88+Historicals!N89</f>
        <v>0</v>
      </c>
      <c r="O59" t="s">
        <v>212</v>
      </c>
    </row>
    <row r="60" spans="1:16" x14ac:dyDescent="0.35">
      <c r="A60" s="51" t="s">
        <v>129</v>
      </c>
      <c r="B60" s="56"/>
      <c r="C60" s="56">
        <f t="shared" ref="C60:I60" si="17">IFERROR(C59/B59-1,"nm")</f>
        <v>0.35960044395116531</v>
      </c>
      <c r="D60" s="56">
        <f t="shared" si="17"/>
        <v>0.11591836734693883</v>
      </c>
      <c r="E60" s="56">
        <f t="shared" si="17"/>
        <v>0.28785662033650339</v>
      </c>
      <c r="F60" s="56">
        <f t="shared" si="17"/>
        <v>1.8460664583924924E-2</v>
      </c>
      <c r="G60" s="56">
        <f t="shared" si="17"/>
        <v>-0.39152258784160621</v>
      </c>
      <c r="H60" s="56">
        <f t="shared" si="17"/>
        <v>-1.2584784601283228</v>
      </c>
      <c r="I60" s="56">
        <f t="shared" si="17"/>
        <v>-6.0762411347517729</v>
      </c>
      <c r="J60" s="56"/>
      <c r="K60" s="56"/>
      <c r="L60" s="56"/>
      <c r="M60" s="57"/>
      <c r="N60" s="57"/>
    </row>
    <row r="61" spans="1:16" x14ac:dyDescent="0.35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  <c r="O61" t="s">
        <v>212</v>
      </c>
    </row>
    <row r="62" spans="1:16" x14ac:dyDescent="0.35">
      <c r="A62" t="s">
        <v>188</v>
      </c>
      <c r="B62" s="3">
        <f>Historicals!B85+Historicals!B86+Historicals!B87</f>
        <v>-89</v>
      </c>
      <c r="C62" s="3">
        <f>Historicals!C85+Historicals!C86+Historicals!C87</f>
        <v>801</v>
      </c>
      <c r="D62" s="3">
        <f>Historicals!D85+Historicals!D86+Historicals!D87</f>
        <v>1809</v>
      </c>
      <c r="E62" s="3">
        <f>Historicals!E85+Historicals!E86+Historicals!E87</f>
        <v>13</v>
      </c>
      <c r="F62" s="3">
        <f>Historicals!F85+Historicals!F86+Historicals!F87</f>
        <v>-325</v>
      </c>
      <c r="G62" s="3">
        <f>Historicals!G85+Historicals!G86+Historicals!G87</f>
        <v>6183</v>
      </c>
      <c r="H62" s="3">
        <f>Historicals!H85+Historicals!H86+Historicals!H87</f>
        <v>-249</v>
      </c>
      <c r="I62" s="3">
        <f>Historicals!I85+Historicals!I86+Historicals!I87</f>
        <v>15</v>
      </c>
      <c r="J62" s="3">
        <f>Historicals!J85+Historicals!J86+Historicals!J87</f>
        <v>0</v>
      </c>
      <c r="K62" s="3">
        <f>Historicals!K85+Historicals!K86+Historicals!K87</f>
        <v>0</v>
      </c>
      <c r="L62" s="3">
        <f>Historicals!L85+Historicals!L86+Historicals!L87</f>
        <v>0</v>
      </c>
      <c r="M62" s="3">
        <f>Historicals!M85+Historicals!M86+Historicals!M87</f>
        <v>0</v>
      </c>
      <c r="N62" s="3">
        <f>Historicals!N85+Historicals!N86+Historicals!N87</f>
        <v>0</v>
      </c>
      <c r="O62" t="s">
        <v>212</v>
      </c>
    </row>
    <row r="63" spans="1:16" x14ac:dyDescent="0.35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t="s">
        <v>212</v>
      </c>
    </row>
    <row r="64" spans="1:16" x14ac:dyDescent="0.35">
      <c r="A64" s="27" t="s">
        <v>190</v>
      </c>
      <c r="B64" s="26">
        <f>B59+B61+B62+B63</f>
        <v>-2790</v>
      </c>
      <c r="C64" s="26">
        <f t="shared" ref="C64:I64" si="18">C59+C61+C62+C63</f>
        <v>-2671</v>
      </c>
      <c r="D64" s="26">
        <f t="shared" si="18"/>
        <v>-2148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</row>
    <row r="65" spans="1:15" x14ac:dyDescent="0.35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Historicals!J93</f>
        <v>0</v>
      </c>
      <c r="K65" s="3">
        <f>Historicals!K93</f>
        <v>0</v>
      </c>
      <c r="L65" s="3">
        <f>Historicals!L93</f>
        <v>0</v>
      </c>
      <c r="M65" s="3">
        <f>Historicals!M93</f>
        <v>0</v>
      </c>
      <c r="N65" s="3">
        <f>Historicals!N93</f>
        <v>0</v>
      </c>
      <c r="O65" t="s">
        <v>212</v>
      </c>
    </row>
    <row r="66" spans="1:15" x14ac:dyDescent="0.35">
      <c r="A66" s="27" t="s">
        <v>192</v>
      </c>
      <c r="B66" s="26">
        <f>B55+B58+B64+B65</f>
        <v>-1943</v>
      </c>
      <c r="C66" s="26">
        <f t="shared" ref="C66:I66" si="19">C55+C58+C64+C65</f>
        <v>1162</v>
      </c>
      <c r="D66" s="26">
        <f t="shared" si="19"/>
        <v>2453</v>
      </c>
      <c r="E66" s="26">
        <f t="shared" si="19"/>
        <v>-171</v>
      </c>
      <c r="F66" s="26">
        <f t="shared" si="19"/>
        <v>370</v>
      </c>
      <c r="G66" s="26">
        <f t="shared" si="19"/>
        <v>5392</v>
      </c>
      <c r="H66" s="26">
        <f t="shared" si="19"/>
        <v>2415</v>
      </c>
      <c r="I66" s="26">
        <f t="shared" si="19"/>
        <v>1676</v>
      </c>
      <c r="J66" s="26"/>
      <c r="K66" s="26"/>
      <c r="L66" s="26"/>
      <c r="M66" s="26"/>
      <c r="N66" s="26"/>
    </row>
    <row r="67" spans="1:15" x14ac:dyDescent="0.35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>
        <f>Historicals!J95</f>
        <v>0</v>
      </c>
      <c r="K67" s="3">
        <f>Historicals!K95</f>
        <v>0</v>
      </c>
      <c r="L67" s="3">
        <f>Historicals!L95</f>
        <v>0</v>
      </c>
      <c r="M67" s="3">
        <f>Historicals!M95</f>
        <v>0</v>
      </c>
      <c r="N67" s="3">
        <f>Historicals!N95</f>
        <v>0</v>
      </c>
      <c r="O67" t="s">
        <v>212</v>
      </c>
    </row>
    <row r="68" spans="1:15" ht="15" thickBot="1" x14ac:dyDescent="0.4">
      <c r="A68" s="6" t="s">
        <v>194</v>
      </c>
      <c r="B68" s="7">
        <f>B66+B67</f>
        <v>277</v>
      </c>
      <c r="C68" s="7">
        <f t="shared" ref="C68:I68" si="20">C66+C67</f>
        <v>5014</v>
      </c>
      <c r="D68" s="7">
        <f t="shared" si="20"/>
        <v>5591</v>
      </c>
      <c r="E68" s="7">
        <f t="shared" si="20"/>
        <v>3637</v>
      </c>
      <c r="F68" s="7">
        <f t="shared" si="20"/>
        <v>4619</v>
      </c>
      <c r="G68" s="7">
        <f t="shared" si="20"/>
        <v>9858</v>
      </c>
      <c r="H68" s="7">
        <f t="shared" si="20"/>
        <v>10763</v>
      </c>
      <c r="I68" s="7">
        <f t="shared" si="20"/>
        <v>11565</v>
      </c>
      <c r="J68" s="7"/>
      <c r="K68" s="7"/>
      <c r="L68" s="7"/>
      <c r="M68" s="7"/>
      <c r="N68" s="7"/>
    </row>
    <row r="69" spans="1:15" ht="15" thickTop="1" x14ac:dyDescent="0.35">
      <c r="A69" s="60" t="s">
        <v>175</v>
      </c>
      <c r="B69" s="48">
        <f>B36-B68</f>
        <v>802</v>
      </c>
      <c r="C69" s="48">
        <f t="shared" ref="C69:I69" si="21">C36-C68</f>
        <v>-3004</v>
      </c>
      <c r="D69" s="48">
        <f t="shared" si="21"/>
        <v>-2120</v>
      </c>
      <c r="E69" s="48">
        <f t="shared" si="21"/>
        <v>-169</v>
      </c>
      <c r="F69" s="48">
        <f t="shared" si="21"/>
        <v>-1155</v>
      </c>
      <c r="G69" s="48">
        <f t="shared" si="21"/>
        <v>-452</v>
      </c>
      <c r="H69" s="48">
        <f t="shared" si="21"/>
        <v>-1350</v>
      </c>
      <c r="I69" s="48">
        <f t="shared" si="21"/>
        <v>-2645</v>
      </c>
      <c r="J69" s="41"/>
      <c r="K69" s="41"/>
      <c r="L69" s="41"/>
      <c r="M69" s="41"/>
      <c r="N69" s="41"/>
    </row>
    <row r="70" spans="1:15" x14ac:dyDescent="0.35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2023-10-31T05:05:22Z</dcterms:modified>
</cp:coreProperties>
</file>