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11C1A8B3-EC7C-4832-BCA9-A68B511ED55F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4" l="1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49" i="4"/>
  <c r="D49" i="4"/>
  <c r="E49" i="4"/>
  <c r="F49" i="4"/>
  <c r="G49" i="4"/>
  <c r="H49" i="4"/>
  <c r="I49" i="4"/>
  <c r="B49" i="4"/>
  <c r="C67" i="4" l="1"/>
  <c r="D67" i="4"/>
  <c r="E67" i="4"/>
  <c r="F67" i="4"/>
  <c r="G67" i="4"/>
  <c r="H67" i="4"/>
  <c r="I67" i="4"/>
  <c r="B67" i="4"/>
  <c r="C59" i="4"/>
  <c r="D59" i="4"/>
  <c r="E59" i="4"/>
  <c r="F59" i="4"/>
  <c r="G59" i="4"/>
  <c r="H59" i="4"/>
  <c r="I59" i="4"/>
  <c r="B59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2" i="4"/>
  <c r="D52" i="4"/>
  <c r="E52" i="4"/>
  <c r="F52" i="4"/>
  <c r="G52" i="4"/>
  <c r="H52" i="4"/>
  <c r="I52" i="4"/>
  <c r="B52" i="4"/>
  <c r="D51" i="4"/>
  <c r="E51" i="4"/>
  <c r="F51" i="4"/>
  <c r="G51" i="4"/>
  <c r="H51" i="4"/>
  <c r="I51" i="4"/>
  <c r="C51" i="4"/>
  <c r="B51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15" i="4"/>
  <c r="D15" i="4"/>
  <c r="E15" i="4"/>
  <c r="F15" i="4"/>
  <c r="G15" i="4"/>
  <c r="H15" i="4"/>
  <c r="I15" i="4"/>
  <c r="B15" i="4"/>
  <c r="D31" i="4"/>
  <c r="E31" i="4"/>
  <c r="F31" i="4"/>
  <c r="G31" i="4"/>
  <c r="H31" i="4"/>
  <c r="I31" i="4"/>
  <c r="B31" i="4"/>
  <c r="C35" i="4" l="1"/>
  <c r="D35" i="4"/>
  <c r="E35" i="4"/>
  <c r="F35" i="4"/>
  <c r="F43" i="4" s="1"/>
  <c r="G35" i="4"/>
  <c r="H35" i="4"/>
  <c r="I35" i="4"/>
  <c r="B35" i="4"/>
  <c r="B43" i="4" s="1"/>
  <c r="C23" i="4"/>
  <c r="D23" i="4"/>
  <c r="E23" i="4"/>
  <c r="F23" i="4"/>
  <c r="G23" i="4"/>
  <c r="H23" i="4"/>
  <c r="I23" i="4"/>
  <c r="B23" i="4"/>
  <c r="D43" i="4"/>
  <c r="E43" i="4"/>
  <c r="G43" i="4"/>
  <c r="H43" i="4"/>
  <c r="I43" i="4"/>
  <c r="C42" i="4"/>
  <c r="D42" i="4"/>
  <c r="E42" i="4"/>
  <c r="F42" i="4"/>
  <c r="F39" i="4" s="1"/>
  <c r="G42" i="4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G39" i="4"/>
  <c r="H39" i="4"/>
  <c r="I39" i="4"/>
  <c r="C22" i="4"/>
  <c r="D22" i="4"/>
  <c r="E22" i="4"/>
  <c r="F22" i="4"/>
  <c r="G22" i="4"/>
  <c r="H22" i="4"/>
  <c r="I22" i="4"/>
  <c r="B22" i="4"/>
  <c r="B39" i="4" l="1"/>
  <c r="C32" i="4" l="1"/>
  <c r="D32" i="4"/>
  <c r="E32" i="4"/>
  <c r="F32" i="4"/>
  <c r="G32" i="4"/>
  <c r="H32" i="4"/>
  <c r="I32" i="4"/>
  <c r="B32" i="4"/>
  <c r="C60" i="4" l="1"/>
  <c r="D60" i="4"/>
  <c r="E60" i="4"/>
  <c r="F60" i="4"/>
  <c r="G60" i="4"/>
  <c r="H60" i="4"/>
  <c r="I60" i="4"/>
  <c r="B60" i="4"/>
  <c r="C55" i="4"/>
  <c r="D55" i="4"/>
  <c r="E55" i="4"/>
  <c r="F55" i="4"/>
  <c r="G55" i="4"/>
  <c r="H55" i="4"/>
  <c r="I55" i="4"/>
  <c r="B55" i="4"/>
  <c r="C58" i="4"/>
  <c r="D58" i="4"/>
  <c r="E58" i="4"/>
  <c r="F58" i="4"/>
  <c r="G58" i="4"/>
  <c r="H58" i="4"/>
  <c r="I58" i="4"/>
  <c r="B58" i="4"/>
  <c r="C50" i="4"/>
  <c r="D50" i="4"/>
  <c r="E50" i="4"/>
  <c r="F50" i="4"/>
  <c r="G50" i="4"/>
  <c r="H50" i="4"/>
  <c r="I50" i="4"/>
  <c r="B50" i="4"/>
  <c r="C64" i="4"/>
  <c r="D64" i="4"/>
  <c r="E64" i="4"/>
  <c r="F64" i="4"/>
  <c r="G64" i="4"/>
  <c r="H64" i="4"/>
  <c r="I64" i="4"/>
  <c r="B4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24" i="4"/>
  <c r="D24" i="4"/>
  <c r="E24" i="4"/>
  <c r="E44" i="4" s="1"/>
  <c r="F24" i="4"/>
  <c r="G24" i="4"/>
  <c r="H24" i="4"/>
  <c r="I24" i="4"/>
  <c r="B24" i="4"/>
  <c r="I44" i="4"/>
  <c r="C13" i="4"/>
  <c r="D13" i="4"/>
  <c r="E13" i="4"/>
  <c r="F13" i="4"/>
  <c r="G13" i="4"/>
  <c r="H13" i="4"/>
  <c r="I13" i="4"/>
  <c r="B13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C43" i="4" s="1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C31" i="4" s="1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E18" i="4"/>
  <c r="G18" i="4"/>
  <c r="H18" i="4"/>
  <c r="I18" i="4"/>
  <c r="B18" i="4"/>
  <c r="C17" i="4"/>
  <c r="C18" i="4" s="1"/>
  <c r="D17" i="4"/>
  <c r="E17" i="4"/>
  <c r="F17" i="4"/>
  <c r="F18" i="4" s="1"/>
  <c r="G17" i="4"/>
  <c r="H17" i="4"/>
  <c r="I17" i="4"/>
  <c r="B17" i="4"/>
  <c r="I66" i="4" l="1"/>
  <c r="E66" i="4"/>
  <c r="H66" i="4"/>
  <c r="D66" i="4"/>
  <c r="F66" i="4"/>
  <c r="G66" i="4"/>
  <c r="C66" i="4"/>
  <c r="D18" i="4"/>
  <c r="C44" i="4"/>
  <c r="F44" i="4"/>
  <c r="G44" i="4"/>
  <c r="H44" i="4"/>
  <c r="D44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B69" i="4" l="1"/>
  <c r="C68" i="4"/>
  <c r="D68" i="4" l="1"/>
  <c r="C69" i="4"/>
  <c r="E68" i="4" l="1"/>
  <c r="D69" i="4"/>
  <c r="F68" i="4" l="1"/>
  <c r="E69" i="4"/>
  <c r="G68" i="4" l="1"/>
  <c r="F69" i="4"/>
  <c r="H68" i="4" l="1"/>
  <c r="G69" i="4"/>
  <c r="I68" i="4" l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<sst xmlns="http://schemas.openxmlformats.org/spreadsheetml/2006/main" count="661" uniqueCount="204">
  <si>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</si>
  <si>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</si>
  <si>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</si>
  <si>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</si>
  <si>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</si>
  <si>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</si>
  <si>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</si>
  <si>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</si>
  <si>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</si>
  <si>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</si>
  <si>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</si>
  <si>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</si>
  <si>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</si>
  <si>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</si>
  <si>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</si>
  <si>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</si>
  <si>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</si>
  <si>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</si>
  <si>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</si>
  <si>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</si>
  <si>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</si>
  <si>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</si>
  <si>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</si>
  <si>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</si>
  <si>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</si>
  <si>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</si>
  <si>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</si>
  <si>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</si>
  <si>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</si>
  <si>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</si>
  <si>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</si>
  <si>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</si>
  <si>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</si>
  <si>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</si>
  <si>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</si>
  <si>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</si>
  <si>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</si>
  <si>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</si>
  <si>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</si>
  <si>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</si>
  <si>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</si>
  <si>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</si>
  <si>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</si>
  <si>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</si>
  <si>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</si>
  <si>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</si>
  <si>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</si>
  <si>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</si>
  <si>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</si>
  <si>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</si>
  <si>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</si>
  <si>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</si>
  <si>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</si>
  <si>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</si>
  <si>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</si>
  <si>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</si>
  <si>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</si>
  <si>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</si>
  <si>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</si>
  <si>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</si>
  <si>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</si>
  <si>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</si>
  <si>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</si>
  <si>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</si>
  <si>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</si>
  <si>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</si>
  <si>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</si>
  <si>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</si>
  <si>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</si>
  <si>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</si>
  <si>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</si>
  <si>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</si>
  <si>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</si>
  <si>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</si>
  <si>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</si>
  <si>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</si>
  <si>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</si>
  <si>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</si>
  <si>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</si>
  <si>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</si>
  <si>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</si>
  <si>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</si>
  <si>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</si>
  <si>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</si>
  <si>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</si>
  <si>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</si>
  <si>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</si>
  <si>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</si>
  <si>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</si>
  <si>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</si>
  <si>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</si>
  <si>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</si>
  <si>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</si>
  <si>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</si>
  <si>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</si>
  <si>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</si>
  <si>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</si>
  <si>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</si>
  <si>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</si>
  <si>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</si>
  <si>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</si>
  <si>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</si>
  <si>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</si>
  <si>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</si>
  <si>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</si>
  <si>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</si>
  <si>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</si>
  <si>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</si>
  <si>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</si>
  <si>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</si>
  <si>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</si>
  <si>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</si>
  <si>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</si>
  <si>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</si>
  <si>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</si>
  <si>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</si>
  <si>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</si>
  <si>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</si>
  <si>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</si>
  <si>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</si>
  <si>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</si>
  <si>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</si>
  <si>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</si>
  <si>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</si>
  <si>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</si>
  <si>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</si>
  <si>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</si>
  <si>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</si>
  <si>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</si>
  <si>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</si>
  <si>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</si>
  <si>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</si>
  <si>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</si>
  <si>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</si>
  <si>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</si>
  <si>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</si>
  <si>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</si>
  <si>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</si>
  <si>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</si>
  <si>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</si>
  <si>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</si>
  <si>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</si>
  <si>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</si>
  <si>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</si>
  <si>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</si>
  <si>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</si>
  <si>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</si>
  <si>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</si>
  <si>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</si>
  <si>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</si>
  <si>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</si>
  <si>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</si>
  <si>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</si>
  <si>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</si>
  <si>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</si>
  <si>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</si>
  <si>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</si>
  <si>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</si>
  <si>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</si>
  <si>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</si>
  <si>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</si>
  <si>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</si>
  <si>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</si>
  <si>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</si>
  <si>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</si>
  <si>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</si>
  <si>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</si>
  <si>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</si>
  <si>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</si>
  <si>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</si>
  <si>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</si>
  <si>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</si>
  <si>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</si>
  <si>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</si>
  <si>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</si>
  <si>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</si>
  <si>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</si>
  <si>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</si>
  <si>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</si>
  <si>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</si>
  <si>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</si>
  <si>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</si>
  <si>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</si>
  <si>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</si>
  <si>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</si>
  <si>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</si>
  <si>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</si>
  <si>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</si>
  <si>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</si>
  <si>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</si>
  <si>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</si>
  <si>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</si>
  <si>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</si>
  <si>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</si>
  <si>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</si>
  <si>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</si>
  <si>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</si>
  <si>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</si>
  <si>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</si>
  <si>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</si>
  <si>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</si>
  <si>
    <t>Check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</si>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</sst>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  <xf numFmtId="0" fontId="0" fillId="0" borderId="0" xfId="0" applyNumberFormat="1"/>
    <xf numFmtId="43" fontId="5" fillId="0" borderId="0" xfId="3" applyFont="1" applyBorder="1"/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11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Comma 2 6" xfId="10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3" sqref="A13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86" t="s">
        <v>202</v>
      </c>
    </row>
    <row r="3" spans="1:1" x14ac:dyDescent="0.25">
      <c r="A3" s="86" t="s">
        <v>197</v>
      </c>
    </row>
    <row r="4" spans="1:1" x14ac:dyDescent="0.25">
      <c r="A4" s="85" t="s">
        <v>203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56" activePane="bottomLeft" state="frozen"/>
      <selection pane="bottomLeft" activeCell="B68" sqref="B68:B70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2">
        <v>1.9</v>
      </c>
      <c r="C14" s="62">
        <v>2.21</v>
      </c>
      <c r="D14" s="62">
        <v>2.56</v>
      </c>
      <c r="E14" s="62">
        <v>1.19</v>
      </c>
      <c r="F14" s="62">
        <v>2.5499999999999998</v>
      </c>
      <c r="G14" s="57">
        <v>1.63</v>
      </c>
      <c r="H14">
        <v>3.64</v>
      </c>
      <c r="I14">
        <v>3.83</v>
      </c>
    </row>
    <row r="15" spans="1:9" x14ac:dyDescent="0.25">
      <c r="A15" s="2" t="s">
        <v>7</v>
      </c>
      <c r="B15" s="62">
        <v>1.85</v>
      </c>
      <c r="C15" s="62">
        <v>2.16</v>
      </c>
      <c r="D15" s="62">
        <v>2.5099999999999998</v>
      </c>
      <c r="E15" s="62">
        <v>1.17</v>
      </c>
      <c r="F15" s="62">
        <v>2.4900000000000002</v>
      </c>
      <c r="G15" s="62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83">
        <v>1723.5</v>
      </c>
      <c r="C17" s="83">
        <v>1697.9</v>
      </c>
      <c r="D17" s="83">
        <v>1657.8</v>
      </c>
      <c r="E17" s="83">
        <v>1623.8</v>
      </c>
      <c r="F17" s="83">
        <v>1579.7</v>
      </c>
      <c r="G17" s="83">
        <v>1558.8</v>
      </c>
      <c r="H17" s="83">
        <v>1573</v>
      </c>
      <c r="I17" s="83">
        <v>1578.8</v>
      </c>
    </row>
    <row r="18" spans="1:9" x14ac:dyDescent="0.25">
      <c r="A18" s="2" t="s">
        <v>7</v>
      </c>
      <c r="B18" s="83">
        <v>1768.8</v>
      </c>
      <c r="C18" s="83">
        <v>1742.5</v>
      </c>
      <c r="D18" s="83">
        <v>1692</v>
      </c>
      <c r="E18" s="83">
        <v>1659.1</v>
      </c>
      <c r="F18" s="83">
        <v>1618.4</v>
      </c>
      <c r="G18" s="83">
        <v>1591.6</v>
      </c>
      <c r="H18" s="83">
        <v>1609.4</v>
      </c>
      <c r="I18" s="83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3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3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0" customFormat="1" x14ac:dyDescent="0.25">
      <c r="A82" s="58" t="s">
        <v>142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0" customFormat="1" x14ac:dyDescent="0.25">
      <c r="A83" s="58" t="s">
        <v>143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7">
        <v>8506</v>
      </c>
      <c r="C110" s="57">
        <v>9299</v>
      </c>
      <c r="D110" s="57">
        <v>9684</v>
      </c>
      <c r="E110" s="57">
        <v>9322</v>
      </c>
      <c r="F110" s="57">
        <v>10045</v>
      </c>
      <c r="G110" s="57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7">
        <v>4410</v>
      </c>
      <c r="C111" s="57">
        <v>4746</v>
      </c>
      <c r="D111" s="57">
        <v>4886</v>
      </c>
      <c r="E111" s="57">
        <v>4938</v>
      </c>
      <c r="F111" s="57">
        <v>5260</v>
      </c>
      <c r="G111" s="57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7">
        <v>824</v>
      </c>
      <c r="C112" s="57">
        <v>719</v>
      </c>
      <c r="D112" s="57">
        <v>646</v>
      </c>
      <c r="E112" s="57">
        <v>595</v>
      </c>
      <c r="F112" s="57">
        <v>597</v>
      </c>
      <c r="G112" s="57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7"/>
      <c r="C114" s="57"/>
      <c r="D114" s="57"/>
      <c r="E114" s="57">
        <v>5875</v>
      </c>
      <c r="F114" s="57">
        <v>6293</v>
      </c>
      <c r="G114" s="57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7"/>
      <c r="C115" s="57"/>
      <c r="D115" s="57"/>
      <c r="E115" s="57">
        <v>2940</v>
      </c>
      <c r="F115" s="57">
        <v>3087</v>
      </c>
      <c r="G115" s="57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7"/>
      <c r="C116" s="57"/>
      <c r="D116" s="57"/>
      <c r="E116" s="57">
        <v>427</v>
      </c>
      <c r="F116" s="57">
        <v>432</v>
      </c>
      <c r="G116" s="57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7">
        <v>2016</v>
      </c>
      <c r="C118" s="57">
        <v>2599</v>
      </c>
      <c r="D118" s="57">
        <v>2920</v>
      </c>
      <c r="E118" s="57">
        <v>3496</v>
      </c>
      <c r="F118" s="57">
        <v>4262</v>
      </c>
      <c r="G118" s="57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7">
        <v>925</v>
      </c>
      <c r="C119" s="57">
        <v>1055</v>
      </c>
      <c r="D119" s="57">
        <v>1188</v>
      </c>
      <c r="E119" s="57">
        <v>1508</v>
      </c>
      <c r="F119" s="57">
        <v>1808</v>
      </c>
      <c r="G119" s="57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7">
        <v>126</v>
      </c>
      <c r="C120" s="57">
        <v>131</v>
      </c>
      <c r="D120" s="57">
        <v>129</v>
      </c>
      <c r="E120" s="57">
        <v>130</v>
      </c>
      <c r="F120" s="57">
        <v>138</v>
      </c>
      <c r="G120" s="57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7"/>
      <c r="C122" s="57"/>
      <c r="D122" s="57"/>
      <c r="E122" s="57">
        <v>3575</v>
      </c>
      <c r="F122" s="57">
        <v>3622</v>
      </c>
      <c r="G122" s="57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7"/>
      <c r="C123" s="57"/>
      <c r="D123" s="57"/>
      <c r="E123" s="57">
        <v>1347</v>
      </c>
      <c r="F123" s="57">
        <v>1395</v>
      </c>
      <c r="G123" s="57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7"/>
      <c r="C124" s="57"/>
      <c r="D124" s="57"/>
      <c r="E124" s="57">
        <v>244</v>
      </c>
      <c r="F124" s="57">
        <v>237</v>
      </c>
      <c r="G124" s="57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7" customFormat="1" x14ac:dyDescent="0.25">
      <c r="A126" s="58" t="s">
        <v>144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7" customFormat="1" x14ac:dyDescent="0.25">
      <c r="A127" s="59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7" customFormat="1" x14ac:dyDescent="0.25">
      <c r="A128" s="59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7" customFormat="1" x14ac:dyDescent="0.25">
      <c r="A129" s="59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7" customFormat="1" x14ac:dyDescent="0.25">
      <c r="A130" s="58" t="s">
        <v>145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7" customFormat="1" x14ac:dyDescent="0.25">
      <c r="A131" s="59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7" customFormat="1" x14ac:dyDescent="0.25">
      <c r="A132" s="59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7" customFormat="1" x14ac:dyDescent="0.25">
      <c r="A133" s="59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7" customFormat="1" x14ac:dyDescent="0.25">
      <c r="A134" s="58" t="s">
        <v>146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7" customFormat="1" x14ac:dyDescent="0.25">
      <c r="A135" s="59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7" customFormat="1" x14ac:dyDescent="0.25">
      <c r="A136" s="59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7" customFormat="1" x14ac:dyDescent="0.25">
      <c r="A137" s="59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7" customFormat="1" x14ac:dyDescent="0.25">
      <c r="A138" s="58" t="s">
        <v>147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7" customFormat="1" x14ac:dyDescent="0.25">
      <c r="A139" s="59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7" customFormat="1" x14ac:dyDescent="0.25">
      <c r="A140" s="59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7" customFormat="1" x14ac:dyDescent="0.25">
      <c r="A141" s="59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7" customFormat="1" x14ac:dyDescent="0.25">
      <c r="A157" s="58" t="s">
        <v>144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7" customFormat="1" x14ac:dyDescent="0.25">
      <c r="A158" s="58" t="s">
        <v>145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7" customFormat="1" x14ac:dyDescent="0.25">
      <c r="A159" s="58" t="s">
        <v>146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7" customFormat="1" x14ac:dyDescent="0.25">
      <c r="A160" s="58" t="s">
        <v>147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7" customFormat="1" x14ac:dyDescent="0.25">
      <c r="A172" s="58" t="s">
        <v>144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7" customFormat="1" x14ac:dyDescent="0.25">
      <c r="A173" s="58" t="s">
        <v>145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7" customFormat="1" x14ac:dyDescent="0.25">
      <c r="A174" s="58" t="s">
        <v>146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7" customFormat="1" x14ac:dyDescent="0.25">
      <c r="A175" s="58" t="s">
        <v>147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7" customFormat="1" x14ac:dyDescent="0.25">
      <c r="A187" s="58" t="s">
        <v>144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7" customFormat="1" x14ac:dyDescent="0.25">
      <c r="A188" s="58" t="s">
        <v>145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7" customFormat="1" x14ac:dyDescent="0.25">
      <c r="A189" s="58" t="s">
        <v>146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7" customFormat="1" x14ac:dyDescent="0.25">
      <c r="A190" s="58" t="s">
        <v>147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7" customFormat="1" x14ac:dyDescent="0.25">
      <c r="A202" s="58" t="s">
        <v>144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7" customFormat="1" x14ac:dyDescent="0.25">
      <c r="A203" s="58" t="s">
        <v>145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7" customFormat="1" x14ac:dyDescent="0.25">
      <c r="A204" s="58" t="s">
        <v>146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7" customFormat="1" x14ac:dyDescent="0.25">
      <c r="A205" s="58" t="s">
        <v>147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7" customFormat="1" x14ac:dyDescent="0.25">
      <c r="A230" s="36" t="s">
        <v>144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7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7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7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7" customFormat="1" x14ac:dyDescent="0.25">
      <c r="A234" s="36" t="s">
        <v>145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7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7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7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7" customFormat="1" x14ac:dyDescent="0.25">
      <c r="A238" s="36" t="s">
        <v>146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7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7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7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7" customFormat="1" x14ac:dyDescent="0.25">
      <c r="A242" s="36" t="s">
        <v>147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7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7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7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B11" sqref="B11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5">
        <f>+B21+B52+B83+B114+B145+B166+B197+B228+B259+B290+B325</f>
        <v>30601</v>
      </c>
      <c r="C3" s="65">
        <f t="shared" ref="C3:N3" si="2">+C21+C52+C83+C114+C145+C166+C197+C228+C259+C290+C325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5">
        <f>+B11+B8</f>
        <v>4839</v>
      </c>
      <c r="C5" s="66">
        <f>+C11+C8</f>
        <v>5291</v>
      </c>
      <c r="D5" s="66">
        <f t="shared" ref="D5:N5" si="5">+D11+D8</f>
        <v>5651</v>
      </c>
      <c r="E5" s="66">
        <f t="shared" si="5"/>
        <v>5126</v>
      </c>
      <c r="F5" s="66">
        <f t="shared" si="5"/>
        <v>5555</v>
      </c>
      <c r="G5" s="66">
        <f t="shared" si="5"/>
        <v>3697</v>
      </c>
      <c r="H5" s="66">
        <f t="shared" si="5"/>
        <v>7667</v>
      </c>
      <c r="I5" s="66">
        <f t="shared" si="5"/>
        <v>7573</v>
      </c>
      <c r="J5" s="66">
        <f t="shared" si="5"/>
        <v>7573</v>
      </c>
      <c r="K5" s="66">
        <f t="shared" si="5"/>
        <v>7573</v>
      </c>
      <c r="L5" s="66">
        <f t="shared" si="5"/>
        <v>7573</v>
      </c>
      <c r="M5" s="66">
        <f t="shared" si="5"/>
        <v>7573</v>
      </c>
      <c r="N5" s="66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5">
        <f>+B38+B69+B100+B131+B152+B183+B214+B245+B276+B311+B332</f>
        <v>606</v>
      </c>
      <c r="C8" s="65">
        <f t="shared" ref="C8:N8" si="10">+C38+C69+C100+C131+C152+C183+C214+C245+C276+C311+C332</f>
        <v>649</v>
      </c>
      <c r="D8" s="65">
        <f t="shared" si="10"/>
        <v>706</v>
      </c>
      <c r="E8" s="65">
        <f t="shared" si="10"/>
        <v>747</v>
      </c>
      <c r="F8" s="65">
        <f t="shared" si="10"/>
        <v>705</v>
      </c>
      <c r="G8" s="65">
        <f t="shared" si="10"/>
        <v>721</v>
      </c>
      <c r="H8" s="65">
        <f t="shared" si="10"/>
        <v>744</v>
      </c>
      <c r="I8" s="65">
        <f t="shared" si="10"/>
        <v>717</v>
      </c>
      <c r="J8" s="65">
        <f t="shared" si="10"/>
        <v>717</v>
      </c>
      <c r="K8" s="65">
        <f t="shared" si="10"/>
        <v>717</v>
      </c>
      <c r="L8" s="65">
        <f t="shared" si="10"/>
        <v>717</v>
      </c>
      <c r="M8" s="65">
        <f t="shared" si="10"/>
        <v>717</v>
      </c>
      <c r="N8" s="65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5">
        <f>+B42+B73+B104+B135+B156+B187+B218+B249+B280+B315+B336</f>
        <v>4233</v>
      </c>
      <c r="C11" s="65">
        <f t="shared" ref="C11:N11" si="15">+C42+C73+C104+C135+C156+C187+C218+C249+C280+C315+C336</f>
        <v>4642</v>
      </c>
      <c r="D11" s="65">
        <f t="shared" si="15"/>
        <v>4945</v>
      </c>
      <c r="E11" s="65">
        <f t="shared" si="15"/>
        <v>4379</v>
      </c>
      <c r="F11" s="65">
        <f t="shared" si="15"/>
        <v>4850</v>
      </c>
      <c r="G11" s="65">
        <f t="shared" si="15"/>
        <v>2976</v>
      </c>
      <c r="H11" s="65">
        <f t="shared" si="15"/>
        <v>6923</v>
      </c>
      <c r="I11" s="65">
        <f t="shared" si="15"/>
        <v>6856</v>
      </c>
      <c r="J11" s="65">
        <f t="shared" si="15"/>
        <v>6856</v>
      </c>
      <c r="K11" s="65">
        <f t="shared" si="15"/>
        <v>6856</v>
      </c>
      <c r="L11" s="65">
        <f t="shared" si="15"/>
        <v>6856</v>
      </c>
      <c r="M11" s="65">
        <f t="shared" si="15"/>
        <v>6856</v>
      </c>
      <c r="N11" s="65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5">
        <f>+B45+B76+B107+B138+B159+B190+B221+B252+B283+B318+B339</f>
        <v>963</v>
      </c>
      <c r="C14" s="65">
        <f t="shared" ref="C14:N14" si="20">+C45+C76+C107+C138+C159+C190+C221+C252+C283+C318+C339</f>
        <v>1143</v>
      </c>
      <c r="D14" s="65">
        <f t="shared" si="20"/>
        <v>1105</v>
      </c>
      <c r="E14" s="65">
        <f t="shared" si="20"/>
        <v>1028</v>
      </c>
      <c r="F14" s="65">
        <f t="shared" si="20"/>
        <v>1119</v>
      </c>
      <c r="G14" s="65">
        <f t="shared" si="20"/>
        <v>1086</v>
      </c>
      <c r="H14" s="65">
        <f t="shared" si="20"/>
        <v>695</v>
      </c>
      <c r="I14" s="65">
        <f t="shared" si="20"/>
        <v>758</v>
      </c>
      <c r="J14" s="65">
        <f t="shared" si="20"/>
        <v>758</v>
      </c>
      <c r="K14" s="65">
        <f t="shared" si="20"/>
        <v>758</v>
      </c>
      <c r="L14" s="65">
        <f t="shared" si="20"/>
        <v>758</v>
      </c>
      <c r="M14" s="65">
        <f t="shared" si="20"/>
        <v>758</v>
      </c>
      <c r="N14" s="65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141</v>
      </c>
      <c r="B17" s="67">
        <f>+B48+B79+B110+B141+B162+B193+B224+B255+B286+B321+B342</f>
        <v>3011</v>
      </c>
      <c r="C17" s="67">
        <f t="shared" ref="C17:N17" si="25">+C48+C79+C110+C141+C162+C193+C224+C255+C286+C321+C342</f>
        <v>3520</v>
      </c>
      <c r="D17" s="67">
        <f t="shared" si="25"/>
        <v>3989</v>
      </c>
      <c r="E17" s="67">
        <f t="shared" si="25"/>
        <v>4454</v>
      </c>
      <c r="F17" s="67">
        <f t="shared" si="25"/>
        <v>4744</v>
      </c>
      <c r="G17" s="67">
        <f t="shared" si="25"/>
        <v>4866</v>
      </c>
      <c r="H17" s="67">
        <f t="shared" si="25"/>
        <v>4904</v>
      </c>
      <c r="I17" s="67">
        <f t="shared" si="25"/>
        <v>4791</v>
      </c>
      <c r="J17" s="67">
        <f t="shared" si="25"/>
        <v>4791</v>
      </c>
      <c r="K17" s="67">
        <f t="shared" si="25"/>
        <v>4791</v>
      </c>
      <c r="L17" s="67">
        <f t="shared" si="25"/>
        <v>4791</v>
      </c>
      <c r="M17" s="67">
        <f t="shared" si="25"/>
        <v>4791</v>
      </c>
      <c r="N17" s="67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5">
        <f>+B23+B27+B31</f>
        <v>13740</v>
      </c>
      <c r="C21" s="55">
        <f t="shared" ref="C21:I21" si="30">+C23+C27+C31</f>
        <v>14764</v>
      </c>
      <c r="D21" s="55">
        <f t="shared" si="30"/>
        <v>15216</v>
      </c>
      <c r="E21" s="55">
        <f t="shared" si="30"/>
        <v>14855</v>
      </c>
      <c r="F21" s="55">
        <f t="shared" si="30"/>
        <v>15902</v>
      </c>
      <c r="G21" s="55">
        <f t="shared" si="30"/>
        <v>14484</v>
      </c>
      <c r="H21" s="55">
        <f t="shared" si="30"/>
        <v>17179</v>
      </c>
      <c r="I21" s="55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4">
        <v>0</v>
      </c>
      <c r="K25" s="54">
        <f t="shared" ref="K25:N26" si="43">+J25</f>
        <v>0</v>
      </c>
      <c r="L25" s="54">
        <f t="shared" si="43"/>
        <v>0</v>
      </c>
      <c r="M25" s="54">
        <f t="shared" si="43"/>
        <v>0</v>
      </c>
      <c r="N25" s="54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4">
        <v>0</v>
      </c>
      <c r="K26" s="54">
        <f t="shared" si="43"/>
        <v>0</v>
      </c>
      <c r="L26" s="54">
        <f t="shared" si="43"/>
        <v>0</v>
      </c>
      <c r="M26" s="54">
        <f t="shared" si="43"/>
        <v>0</v>
      </c>
      <c r="N26" s="54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1">
        <f>+Historicals!C215</f>
        <v>0.08</v>
      </c>
      <c r="D29" s="61">
        <f>+Historicals!D215</f>
        <v>0.03</v>
      </c>
      <c r="E29" s="61">
        <f>+Historicals!E215</f>
        <v>0.01</v>
      </c>
      <c r="F29" s="61">
        <f>+Historicals!F215</f>
        <v>7.0000000000000007E-2</v>
      </c>
      <c r="G29" s="61">
        <f>+Historicals!G215</f>
        <v>-0.12</v>
      </c>
      <c r="H29" s="61">
        <f>+Historicals!H215</f>
        <v>0.08</v>
      </c>
      <c r="I29" s="61">
        <f>+Historicals!I215</f>
        <v>0.09</v>
      </c>
      <c r="J29" s="54">
        <v>0</v>
      </c>
      <c r="K29" s="54">
        <f t="shared" ref="K29:N29" si="60">+J29</f>
        <v>0</v>
      </c>
      <c r="L29" s="54">
        <f t="shared" si="60"/>
        <v>0</v>
      </c>
      <c r="M29" s="54">
        <f t="shared" si="60"/>
        <v>0</v>
      </c>
      <c r="N29" s="54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4">
        <v>0</v>
      </c>
      <c r="K30" s="54">
        <f t="shared" ref="K30:N30" si="68">+J30</f>
        <v>0</v>
      </c>
      <c r="L30" s="54">
        <f t="shared" si="68"/>
        <v>0</v>
      </c>
      <c r="M30" s="54">
        <f t="shared" si="68"/>
        <v>0</v>
      </c>
      <c r="N30" s="54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4">
        <v>0</v>
      </c>
      <c r="K33" s="54">
        <f t="shared" ref="K33:N33" si="84">+J33</f>
        <v>0</v>
      </c>
      <c r="L33" s="54">
        <f t="shared" si="84"/>
        <v>0</v>
      </c>
      <c r="M33" s="54">
        <f t="shared" si="84"/>
        <v>0</v>
      </c>
      <c r="N33" s="54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4">
        <v>0</v>
      </c>
      <c r="K34" s="54">
        <f t="shared" ref="K34:N34" si="92">+J34</f>
        <v>0</v>
      </c>
      <c r="L34" s="54">
        <f t="shared" si="92"/>
        <v>0</v>
      </c>
      <c r="M34" s="54">
        <f t="shared" si="92"/>
        <v>0</v>
      </c>
      <c r="N34" s="54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4">
        <f>+I37</f>
        <v>0.28540293140086087</v>
      </c>
      <c r="K37" s="54">
        <f t="shared" ref="K37:N37" si="104">+J37</f>
        <v>0.28540293140086087</v>
      </c>
      <c r="L37" s="54">
        <f t="shared" si="104"/>
        <v>0.28540293140086087</v>
      </c>
      <c r="M37" s="54">
        <f t="shared" si="104"/>
        <v>0.28540293140086087</v>
      </c>
      <c r="N37" s="54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140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4">
        <f>+I41</f>
        <v>0.19405320813771518</v>
      </c>
      <c r="K41" s="54">
        <f t="shared" ref="K41:N41" si="121">+J41</f>
        <v>0.19405320813771518</v>
      </c>
      <c r="L41" s="54">
        <f t="shared" si="121"/>
        <v>0.19405320813771518</v>
      </c>
      <c r="M41" s="54">
        <f t="shared" si="121"/>
        <v>0.19405320813771518</v>
      </c>
      <c r="N41" s="54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4">
        <f>+I47</f>
        <v>7.9551027080041418E-3</v>
      </c>
      <c r="K47" s="54">
        <f t="shared" ref="K47:N47" si="147">+J47</f>
        <v>7.9551027080041418E-3</v>
      </c>
      <c r="L47" s="54">
        <f t="shared" si="147"/>
        <v>7.9551027080041418E-3</v>
      </c>
      <c r="M47" s="54">
        <f t="shared" si="147"/>
        <v>7.9551027080041418E-3</v>
      </c>
      <c r="N47" s="54">
        <f t="shared" si="147"/>
        <v>7.9551027080041418E-3</v>
      </c>
    </row>
    <row r="48" spans="1:14" x14ac:dyDescent="0.25">
      <c r="A48" s="9" t="s">
        <v>141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4">
        <f>+I50</f>
        <v>3.4817196098730456E-2</v>
      </c>
      <c r="K50" s="54">
        <f t="shared" ref="K50:N50" si="161">+J50</f>
        <v>3.4817196098730456E-2</v>
      </c>
      <c r="L50" s="54">
        <f t="shared" si="161"/>
        <v>3.4817196098730456E-2</v>
      </c>
      <c r="M50" s="54">
        <f t="shared" si="161"/>
        <v>3.4817196098730456E-2</v>
      </c>
      <c r="N50" s="54">
        <f t="shared" si="161"/>
        <v>3.4817196098730456E-2</v>
      </c>
    </row>
    <row r="51" spans="1:14" s="57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5">
        <f>+B54+B58+B62</f>
        <v>0</v>
      </c>
      <c r="C52" s="55">
        <f t="shared" ref="C52:I52" si="162">+C54+C58+C62</f>
        <v>0</v>
      </c>
      <c r="D52" s="55">
        <f t="shared" si="162"/>
        <v>0</v>
      </c>
      <c r="E52" s="55">
        <f t="shared" si="162"/>
        <v>9242</v>
      </c>
      <c r="F52" s="55">
        <f t="shared" si="162"/>
        <v>9812</v>
      </c>
      <c r="G52" s="55">
        <f t="shared" si="162"/>
        <v>9347</v>
      </c>
      <c r="H52" s="55">
        <f t="shared" si="162"/>
        <v>11456</v>
      </c>
      <c r="I52" s="55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1" t="str">
        <f t="shared" ref="B53" si="164">+IFERROR(B52/A52-1,"nm")</f>
        <v>nm</v>
      </c>
      <c r="C53" s="61" t="str">
        <f t="shared" ref="C53" si="165">+IFERROR(C52/B52-1,"nm")</f>
        <v>nm</v>
      </c>
      <c r="D53" s="61" t="str">
        <f t="shared" ref="D53" si="166">+IFERROR(D52/C52-1,"nm")</f>
        <v>nm</v>
      </c>
      <c r="E53" s="61" t="str">
        <f t="shared" ref="E53" si="167">+IFERROR(E52/D52-1,"nm")</f>
        <v>nm</v>
      </c>
      <c r="F53" s="61">
        <f t="shared" ref="F53" si="168">+IFERROR(F52/E52-1,"nm")</f>
        <v>6.1674962129409261E-2</v>
      </c>
      <c r="G53" s="61">
        <f t="shared" ref="G53" si="169">+IFERROR(G52/F52-1,"nm")</f>
        <v>-4.7390949857317621E-2</v>
      </c>
      <c r="H53" s="61">
        <f t="shared" ref="H53" si="170">+IFERROR(H52/G52-1,"nm")</f>
        <v>0.22563389322777372</v>
      </c>
      <c r="I53" s="61">
        <f>+IFERROR(I52/H52-1,"nm")</f>
        <v>8.9298184357541999E-2</v>
      </c>
      <c r="J53" s="61">
        <f>+IFERROR(J52/I52-1,"nm")</f>
        <v>0</v>
      </c>
      <c r="K53" s="61">
        <f t="shared" ref="K53" si="171">+IFERROR(K52/J52-1,"nm")</f>
        <v>0</v>
      </c>
      <c r="L53" s="61">
        <f t="shared" ref="L53" si="172">+IFERROR(L52/K52-1,"nm")</f>
        <v>0</v>
      </c>
      <c r="M53" s="61">
        <f t="shared" ref="M53" si="173">+IFERROR(M52/L52-1,"nm")</f>
        <v>0</v>
      </c>
      <c r="N53" s="61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1" t="str">
        <f t="shared" ref="B55" si="179">+IFERROR(B54/A54-1,"nm")</f>
        <v>nm</v>
      </c>
      <c r="C55" s="61" t="str">
        <f t="shared" ref="C55" si="180">+IFERROR(C54/B54-1,"nm")</f>
        <v>nm</v>
      </c>
      <c r="D55" s="61" t="str">
        <f t="shared" ref="D55" si="181">+IFERROR(D54/C54-1,"nm")</f>
        <v>nm</v>
      </c>
      <c r="E55" s="61" t="str">
        <f t="shared" ref="E55" si="182">+IFERROR(E54/D54-1,"nm")</f>
        <v>nm</v>
      </c>
      <c r="F55" s="61">
        <f t="shared" ref="F55" si="183">+IFERROR(F54/E54-1,"nm")</f>
        <v>7.1148936170212673E-2</v>
      </c>
      <c r="G55" s="61">
        <f t="shared" ref="G55" si="184">+IFERROR(G54/F54-1,"nm")</f>
        <v>-6.3721595423486432E-2</v>
      </c>
      <c r="H55" s="61">
        <f t="shared" ref="H55" si="185">+IFERROR(H54/G54-1,"nm")</f>
        <v>0.18295994568907004</v>
      </c>
      <c r="I55" s="61">
        <f>+IFERROR(I54/H54-1,"nm")</f>
        <v>5.9971305595408975E-2</v>
      </c>
      <c r="J55" s="61">
        <f>+J56+J57</f>
        <v>0</v>
      </c>
      <c r="K55" s="61">
        <f t="shared" ref="K55:N55" si="186">+K56+K57</f>
        <v>0</v>
      </c>
      <c r="L55" s="61">
        <f t="shared" si="186"/>
        <v>0</v>
      </c>
      <c r="M55" s="61">
        <f t="shared" si="186"/>
        <v>0</v>
      </c>
      <c r="N55" s="61">
        <f t="shared" si="186"/>
        <v>0</v>
      </c>
    </row>
    <row r="56" spans="1:14" x14ac:dyDescent="0.25">
      <c r="A56" s="48" t="s">
        <v>137</v>
      </c>
      <c r="B56" s="61">
        <f>+Historicals!B218</f>
        <v>0</v>
      </c>
      <c r="C56" s="61">
        <f>+Historicals!C218</f>
        <v>0</v>
      </c>
      <c r="D56" s="61">
        <f>+Historicals!D218</f>
        <v>0</v>
      </c>
      <c r="E56" s="61">
        <f>+Historicals!E218</f>
        <v>0.06</v>
      </c>
      <c r="F56" s="61">
        <f>+Historicals!F218</f>
        <v>0.12</v>
      </c>
      <c r="G56" s="61">
        <f>+Historicals!G218</f>
        <v>-0.03</v>
      </c>
      <c r="H56" s="61">
        <f>+Historicals!H218</f>
        <v>0.13</v>
      </c>
      <c r="I56" s="61">
        <f>+Historicals!I218</f>
        <v>0.09</v>
      </c>
      <c r="J56" s="54">
        <v>0</v>
      </c>
      <c r="K56" s="54">
        <f t="shared" ref="K56:K57" si="187">+J56</f>
        <v>0</v>
      </c>
      <c r="L56" s="54">
        <f t="shared" ref="L56:L57" si="188">+K56</f>
        <v>0</v>
      </c>
      <c r="M56" s="54">
        <f t="shared" ref="M56:M57" si="189">+L56</f>
        <v>0</v>
      </c>
      <c r="N56" s="54">
        <f t="shared" ref="N56:N57" si="190">+M56</f>
        <v>0</v>
      </c>
    </row>
    <row r="57" spans="1:14" x14ac:dyDescent="0.25">
      <c r="A57" s="48" t="s">
        <v>138</v>
      </c>
      <c r="B57" s="61" t="str">
        <f t="shared" ref="B57:H57" si="191">+IFERROR(B55-B56,"nm")</f>
        <v>nm</v>
      </c>
      <c r="C57" s="61" t="str">
        <f t="shared" si="191"/>
        <v>nm</v>
      </c>
      <c r="D57" s="61" t="str">
        <f t="shared" si="191"/>
        <v>nm</v>
      </c>
      <c r="E57" s="61" t="str">
        <f t="shared" si="191"/>
        <v>nm</v>
      </c>
      <c r="F57" s="61">
        <f t="shared" si="191"/>
        <v>-4.8851063829787322E-2</v>
      </c>
      <c r="G57" s="61">
        <f t="shared" si="191"/>
        <v>-3.3721595423486433E-2</v>
      </c>
      <c r="H57" s="61">
        <f t="shared" si="191"/>
        <v>5.2959945689070032E-2</v>
      </c>
      <c r="I57" s="61">
        <f>+IFERROR(I55-I56,"nm")</f>
        <v>-3.0028694404591022E-2</v>
      </c>
      <c r="J57" s="54">
        <v>0</v>
      </c>
      <c r="K57" s="54">
        <f t="shared" si="187"/>
        <v>0</v>
      </c>
      <c r="L57" s="54">
        <f t="shared" si="188"/>
        <v>0</v>
      </c>
      <c r="M57" s="54">
        <f t="shared" si="189"/>
        <v>0</v>
      </c>
      <c r="N57" s="54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1" t="str">
        <f t="shared" ref="B59" si="196">+IFERROR(B58/A58-1,"nm")</f>
        <v>nm</v>
      </c>
      <c r="C59" s="61" t="str">
        <f t="shared" ref="C59" si="197">+IFERROR(C58/B58-1,"nm")</f>
        <v>nm</v>
      </c>
      <c r="D59" s="61" t="str">
        <f t="shared" ref="D59" si="198">+IFERROR(D58/C58-1,"nm")</f>
        <v>nm</v>
      </c>
      <c r="E59" s="61" t="str">
        <f t="shared" ref="E59" si="199">+IFERROR(E58/D58-1,"nm")</f>
        <v>nm</v>
      </c>
      <c r="F59" s="61">
        <f t="shared" ref="F59" si="200">+IFERROR(F58/E58-1,"nm")</f>
        <v>5.0000000000000044E-2</v>
      </c>
      <c r="G59" s="61">
        <f t="shared" ref="G59" si="201">+IFERROR(G58/F58-1,"nm")</f>
        <v>-1.1013929381276322E-2</v>
      </c>
      <c r="H59" s="61">
        <f t="shared" ref="H59" si="202">+IFERROR(H58/G58-1,"nm")</f>
        <v>0.30887651490337364</v>
      </c>
      <c r="I59" s="61">
        <f>+IFERROR(I58/H58-1,"nm")</f>
        <v>0.13288288288288297</v>
      </c>
      <c r="J59" s="61">
        <f>+J60+J61</f>
        <v>0</v>
      </c>
      <c r="K59" s="61">
        <f t="shared" ref="K59:N59" si="203">+K60+K61</f>
        <v>0</v>
      </c>
      <c r="L59" s="61">
        <f t="shared" si="203"/>
        <v>0</v>
      </c>
      <c r="M59" s="61">
        <f t="shared" si="203"/>
        <v>0</v>
      </c>
      <c r="N59" s="61">
        <f t="shared" si="203"/>
        <v>0</v>
      </c>
    </row>
    <row r="60" spans="1:14" x14ac:dyDescent="0.25">
      <c r="A60" s="48" t="s">
        <v>137</v>
      </c>
      <c r="B60" s="61">
        <f>+Historicals!B219</f>
        <v>0</v>
      </c>
      <c r="C60" s="61">
        <f>+Historicals!C219</f>
        <v>0</v>
      </c>
      <c r="D60" s="61">
        <f>+Historicals!D219</f>
        <v>0</v>
      </c>
      <c r="E60" s="61">
        <f>+Historicals!E219</f>
        <v>0.16</v>
      </c>
      <c r="F60" s="61">
        <f>+Historicals!F219</f>
        <v>0.09</v>
      </c>
      <c r="G60" s="61">
        <f>+Historicals!G219</f>
        <v>0.02</v>
      </c>
      <c r="H60" s="61">
        <f>+Historicals!H219</f>
        <v>0.25</v>
      </c>
      <c r="I60" s="61">
        <f>+Historicals!I219</f>
        <v>0.16</v>
      </c>
      <c r="J60" s="54">
        <v>0</v>
      </c>
      <c r="K60" s="54">
        <f t="shared" ref="K60:K61" si="204">+J60</f>
        <v>0</v>
      </c>
      <c r="L60" s="54">
        <f t="shared" ref="L60:L61" si="205">+K60</f>
        <v>0</v>
      </c>
      <c r="M60" s="54">
        <f t="shared" ref="M60:M61" si="206">+L60</f>
        <v>0</v>
      </c>
      <c r="N60" s="54">
        <f t="shared" ref="N60:N61" si="207">+M60</f>
        <v>0</v>
      </c>
    </row>
    <row r="61" spans="1:14" x14ac:dyDescent="0.25">
      <c r="A61" s="48" t="s">
        <v>138</v>
      </c>
      <c r="B61" s="61" t="str">
        <f t="shared" ref="B61:H61" si="208">+IFERROR(B59-B60,"nm")</f>
        <v>nm</v>
      </c>
      <c r="C61" s="61" t="str">
        <f t="shared" si="208"/>
        <v>nm</v>
      </c>
      <c r="D61" s="61" t="str">
        <f t="shared" si="208"/>
        <v>nm</v>
      </c>
      <c r="E61" s="61" t="str">
        <f t="shared" si="208"/>
        <v>nm</v>
      </c>
      <c r="F61" s="61">
        <f t="shared" si="208"/>
        <v>-3.9999999999999952E-2</v>
      </c>
      <c r="G61" s="61">
        <f t="shared" si="208"/>
        <v>-3.1013929381276322E-2</v>
      </c>
      <c r="H61" s="61">
        <f t="shared" si="208"/>
        <v>5.8876514903373645E-2</v>
      </c>
      <c r="I61" s="61">
        <f>+IFERROR(I59-I60,"nm")</f>
        <v>-2.7117117117117034E-2</v>
      </c>
      <c r="J61" s="54">
        <v>0</v>
      </c>
      <c r="K61" s="54">
        <f t="shared" si="204"/>
        <v>0</v>
      </c>
      <c r="L61" s="54">
        <f t="shared" si="205"/>
        <v>0</v>
      </c>
      <c r="M61" s="54">
        <f t="shared" si="206"/>
        <v>0</v>
      </c>
      <c r="N61" s="54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1" t="str">
        <f t="shared" ref="B63" si="213">+IFERROR(B62/A62-1,"nm")</f>
        <v>nm</v>
      </c>
      <c r="C63" s="61" t="str">
        <f t="shared" ref="C63" si="214">+IFERROR(C62/B62-1,"nm")</f>
        <v>nm</v>
      </c>
      <c r="D63" s="61" t="str">
        <f t="shared" ref="D63" si="215">+IFERROR(D62/C62-1,"nm")</f>
        <v>nm</v>
      </c>
      <c r="E63" s="61" t="str">
        <f t="shared" ref="E63" si="216">+IFERROR(E62/D62-1,"nm")</f>
        <v>nm</v>
      </c>
      <c r="F63" s="61">
        <f t="shared" ref="F63" si="217">+IFERROR(F62/E62-1,"nm")</f>
        <v>1.1709601873536313E-2</v>
      </c>
      <c r="G63" s="61">
        <f t="shared" ref="G63" si="218">+IFERROR(G62/F62-1,"nm")</f>
        <v>-6.944444444444442E-2</v>
      </c>
      <c r="H63" s="61">
        <f t="shared" ref="H63" si="219">+IFERROR(H62/G62-1,"nm")</f>
        <v>0.21890547263681581</v>
      </c>
      <c r="I63" s="61">
        <f>+IFERROR(I62/H62-1,"nm")</f>
        <v>0.15102040816326534</v>
      </c>
      <c r="J63" s="61">
        <f>+J64+J65</f>
        <v>0</v>
      </c>
      <c r="K63" s="61">
        <f t="shared" ref="K63:N63" si="220">+K64+K65</f>
        <v>0</v>
      </c>
      <c r="L63" s="61">
        <f t="shared" si="220"/>
        <v>0</v>
      </c>
      <c r="M63" s="61">
        <f t="shared" si="220"/>
        <v>0</v>
      </c>
      <c r="N63" s="61">
        <f t="shared" si="220"/>
        <v>0</v>
      </c>
    </row>
    <row r="64" spans="1:14" x14ac:dyDescent="0.25">
      <c r="A64" s="48" t="s">
        <v>137</v>
      </c>
      <c r="B64" s="61">
        <f>+Historicals!B220</f>
        <v>0</v>
      </c>
      <c r="C64" s="61">
        <f>+Historicals!C220</f>
        <v>0</v>
      </c>
      <c r="D64" s="61">
        <f>+Historicals!D220</f>
        <v>0</v>
      </c>
      <c r="E64" s="61">
        <f>+Historicals!E220</f>
        <v>0.06</v>
      </c>
      <c r="F64" s="61">
        <f>+Historicals!F220</f>
        <v>0.05</v>
      </c>
      <c r="G64" s="61">
        <f>+Historicals!G220</f>
        <v>-0.03</v>
      </c>
      <c r="H64" s="61">
        <f>+Historicals!H220</f>
        <v>0.19</v>
      </c>
      <c r="I64" s="61">
        <f>+Historicals!I220</f>
        <v>0.17</v>
      </c>
      <c r="J64" s="54">
        <v>0</v>
      </c>
      <c r="K64" s="54">
        <f t="shared" ref="K64:K65" si="221">+J64</f>
        <v>0</v>
      </c>
      <c r="L64" s="54">
        <f t="shared" ref="L64:L65" si="222">+K64</f>
        <v>0</v>
      </c>
      <c r="M64" s="54">
        <f t="shared" ref="M64:M65" si="223">+L64</f>
        <v>0</v>
      </c>
      <c r="N64" s="54">
        <f t="shared" ref="N64:N65" si="224">+M64</f>
        <v>0</v>
      </c>
    </row>
    <row r="65" spans="1:14" x14ac:dyDescent="0.25">
      <c r="A65" s="48" t="s">
        <v>138</v>
      </c>
      <c r="B65" s="61" t="str">
        <f t="shared" ref="B65:H65" si="225">+IFERROR(B63-B64,"nm")</f>
        <v>nm</v>
      </c>
      <c r="C65" s="61" t="str">
        <f t="shared" si="225"/>
        <v>nm</v>
      </c>
      <c r="D65" s="61" t="str">
        <f t="shared" si="225"/>
        <v>nm</v>
      </c>
      <c r="E65" s="61" t="str">
        <f t="shared" si="225"/>
        <v>nm</v>
      </c>
      <c r="F65" s="61">
        <f t="shared" si="225"/>
        <v>-3.829039812646369E-2</v>
      </c>
      <c r="G65" s="61">
        <f t="shared" si="225"/>
        <v>-3.9444444444444421E-2</v>
      </c>
      <c r="H65" s="61">
        <f t="shared" si="225"/>
        <v>2.890547263681581E-2</v>
      </c>
      <c r="I65" s="61">
        <f>+IFERROR(I63-I64,"nm")</f>
        <v>-1.8979591836734672E-2</v>
      </c>
      <c r="J65" s="54">
        <v>0</v>
      </c>
      <c r="K65" s="54">
        <f t="shared" si="221"/>
        <v>0</v>
      </c>
      <c r="L65" s="54">
        <f t="shared" si="222"/>
        <v>0</v>
      </c>
      <c r="M65" s="54">
        <f t="shared" si="223"/>
        <v>0</v>
      </c>
      <c r="N65" s="54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1" t="str">
        <f t="shared" ref="B67" si="228">+IFERROR(B66/A66-1,"nm")</f>
        <v>nm</v>
      </c>
      <c r="C67" s="61" t="str">
        <f t="shared" ref="C67" si="229">+IFERROR(C66/B66-1,"nm")</f>
        <v>nm</v>
      </c>
      <c r="D67" s="61" t="str">
        <f t="shared" ref="D67" si="230">+IFERROR(D66/C66-1,"nm")</f>
        <v>nm</v>
      </c>
      <c r="E67" s="61" t="str">
        <f t="shared" ref="E67" si="231">+IFERROR(E66/D66-1,"nm")</f>
        <v>nm</v>
      </c>
      <c r="F67" s="61">
        <f t="shared" ref="F67" si="232">+IFERROR(F66/E66-1,"nm")</f>
        <v>0.23664122137404586</v>
      </c>
      <c r="G67" s="61">
        <f t="shared" ref="G67" si="233">+IFERROR(G66/F66-1,"nm")</f>
        <v>-0.20560303893637222</v>
      </c>
      <c r="H67" s="61">
        <f t="shared" ref="H67" si="234">+IFERROR(H66/G66-1,"nm")</f>
        <v>0.53676031081888831</v>
      </c>
      <c r="I67" s="61">
        <f>+IFERROR(I66/H66-1,"nm")</f>
        <v>0.33294437961882539</v>
      </c>
      <c r="J67" s="61">
        <f t="shared" ref="J67" si="235">+IFERROR(J66/I66-1,"nm")</f>
        <v>0</v>
      </c>
      <c r="K67" s="61">
        <f t="shared" ref="K67" si="236">+IFERROR(K66/J66-1,"nm")</f>
        <v>0</v>
      </c>
      <c r="L67" s="61">
        <f t="shared" ref="L67" si="237">+IFERROR(L66/K66-1,"nm")</f>
        <v>0</v>
      </c>
      <c r="M67" s="61">
        <f t="shared" ref="M67" si="238">+IFERROR(M66/L66-1,"nm")</f>
        <v>0</v>
      </c>
      <c r="N67" s="61">
        <f t="shared" ref="N67" si="239">+IFERROR(N66/M66-1,"nm")</f>
        <v>0</v>
      </c>
    </row>
    <row r="68" spans="1:14" x14ac:dyDescent="0.25">
      <c r="A68" s="50" t="s">
        <v>131</v>
      </c>
      <c r="B68" s="61" t="str">
        <f>+IFERROR(B66/B$52,"nm")</f>
        <v>nm</v>
      </c>
      <c r="C68" s="61" t="str">
        <f t="shared" ref="C68:I68" si="240">+IFERROR(C66/C$52,"nm")</f>
        <v>nm</v>
      </c>
      <c r="D68" s="61" t="str">
        <f t="shared" si="240"/>
        <v>nm</v>
      </c>
      <c r="E68" s="61">
        <f t="shared" si="240"/>
        <v>0.18426747457260334</v>
      </c>
      <c r="F68" s="61">
        <f t="shared" si="240"/>
        <v>0.21463514064410924</v>
      </c>
      <c r="G68" s="61">
        <f t="shared" si="240"/>
        <v>0.17898791055953783</v>
      </c>
      <c r="H68" s="61">
        <f t="shared" si="240"/>
        <v>0.22442388268156424</v>
      </c>
      <c r="I68" s="61">
        <f t="shared" si="240"/>
        <v>0.27462136389133746</v>
      </c>
      <c r="J68" s="54">
        <f>+I68</f>
        <v>0.27462136389133746</v>
      </c>
      <c r="K68" s="54">
        <f t="shared" ref="K68" si="241">+J68</f>
        <v>0.27462136389133746</v>
      </c>
      <c r="L68" s="54">
        <f t="shared" ref="L68" si="242">+K68</f>
        <v>0.27462136389133746</v>
      </c>
      <c r="M68" s="54">
        <f t="shared" ref="M68" si="243">+L68</f>
        <v>0.27462136389133746</v>
      </c>
      <c r="N68" s="54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1" t="str">
        <f t="shared" ref="B70" si="246">+IFERROR(B69/A69-1,"nm")</f>
        <v>nm</v>
      </c>
      <c r="C70" s="61" t="str">
        <f t="shared" ref="C70" si="247">+IFERROR(C69/B69-1,"nm")</f>
        <v>nm</v>
      </c>
      <c r="D70" s="61" t="str">
        <f t="shared" ref="D70" si="248">+IFERROR(D69/C69-1,"nm")</f>
        <v>nm</v>
      </c>
      <c r="E70" s="61" t="str">
        <f t="shared" ref="E70" si="249">+IFERROR(E69/D69-1,"nm")</f>
        <v>nm</v>
      </c>
      <c r="F70" s="61">
        <f t="shared" ref="F70" si="250">+IFERROR(F69/E69-1,"nm")</f>
        <v>-4.31034482758621E-2</v>
      </c>
      <c r="G70" s="61">
        <f t="shared" ref="G70" si="251">+IFERROR(G69/F69-1,"nm")</f>
        <v>0.18918918918918926</v>
      </c>
      <c r="H70" s="61">
        <f t="shared" ref="H70" si="252">+IFERROR(H69/G69-1,"nm")</f>
        <v>3.0303030303030276E-2</v>
      </c>
      <c r="I70" s="61">
        <f>+IFERROR(I69/H69-1,"nm")</f>
        <v>-1.4705882352941124E-2</v>
      </c>
      <c r="J70" s="61">
        <f t="shared" ref="J70" si="253">+IFERROR(J69/I69-1,"nm")</f>
        <v>0</v>
      </c>
      <c r="K70" s="61">
        <f t="shared" ref="K70" si="254">+IFERROR(K69/J69-1,"nm")</f>
        <v>0</v>
      </c>
      <c r="L70" s="61">
        <f t="shared" ref="L70" si="255">+IFERROR(L69/K69-1,"nm")</f>
        <v>0</v>
      </c>
      <c r="M70" s="61">
        <f t="shared" ref="M70" si="256">+IFERROR(M69/L69-1,"nm")</f>
        <v>0</v>
      </c>
      <c r="N70" s="61">
        <f t="shared" ref="N70" si="257">+IFERROR(N69/M69-1,"nm")</f>
        <v>0</v>
      </c>
    </row>
    <row r="71" spans="1:14" x14ac:dyDescent="0.25">
      <c r="A71" s="50" t="s">
        <v>133</v>
      </c>
      <c r="B71" s="61" t="str">
        <f>+IFERROR(B69/B$52,"nm")</f>
        <v>nm</v>
      </c>
      <c r="C71" s="61" t="str">
        <f t="shared" ref="C71:I71" si="258">+IFERROR(C69/C$52,"nm")</f>
        <v>nm</v>
      </c>
      <c r="D71" s="61" t="str">
        <f t="shared" si="258"/>
        <v>nm</v>
      </c>
      <c r="E71" s="61">
        <f t="shared" si="258"/>
        <v>1.2551395801774508E-2</v>
      </c>
      <c r="F71" s="61">
        <f t="shared" si="258"/>
        <v>1.1312678353037097E-2</v>
      </c>
      <c r="G71" s="61">
        <f t="shared" si="258"/>
        <v>1.4122178239007167E-2</v>
      </c>
      <c r="H71" s="61">
        <f t="shared" si="258"/>
        <v>1.1871508379888268E-2</v>
      </c>
      <c r="I71" s="61">
        <f t="shared" si="258"/>
        <v>1.0738039907043834E-2</v>
      </c>
      <c r="J71" s="61">
        <f>+IFERROR(J69/J$52,"nm")</f>
        <v>1.0738039907043834E-2</v>
      </c>
      <c r="K71" s="61">
        <f t="shared" ref="K71:N71" si="259">+IFERROR(K69/K$52,"nm")</f>
        <v>1.0738039907043834E-2</v>
      </c>
      <c r="L71" s="61">
        <f t="shared" si="259"/>
        <v>1.0738039907043834E-2</v>
      </c>
      <c r="M71" s="61">
        <f t="shared" si="259"/>
        <v>1.0738039907043834E-2</v>
      </c>
      <c r="N71" s="61">
        <f t="shared" si="259"/>
        <v>1.0738039907043834E-2</v>
      </c>
    </row>
    <row r="72" spans="1:14" x14ac:dyDescent="0.25">
      <c r="A72" s="50" t="s">
        <v>140</v>
      </c>
      <c r="B72" s="61" t="str">
        <f t="shared" ref="B72:H72" si="260">+IFERROR(B69/B79,"nm")</f>
        <v>nm</v>
      </c>
      <c r="C72" s="61" t="str">
        <f t="shared" si="260"/>
        <v>nm</v>
      </c>
      <c r="D72" s="61" t="str">
        <f t="shared" si="260"/>
        <v>nm</v>
      </c>
      <c r="E72" s="61">
        <f t="shared" si="260"/>
        <v>0.13663133097762073</v>
      </c>
      <c r="F72" s="61">
        <f t="shared" si="260"/>
        <v>0.11948331539289558</v>
      </c>
      <c r="G72" s="61">
        <f t="shared" si="260"/>
        <v>0.14915254237288136</v>
      </c>
      <c r="H72" s="61">
        <f t="shared" si="260"/>
        <v>0.1384928716904277</v>
      </c>
      <c r="I72" s="61">
        <f>+IFERROR(I69/I79,"nm")</f>
        <v>0.14565217391304347</v>
      </c>
      <c r="J72" s="54">
        <f>+I72</f>
        <v>0.14565217391304347</v>
      </c>
      <c r="K72" s="54">
        <f t="shared" ref="K72" si="261">+J72</f>
        <v>0.14565217391304347</v>
      </c>
      <c r="L72" s="54">
        <f t="shared" ref="L72" si="262">+K72</f>
        <v>0.14565217391304347</v>
      </c>
      <c r="M72" s="54">
        <f t="shared" ref="M72" si="263">+L72</f>
        <v>0.14565217391304347</v>
      </c>
      <c r="N72" s="54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1" t="str">
        <f t="shared" ref="B74" si="266">+IFERROR(B73/A73-1,"nm")</f>
        <v>nm</v>
      </c>
      <c r="C74" s="61" t="str">
        <f t="shared" ref="C74" si="267">+IFERROR(C73/B73-1,"nm")</f>
        <v>nm</v>
      </c>
      <c r="D74" s="61" t="str">
        <f t="shared" ref="D74" si="268">+IFERROR(D73/C73-1,"nm")</f>
        <v>nm</v>
      </c>
      <c r="E74" s="61" t="str">
        <f t="shared" ref="E74" si="269">+IFERROR(E73/D73-1,"nm")</f>
        <v>nm</v>
      </c>
      <c r="F74" s="61">
        <f t="shared" ref="F74" si="270">+IFERROR(F73/E73-1,"nm")</f>
        <v>0.25708884688090738</v>
      </c>
      <c r="G74" s="61">
        <f t="shared" ref="G74" si="271">+IFERROR(G73/F73-1,"nm")</f>
        <v>-0.22756892230576442</v>
      </c>
      <c r="H74" s="61">
        <f t="shared" ref="H74" si="272">+IFERROR(H73/G73-1,"nm")</f>
        <v>0.58014276443867629</v>
      </c>
      <c r="I74" s="61">
        <f>+IFERROR(I73/H73-1,"nm")</f>
        <v>0.3523613963039014</v>
      </c>
      <c r="J74" s="61">
        <f t="shared" ref="J74" si="273">+IFERROR(J73/I73-1,"nm")</f>
        <v>0</v>
      </c>
      <c r="K74" s="61">
        <f t="shared" ref="K74" si="274">+IFERROR(K73/J73-1,"nm")</f>
        <v>0</v>
      </c>
      <c r="L74" s="61">
        <f t="shared" ref="L74" si="275">+IFERROR(L73/K73-1,"nm")</f>
        <v>0</v>
      </c>
      <c r="M74" s="61">
        <f t="shared" ref="M74" si="276">+IFERROR(M73/L73-1,"nm")</f>
        <v>0</v>
      </c>
      <c r="N74" s="61">
        <f t="shared" ref="N74" si="277">+IFERROR(N73/M73-1,"nm")</f>
        <v>0</v>
      </c>
    </row>
    <row r="75" spans="1:14" x14ac:dyDescent="0.25">
      <c r="A75" s="50" t="s">
        <v>131</v>
      </c>
      <c r="B75" s="61" t="str">
        <f>+IFERROR(B73/B$52,"nm")</f>
        <v>nm</v>
      </c>
      <c r="C75" s="61" t="str">
        <f t="shared" ref="C75:I75" si="278">+IFERROR(C73/C$52,"nm")</f>
        <v>nm</v>
      </c>
      <c r="D75" s="61" t="str">
        <f t="shared" si="278"/>
        <v>nm</v>
      </c>
      <c r="E75" s="61">
        <f t="shared" si="278"/>
        <v>0.17171607877082881</v>
      </c>
      <c r="F75" s="61">
        <f t="shared" si="278"/>
        <v>0.20332246229107215</v>
      </c>
      <c r="G75" s="61">
        <f t="shared" si="278"/>
        <v>0.16486573232053064</v>
      </c>
      <c r="H75" s="61">
        <f t="shared" si="278"/>
        <v>0.21255237430167598</v>
      </c>
      <c r="I75" s="61">
        <f t="shared" si="278"/>
        <v>0.26388332398429359</v>
      </c>
      <c r="J75" s="61">
        <f>+IFERROR(J73/J$52,"nm")</f>
        <v>0.26388332398429359</v>
      </c>
      <c r="K75" s="61">
        <f t="shared" ref="K75:N75" si="279">+IFERROR(K73/K$52,"nm")</f>
        <v>0.26388332398429359</v>
      </c>
      <c r="L75" s="61">
        <f t="shared" si="279"/>
        <v>0.26388332398429359</v>
      </c>
      <c r="M75" s="61">
        <f t="shared" si="279"/>
        <v>0.26388332398429359</v>
      </c>
      <c r="N75" s="61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1" t="str">
        <f t="shared" ref="B77" si="281">+IFERROR(B76/A76-1,"nm")</f>
        <v>nm</v>
      </c>
      <c r="C77" s="61" t="str">
        <f t="shared" ref="C77" si="282">+IFERROR(C76/B76-1,"nm")</f>
        <v>nm</v>
      </c>
      <c r="D77" s="61" t="str">
        <f t="shared" ref="D77" si="283">+IFERROR(D76/C76-1,"nm")</f>
        <v>nm</v>
      </c>
      <c r="E77" s="61" t="str">
        <f t="shared" ref="E77" si="284">+IFERROR(E76/D76-1,"nm")</f>
        <v>nm</v>
      </c>
      <c r="F77" s="61">
        <f t="shared" ref="F77" si="285">+IFERROR(F76/E76-1,"nm")</f>
        <v>-2.9166666666666674E-2</v>
      </c>
      <c r="G77" s="61">
        <f t="shared" ref="G77" si="286">+IFERROR(G76/F76-1,"nm")</f>
        <v>-0.40343347639484983</v>
      </c>
      <c r="H77" s="61">
        <f t="shared" ref="H77" si="287">+IFERROR(H76/G76-1,"nm")</f>
        <v>0.10071942446043169</v>
      </c>
      <c r="I77" s="61">
        <f>+IFERROR(I76/H76-1,"nm")</f>
        <v>0.28758169934640532</v>
      </c>
      <c r="J77" s="61">
        <f t="shared" ref="J77" si="288">+IFERROR(J76/I76-1,"nm")</f>
        <v>-1.1102230246251565E-16</v>
      </c>
      <c r="K77" s="61">
        <f t="shared" ref="K77" si="289">+IFERROR(K76/J76-1,"nm")</f>
        <v>0</v>
      </c>
      <c r="L77" s="61">
        <f t="shared" ref="L77" si="290">+IFERROR(L76/K76-1,"nm")</f>
        <v>0</v>
      </c>
      <c r="M77" s="61">
        <f t="shared" ref="M77" si="291">+IFERROR(M76/L76-1,"nm")</f>
        <v>0</v>
      </c>
      <c r="N77" s="61">
        <f t="shared" ref="N77" si="292">+IFERROR(N76/M76-1,"nm")</f>
        <v>0</v>
      </c>
    </row>
    <row r="78" spans="1:14" x14ac:dyDescent="0.25">
      <c r="A78" s="50" t="s">
        <v>133</v>
      </c>
      <c r="B78" s="61" t="str">
        <f>+IFERROR(B76/B$52,"nm")</f>
        <v>nm</v>
      </c>
      <c r="C78" s="61" t="str">
        <f t="shared" ref="C78:I78" si="293">+IFERROR(C76/C$52,"nm")</f>
        <v>nm</v>
      </c>
      <c r="D78" s="61" t="str">
        <f t="shared" si="293"/>
        <v>nm</v>
      </c>
      <c r="E78" s="61">
        <f t="shared" si="293"/>
        <v>2.5968405107119671E-2</v>
      </c>
      <c r="F78" s="61">
        <f t="shared" si="293"/>
        <v>2.3746432939258051E-2</v>
      </c>
      <c r="G78" s="61">
        <f t="shared" si="293"/>
        <v>1.4871081630469669E-2</v>
      </c>
      <c r="H78" s="61">
        <f t="shared" si="293"/>
        <v>1.3355446927374302E-2</v>
      </c>
      <c r="I78" s="61">
        <f t="shared" si="293"/>
        <v>1.5786521355877874E-2</v>
      </c>
      <c r="J78" s="54">
        <f>+I78</f>
        <v>1.5786521355877874E-2</v>
      </c>
      <c r="K78" s="54">
        <f t="shared" ref="K78" si="294">+J78</f>
        <v>1.5786521355877874E-2</v>
      </c>
      <c r="L78" s="54">
        <f t="shared" ref="L78" si="295">+K78</f>
        <v>1.5786521355877874E-2</v>
      </c>
      <c r="M78" s="54">
        <f t="shared" ref="M78" si="296">+L78</f>
        <v>1.5786521355877874E-2</v>
      </c>
      <c r="N78" s="54">
        <f t="shared" ref="N78" si="297">+M78</f>
        <v>1.5786521355877874E-2</v>
      </c>
    </row>
    <row r="79" spans="1:14" x14ac:dyDescent="0.25">
      <c r="A79" s="9" t="s">
        <v>141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1" t="str">
        <f t="shared" ref="B80" si="299">+IFERROR(B79/A79-1,"nm")</f>
        <v>nm</v>
      </c>
      <c r="C80" s="61" t="str">
        <f t="shared" ref="C80" si="300">+IFERROR(C79/B79-1,"nm")</f>
        <v>nm</v>
      </c>
      <c r="D80" s="61" t="str">
        <f t="shared" ref="D80" si="301">+IFERROR(D79/C79-1,"nm")</f>
        <v>nm</v>
      </c>
      <c r="E80" s="61" t="str">
        <f t="shared" ref="E80" si="302">+IFERROR(E79/D79-1,"nm")</f>
        <v>nm</v>
      </c>
      <c r="F80" s="61">
        <f t="shared" ref="F80" si="303">+IFERROR(F79/E79-1,"nm")</f>
        <v>9.4228504122497059E-2</v>
      </c>
      <c r="G80" s="61">
        <f t="shared" ref="G80" si="304">+IFERROR(G79/F79-1,"nm")</f>
        <v>-4.7362755651237931E-2</v>
      </c>
      <c r="H80" s="61">
        <f t="shared" ref="H80" si="305">+IFERROR(H79/G79-1,"nm")</f>
        <v>0.1096045197740112</v>
      </c>
      <c r="I80" s="61">
        <f>+IFERROR(I79/H79-1,"nm")</f>
        <v>-6.313645621181263E-2</v>
      </c>
      <c r="J80" s="61">
        <f>+J81+J82</f>
        <v>7.37238560782114E-2</v>
      </c>
      <c r="K80" s="61">
        <f t="shared" ref="K80:N80" si="306">+K81+K82</f>
        <v>7.37238560782114E-2</v>
      </c>
      <c r="L80" s="61">
        <f t="shared" si="306"/>
        <v>7.37238560782114E-2</v>
      </c>
      <c r="M80" s="61">
        <f t="shared" si="306"/>
        <v>7.37238560782114E-2</v>
      </c>
      <c r="N80" s="61">
        <f t="shared" si="306"/>
        <v>7.37238560782114E-2</v>
      </c>
    </row>
    <row r="81" spans="1:14" x14ac:dyDescent="0.25">
      <c r="A81" s="50" t="s">
        <v>133</v>
      </c>
      <c r="B81" s="61" t="str">
        <f>+IFERROR(B79/B$52,"nm")</f>
        <v>nm</v>
      </c>
      <c r="C81" s="61" t="str">
        <f t="shared" ref="C81:I81" si="307">+IFERROR(C79/C$52,"nm")</f>
        <v>nm</v>
      </c>
      <c r="D81" s="61" t="str">
        <f t="shared" si="307"/>
        <v>nm</v>
      </c>
      <c r="E81" s="61">
        <f t="shared" si="307"/>
        <v>9.1863233066435832E-2</v>
      </c>
      <c r="F81" s="61">
        <f t="shared" si="307"/>
        <v>9.4679983693436609E-2</v>
      </c>
      <c r="G81" s="61">
        <f t="shared" si="307"/>
        <v>9.4682785920616241E-2</v>
      </c>
      <c r="H81" s="61">
        <f t="shared" si="307"/>
        <v>8.5719273743016758E-2</v>
      </c>
      <c r="I81" s="61">
        <f t="shared" si="307"/>
        <v>7.37238560782114E-2</v>
      </c>
      <c r="J81" s="54">
        <f>+I81</f>
        <v>7.37238560782114E-2</v>
      </c>
      <c r="K81" s="54">
        <f t="shared" ref="K81" si="308">+J81</f>
        <v>7.37238560782114E-2</v>
      </c>
      <c r="L81" s="54">
        <f t="shared" ref="L81" si="309">+K81</f>
        <v>7.37238560782114E-2</v>
      </c>
      <c r="M81" s="54">
        <f t="shared" ref="M81" si="310">+L81</f>
        <v>7.37238560782114E-2</v>
      </c>
      <c r="N81" s="54">
        <f t="shared" ref="N81" si="311">+M81</f>
        <v>7.37238560782114E-2</v>
      </c>
    </row>
    <row r="82" spans="1:14" s="57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5">
        <f>+B85+B89+B93</f>
        <v>3067</v>
      </c>
      <c r="C83" s="55">
        <f t="shared" ref="C83:I83" si="312">+C85+C89+C93</f>
        <v>3785</v>
      </c>
      <c r="D83" s="55">
        <f t="shared" si="312"/>
        <v>4237</v>
      </c>
      <c r="E83" s="55">
        <f t="shared" si="312"/>
        <v>5134</v>
      </c>
      <c r="F83" s="55">
        <f t="shared" si="312"/>
        <v>6208</v>
      </c>
      <c r="G83" s="55">
        <f t="shared" si="312"/>
        <v>6679</v>
      </c>
      <c r="H83" s="55">
        <f t="shared" si="312"/>
        <v>8290</v>
      </c>
      <c r="I83" s="55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1" t="str">
        <f t="shared" ref="B84" si="314">+IFERROR(B83/A83-1,"nm")</f>
        <v>nm</v>
      </c>
      <c r="C84" s="61">
        <f t="shared" ref="C84" si="315">+IFERROR(C83/B83-1,"nm")</f>
        <v>0.23410498858819695</v>
      </c>
      <c r="D84" s="61">
        <f t="shared" ref="D84" si="316">+IFERROR(D83/C83-1,"nm")</f>
        <v>0.11941875825627468</v>
      </c>
      <c r="E84" s="61">
        <f t="shared" ref="E84" si="317">+IFERROR(E83/D83-1,"nm")</f>
        <v>0.21170639603493036</v>
      </c>
      <c r="F84" s="61">
        <f t="shared" ref="F84" si="318">+IFERROR(F83/E83-1,"nm")</f>
        <v>0.20919361121932223</v>
      </c>
      <c r="G84" s="61">
        <f t="shared" ref="G84" si="319">+IFERROR(G83/F83-1,"nm")</f>
        <v>7.5869845360824639E-2</v>
      </c>
      <c r="H84" s="61">
        <f t="shared" ref="H84" si="320">+IFERROR(H83/G83-1,"nm")</f>
        <v>0.24120377301991325</v>
      </c>
      <c r="I84" s="61">
        <f t="shared" ref="I84" si="321">+IFERROR(I83/H83-1,"nm")</f>
        <v>-8.9626055488540413E-2</v>
      </c>
      <c r="J84" s="61">
        <f>+IFERROR(J83/I83-1,"nm")</f>
        <v>0</v>
      </c>
      <c r="K84" s="61">
        <f t="shared" ref="K84" si="322">+IFERROR(K83/J83-1,"nm")</f>
        <v>0</v>
      </c>
      <c r="L84" s="61">
        <f t="shared" ref="L84" si="323">+IFERROR(L83/K83-1,"nm")</f>
        <v>0</v>
      </c>
      <c r="M84" s="61">
        <f t="shared" ref="M84" si="324">+IFERROR(M83/L83-1,"nm")</f>
        <v>0</v>
      </c>
      <c r="N84" s="61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1" t="str">
        <f t="shared" ref="B86" si="330">+IFERROR(B85/A85-1,"nm")</f>
        <v>nm</v>
      </c>
      <c r="C86" s="61">
        <f t="shared" ref="C86" si="331">+IFERROR(C85/B85-1,"nm")</f>
        <v>0.28918650793650791</v>
      </c>
      <c r="D86" s="61">
        <f t="shared" ref="D86" si="332">+IFERROR(D85/C85-1,"nm")</f>
        <v>0.12350904193920731</v>
      </c>
      <c r="E86" s="61">
        <f t="shared" ref="E86" si="333">+IFERROR(E85/D85-1,"nm")</f>
        <v>0.19726027397260282</v>
      </c>
      <c r="F86" s="61">
        <f t="shared" ref="F86" si="334">+IFERROR(F85/E85-1,"nm")</f>
        <v>0.21910755148741412</v>
      </c>
      <c r="G86" s="61">
        <f t="shared" ref="G86" si="335">+IFERROR(G85/F85-1,"nm")</f>
        <v>8.7517597372125833E-2</v>
      </c>
      <c r="H86" s="61">
        <f t="shared" ref="H86" si="336">+IFERROR(H85/G85-1,"nm")</f>
        <v>0.24012944983818763</v>
      </c>
      <c r="I86" s="61">
        <f t="shared" ref="I86" si="337">+IFERROR(I85/H85-1,"nm")</f>
        <v>-5.7759220598469052E-2</v>
      </c>
      <c r="J86" s="61">
        <f>+J87+J88</f>
        <v>0</v>
      </c>
      <c r="K86" s="61">
        <f t="shared" ref="K86:N86" si="338">+K87+K88</f>
        <v>0</v>
      </c>
      <c r="L86" s="61">
        <f t="shared" si="338"/>
        <v>0</v>
      </c>
      <c r="M86" s="61">
        <f t="shared" si="338"/>
        <v>0</v>
      </c>
      <c r="N86" s="61">
        <f t="shared" si="338"/>
        <v>0</v>
      </c>
    </row>
    <row r="87" spans="1:14" x14ac:dyDescent="0.25">
      <c r="A87" s="48" t="s">
        <v>137</v>
      </c>
      <c r="B87" s="61">
        <f>+Historicals!B222</f>
        <v>0.28000000000000003</v>
      </c>
      <c r="C87" s="61">
        <f>+Historicals!C222</f>
        <v>0.33</v>
      </c>
      <c r="D87" s="61">
        <f>+Historicals!D222</f>
        <v>0.18</v>
      </c>
      <c r="E87" s="61">
        <f>+Historicals!E222</f>
        <v>0.16</v>
      </c>
      <c r="F87" s="61">
        <f>+Historicals!F222</f>
        <v>0.25</v>
      </c>
      <c r="G87" s="61">
        <f>+Historicals!G222</f>
        <v>0.12</v>
      </c>
      <c r="H87" s="61">
        <f>+Historicals!H222</f>
        <v>0.19</v>
      </c>
      <c r="I87" s="61">
        <f>+Historicals!I222</f>
        <v>-0.1</v>
      </c>
      <c r="J87" s="54">
        <v>0</v>
      </c>
      <c r="K87" s="54">
        <f t="shared" ref="K87:K88" si="339">+J87</f>
        <v>0</v>
      </c>
      <c r="L87" s="54">
        <f t="shared" ref="L87:L88" si="340">+K87</f>
        <v>0</v>
      </c>
      <c r="M87" s="54">
        <f t="shared" ref="M87:M88" si="341">+L87</f>
        <v>0</v>
      </c>
      <c r="N87" s="54">
        <f t="shared" ref="N87:N88" si="342">+M87</f>
        <v>0</v>
      </c>
    </row>
    <row r="88" spans="1:14" x14ac:dyDescent="0.25">
      <c r="A88" s="48" t="s">
        <v>138</v>
      </c>
      <c r="B88" s="61" t="str">
        <f t="shared" ref="B88:I88" si="343">+IFERROR(B86-B87,"nm")</f>
        <v>nm</v>
      </c>
      <c r="C88" s="61">
        <f t="shared" si="343"/>
        <v>-4.0813492063492107E-2</v>
      </c>
      <c r="D88" s="61">
        <f t="shared" si="343"/>
        <v>-5.6490958060792684E-2</v>
      </c>
      <c r="E88" s="61">
        <f t="shared" si="343"/>
        <v>3.7260273972602814E-2</v>
      </c>
      <c r="F88" s="61">
        <f t="shared" si="343"/>
        <v>-3.0892448512585879E-2</v>
      </c>
      <c r="G88" s="61">
        <f t="shared" si="343"/>
        <v>-3.2482402627874163E-2</v>
      </c>
      <c r="H88" s="61">
        <f t="shared" si="343"/>
        <v>5.0129449838187623E-2</v>
      </c>
      <c r="I88" s="61">
        <f t="shared" si="343"/>
        <v>4.2240779401530953E-2</v>
      </c>
      <c r="J88" s="54">
        <v>0</v>
      </c>
      <c r="K88" s="54">
        <f t="shared" si="339"/>
        <v>0</v>
      </c>
      <c r="L88" s="54">
        <f t="shared" si="340"/>
        <v>0</v>
      </c>
      <c r="M88" s="54">
        <f t="shared" si="341"/>
        <v>0</v>
      </c>
      <c r="N88" s="54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1" t="str">
        <f t="shared" ref="B90" si="348">+IFERROR(B89/A89-1,"nm")</f>
        <v>nm</v>
      </c>
      <c r="C90" s="61">
        <f t="shared" ref="C90" si="349">+IFERROR(C89/B89-1,"nm")</f>
        <v>0.14054054054054044</v>
      </c>
      <c r="D90" s="61">
        <f t="shared" ref="D90" si="350">+IFERROR(D89/C89-1,"nm")</f>
        <v>0.12606635071090055</v>
      </c>
      <c r="E90" s="61">
        <f t="shared" ref="E90" si="351">+IFERROR(E89/D89-1,"nm")</f>
        <v>0.26936026936026947</v>
      </c>
      <c r="F90" s="61">
        <f t="shared" ref="F90" si="352">+IFERROR(F89/E89-1,"nm")</f>
        <v>0.19893899204244025</v>
      </c>
      <c r="G90" s="61">
        <f t="shared" ref="G90" si="353">+IFERROR(G89/F89-1,"nm")</f>
        <v>4.8672566371681381E-2</v>
      </c>
      <c r="H90" s="61">
        <f t="shared" ref="H90" si="354">+IFERROR(H89/G89-1,"nm")</f>
        <v>0.2378691983122363</v>
      </c>
      <c r="I90" s="61">
        <f t="shared" ref="I90" si="355">+IFERROR(I89/H89-1,"nm")</f>
        <v>-0.17426501917341286</v>
      </c>
      <c r="J90" s="61">
        <f>+J91+J92</f>
        <v>0</v>
      </c>
      <c r="K90" s="61">
        <f t="shared" ref="K90:N90" si="356">+K91+K92</f>
        <v>0</v>
      </c>
      <c r="L90" s="61">
        <f t="shared" si="356"/>
        <v>0</v>
      </c>
      <c r="M90" s="61">
        <f t="shared" si="356"/>
        <v>0</v>
      </c>
      <c r="N90" s="61">
        <f t="shared" si="356"/>
        <v>0</v>
      </c>
    </row>
    <row r="91" spans="1:14" x14ac:dyDescent="0.25">
      <c r="A91" s="48" t="s">
        <v>137</v>
      </c>
      <c r="B91" s="61">
        <f>+Historicals!B223</f>
        <v>7.0000000000000007E-2</v>
      </c>
      <c r="C91" s="61">
        <f>+Historicals!C223</f>
        <v>0.17</v>
      </c>
      <c r="D91" s="61">
        <f>+Historicals!D223</f>
        <v>0.18</v>
      </c>
      <c r="E91" s="61">
        <f>+Historicals!E223</f>
        <v>0.23</v>
      </c>
      <c r="F91" s="61">
        <f>+Historicals!F223</f>
        <v>0.23</v>
      </c>
      <c r="G91" s="61">
        <f>+Historicals!G223</f>
        <v>0.08</v>
      </c>
      <c r="H91" s="61">
        <f>+Historicals!H223</f>
        <v>0.19</v>
      </c>
      <c r="I91" s="61">
        <f>+Historicals!I223</f>
        <v>-0.21</v>
      </c>
      <c r="J91" s="54">
        <v>0</v>
      </c>
      <c r="K91" s="54">
        <f t="shared" ref="K91:K92" si="357">+J91</f>
        <v>0</v>
      </c>
      <c r="L91" s="54">
        <f t="shared" ref="L91:L92" si="358">+K91</f>
        <v>0</v>
      </c>
      <c r="M91" s="54">
        <f t="shared" ref="M91:M92" si="359">+L91</f>
        <v>0</v>
      </c>
      <c r="N91" s="54">
        <f t="shared" ref="N91:N92" si="360">+M91</f>
        <v>0</v>
      </c>
    </row>
    <row r="92" spans="1:14" x14ac:dyDescent="0.25">
      <c r="A92" s="48" t="s">
        <v>138</v>
      </c>
      <c r="B92" s="61" t="str">
        <f t="shared" ref="B92:I92" si="361">+IFERROR(B90-B91,"nm")</f>
        <v>nm</v>
      </c>
      <c r="C92" s="61">
        <f t="shared" si="361"/>
        <v>-2.9459459459459575E-2</v>
      </c>
      <c r="D92" s="61">
        <f t="shared" si="361"/>
        <v>-5.3933649289099439E-2</v>
      </c>
      <c r="E92" s="61">
        <f t="shared" si="361"/>
        <v>3.9360269360269456E-2</v>
      </c>
      <c r="F92" s="61">
        <f t="shared" si="361"/>
        <v>-3.1061007957559755E-2</v>
      </c>
      <c r="G92" s="61">
        <f t="shared" si="361"/>
        <v>-3.1327433628318621E-2</v>
      </c>
      <c r="H92" s="61">
        <f t="shared" si="361"/>
        <v>4.7869198312236294E-2</v>
      </c>
      <c r="I92" s="61">
        <f t="shared" si="361"/>
        <v>3.5734980826587132E-2</v>
      </c>
      <c r="J92" s="54">
        <v>0</v>
      </c>
      <c r="K92" s="54">
        <f t="shared" si="357"/>
        <v>0</v>
      </c>
      <c r="L92" s="54">
        <f t="shared" si="358"/>
        <v>0</v>
      </c>
      <c r="M92" s="54">
        <f t="shared" si="359"/>
        <v>0</v>
      </c>
      <c r="N92" s="54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1" t="str">
        <f t="shared" ref="B94" si="366">+IFERROR(B93/A93-1,"nm")</f>
        <v>nm</v>
      </c>
      <c r="C94" s="61">
        <f t="shared" ref="C94" si="367">+IFERROR(C93/B93-1,"nm")</f>
        <v>3.9682539682539764E-2</v>
      </c>
      <c r="D94" s="61">
        <f t="shared" ref="D94" si="368">+IFERROR(D93/C93-1,"nm")</f>
        <v>-1.5267175572519109E-2</v>
      </c>
      <c r="E94" s="61">
        <f t="shared" ref="E94" si="369">+IFERROR(E93/D93-1,"nm")</f>
        <v>7.7519379844961378E-3</v>
      </c>
      <c r="F94" s="61">
        <f t="shared" ref="F94" si="370">+IFERROR(F93/E93-1,"nm")</f>
        <v>6.1538461538461542E-2</v>
      </c>
      <c r="G94" s="61">
        <f t="shared" ref="G94" si="371">+IFERROR(G93/F93-1,"nm")</f>
        <v>7.2463768115942129E-2</v>
      </c>
      <c r="H94" s="61">
        <f t="shared" ref="H94" si="372">+IFERROR(H93/G93-1,"nm")</f>
        <v>0.31756756756756754</v>
      </c>
      <c r="I94" s="61">
        <f t="shared" ref="I94" si="373">+IFERROR(I93/H93-1,"nm")</f>
        <v>-1.025641025641022E-2</v>
      </c>
      <c r="J94" s="61">
        <f>+J95+J96</f>
        <v>0</v>
      </c>
      <c r="K94" s="61">
        <f t="shared" ref="K94:N94" si="374">+K95+K96</f>
        <v>0</v>
      </c>
      <c r="L94" s="61">
        <f t="shared" si="374"/>
        <v>0</v>
      </c>
      <c r="M94" s="61">
        <f t="shared" si="374"/>
        <v>0</v>
      </c>
      <c r="N94" s="61">
        <f t="shared" si="374"/>
        <v>0</v>
      </c>
    </row>
    <row r="95" spans="1:14" x14ac:dyDescent="0.25">
      <c r="A95" s="48" t="s">
        <v>137</v>
      </c>
      <c r="B95" s="61">
        <f>+Historicals!B224</f>
        <v>0.01</v>
      </c>
      <c r="C95" s="61">
        <f>+Historicals!C224</f>
        <v>7.0000000000000007E-2</v>
      </c>
      <c r="D95" s="61">
        <f>+Historicals!D224</f>
        <v>0.03</v>
      </c>
      <c r="E95" s="61">
        <f>+Historicals!E224</f>
        <v>-0.01</v>
      </c>
      <c r="F95" s="61">
        <f>+Historicals!F224</f>
        <v>0.08</v>
      </c>
      <c r="G95" s="61">
        <f>+Historicals!G224</f>
        <v>0.11</v>
      </c>
      <c r="H95" s="61">
        <f>+Historicals!H224</f>
        <v>0.26</v>
      </c>
      <c r="I95" s="61">
        <f>+Historicals!I224</f>
        <v>-0.06</v>
      </c>
      <c r="J95" s="54">
        <v>0</v>
      </c>
      <c r="K95" s="54">
        <f t="shared" ref="K95:K96" si="375">+J95</f>
        <v>0</v>
      </c>
      <c r="L95" s="54">
        <f t="shared" ref="L95:L96" si="376">+K95</f>
        <v>0</v>
      </c>
      <c r="M95" s="54">
        <f t="shared" ref="M95:M96" si="377">+L95</f>
        <v>0</v>
      </c>
      <c r="N95" s="54">
        <f t="shared" ref="N95:N96" si="378">+M95</f>
        <v>0</v>
      </c>
    </row>
    <row r="96" spans="1:14" x14ac:dyDescent="0.25">
      <c r="A96" s="48" t="s">
        <v>138</v>
      </c>
      <c r="B96" s="61" t="str">
        <f t="shared" ref="B96:I96" si="379">+IFERROR(B94-B95,"nm")</f>
        <v>nm</v>
      </c>
      <c r="C96" s="61">
        <f t="shared" si="379"/>
        <v>-3.0317460317460243E-2</v>
      </c>
      <c r="D96" s="61">
        <f t="shared" si="379"/>
        <v>-4.5267175572519108E-2</v>
      </c>
      <c r="E96" s="61">
        <f t="shared" si="379"/>
        <v>1.775193798449614E-2</v>
      </c>
      <c r="F96" s="61">
        <f t="shared" si="379"/>
        <v>-1.846153846153846E-2</v>
      </c>
      <c r="G96" s="61">
        <f t="shared" si="379"/>
        <v>-3.7536231884057872E-2</v>
      </c>
      <c r="H96" s="61">
        <f t="shared" si="379"/>
        <v>5.7567567567567535E-2</v>
      </c>
      <c r="I96" s="61">
        <f t="shared" si="379"/>
        <v>4.9743589743589778E-2</v>
      </c>
      <c r="J96" s="54">
        <v>0</v>
      </c>
      <c r="K96" s="54">
        <f t="shared" si="375"/>
        <v>0</v>
      </c>
      <c r="L96" s="54">
        <f t="shared" si="376"/>
        <v>0</v>
      </c>
      <c r="M96" s="54">
        <f t="shared" si="377"/>
        <v>0</v>
      </c>
      <c r="N96" s="54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1" t="str">
        <f t="shared" ref="B98" si="382">+IFERROR(B97/A97-1,"nm")</f>
        <v>nm</v>
      </c>
      <c r="C98" s="61">
        <f t="shared" ref="C98" si="383">+IFERROR(C97/B97-1,"nm")</f>
        <v>0.36669874879692022</v>
      </c>
      <c r="D98" s="61">
        <f t="shared" ref="D98" si="384">+IFERROR(D97/C97-1,"nm")</f>
        <v>9.9295774647887303E-2</v>
      </c>
      <c r="E98" s="61">
        <f t="shared" ref="E98" si="385">+IFERROR(E97/D97-1,"nm")</f>
        <v>0.19346572709801402</v>
      </c>
      <c r="F98" s="61">
        <f t="shared" ref="F98" si="386">+IFERROR(F97/E97-1,"nm")</f>
        <v>0.3022007514761138</v>
      </c>
      <c r="G98" s="61">
        <f t="shared" ref="G98" si="387">+IFERROR(G97/F97-1,"nm")</f>
        <v>4.4517724649629109E-2</v>
      </c>
      <c r="H98" s="61">
        <f t="shared" ref="H98" si="388">+IFERROR(H97/G97-1,"nm")</f>
        <v>0.29794790844514596</v>
      </c>
      <c r="I98" s="61">
        <f t="shared" ref="I98" si="389">+IFERROR(I97/H97-1,"nm")</f>
        <v>-0.26847065977500761</v>
      </c>
      <c r="J98" s="61">
        <f t="shared" ref="J98" si="390">+IFERROR(J97/I97-1,"nm")</f>
        <v>0</v>
      </c>
      <c r="K98" s="61">
        <f t="shared" ref="K98" si="391">+IFERROR(K97/J97-1,"nm")</f>
        <v>0</v>
      </c>
      <c r="L98" s="61">
        <f t="shared" ref="L98" si="392">+IFERROR(L97/K97-1,"nm")</f>
        <v>0</v>
      </c>
      <c r="M98" s="61">
        <f t="shared" ref="M98" si="393">+IFERROR(M97/L97-1,"nm")</f>
        <v>0</v>
      </c>
      <c r="N98" s="61">
        <f t="shared" ref="N98" si="394">+IFERROR(N97/M97-1,"nm")</f>
        <v>0</v>
      </c>
    </row>
    <row r="99" spans="1:14" x14ac:dyDescent="0.25">
      <c r="A99" s="50" t="s">
        <v>131</v>
      </c>
      <c r="B99" s="61">
        <f>+IFERROR(B97/B$83,"nm")</f>
        <v>0.33876752526899251</v>
      </c>
      <c r="C99" s="61">
        <f t="shared" ref="C99:I99" si="395">+IFERROR(C97/C$83,"nm")</f>
        <v>0.37516512549537651</v>
      </c>
      <c r="D99" s="61">
        <f t="shared" si="395"/>
        <v>0.36842105263157893</v>
      </c>
      <c r="E99" s="61">
        <f t="shared" si="395"/>
        <v>0.36287495130502534</v>
      </c>
      <c r="F99" s="61">
        <f t="shared" si="395"/>
        <v>0.3907860824742268</v>
      </c>
      <c r="G99" s="61">
        <f t="shared" si="395"/>
        <v>0.37939811349004343</v>
      </c>
      <c r="H99" s="61">
        <f t="shared" si="395"/>
        <v>0.39674306393244874</v>
      </c>
      <c r="I99" s="61">
        <f t="shared" si="395"/>
        <v>0.31880217304889358</v>
      </c>
      <c r="J99" s="54">
        <f>+I99</f>
        <v>0.31880217304889358</v>
      </c>
      <c r="K99" s="54">
        <f t="shared" ref="K99" si="396">+J99</f>
        <v>0.31880217304889358</v>
      </c>
      <c r="L99" s="54">
        <f t="shared" ref="L99" si="397">+K99</f>
        <v>0.31880217304889358</v>
      </c>
      <c r="M99" s="54">
        <f t="shared" ref="M99" si="398">+L99</f>
        <v>0.31880217304889358</v>
      </c>
      <c r="N99" s="54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1" t="str">
        <f t="shared" ref="B101" si="401">+IFERROR(B100/A100-1,"nm")</f>
        <v>nm</v>
      </c>
      <c r="C101" s="61">
        <f t="shared" ref="C101" si="402">+IFERROR(C100/B100-1,"nm")</f>
        <v>4.3478260869565188E-2</v>
      </c>
      <c r="D101" s="61">
        <f t="shared" ref="D101" si="403">+IFERROR(D100/C100-1,"nm")</f>
        <v>0.125</v>
      </c>
      <c r="E101" s="61">
        <f t="shared" ref="E101" si="404">+IFERROR(E100/D100-1,"nm")</f>
        <v>3.7037037037036979E-2</v>
      </c>
      <c r="F101" s="61">
        <f t="shared" ref="F101" si="405">+IFERROR(F100/E100-1,"nm")</f>
        <v>-0.1071428571428571</v>
      </c>
      <c r="G101" s="61">
        <f t="shared" ref="G101" si="406">+IFERROR(G100/F100-1,"nm")</f>
        <v>-0.12</v>
      </c>
      <c r="H101" s="61">
        <f t="shared" ref="H101" si="407">+IFERROR(H100/G100-1,"nm")</f>
        <v>4.5454545454545414E-2</v>
      </c>
      <c r="I101" s="61">
        <f t="shared" ref="I101" si="408">+IFERROR(I100/H100-1,"nm")</f>
        <v>-0.10869565217391308</v>
      </c>
      <c r="J101" s="61">
        <f t="shared" ref="J101" si="409">+IFERROR(J100/I100-1,"nm")</f>
        <v>0</v>
      </c>
      <c r="K101" s="61">
        <f t="shared" ref="K101" si="410">+IFERROR(K100/J100-1,"nm")</f>
        <v>0</v>
      </c>
      <c r="L101" s="61">
        <f t="shared" ref="L101" si="411">+IFERROR(L100/K100-1,"nm")</f>
        <v>0</v>
      </c>
      <c r="M101" s="61">
        <f t="shared" ref="M101" si="412">+IFERROR(M100/L100-1,"nm")</f>
        <v>0</v>
      </c>
      <c r="N101" s="61">
        <f t="shared" ref="N101" si="413">+IFERROR(N100/M100-1,"nm")</f>
        <v>0</v>
      </c>
    </row>
    <row r="102" spans="1:14" x14ac:dyDescent="0.25">
      <c r="A102" s="50" t="s">
        <v>133</v>
      </c>
      <c r="B102" s="61">
        <f>+IFERROR(B100/B$83,"nm")</f>
        <v>1.4998369742419302E-2</v>
      </c>
      <c r="C102" s="61">
        <f t="shared" ref="C102:I102" si="414">+IFERROR(C100/C$83,"nm")</f>
        <v>1.2681638044914135E-2</v>
      </c>
      <c r="D102" s="61">
        <f t="shared" si="414"/>
        <v>1.2744866650932263E-2</v>
      </c>
      <c r="E102" s="61">
        <f t="shared" si="414"/>
        <v>1.090767432800935E-2</v>
      </c>
      <c r="F102" s="61">
        <f t="shared" si="414"/>
        <v>8.0541237113402053E-3</v>
      </c>
      <c r="G102" s="61">
        <f t="shared" si="414"/>
        <v>6.5878125467884411E-3</v>
      </c>
      <c r="H102" s="61">
        <f t="shared" si="414"/>
        <v>5.5488540410132689E-3</v>
      </c>
      <c r="I102" s="61">
        <f t="shared" si="414"/>
        <v>5.4326222340002651E-3</v>
      </c>
      <c r="J102" s="61">
        <f>+IFERROR(J100/J$83,"nm")</f>
        <v>5.4326222340002651E-3</v>
      </c>
      <c r="K102" s="61">
        <f t="shared" ref="K102:N102" si="415">+IFERROR(K100/K$83,"nm")</f>
        <v>5.4326222340002651E-3</v>
      </c>
      <c r="L102" s="61">
        <f t="shared" si="415"/>
        <v>5.4326222340002651E-3</v>
      </c>
      <c r="M102" s="61">
        <f t="shared" si="415"/>
        <v>5.4326222340002651E-3</v>
      </c>
      <c r="N102" s="61">
        <f t="shared" si="415"/>
        <v>5.4326222340002651E-3</v>
      </c>
    </row>
    <row r="103" spans="1:14" x14ac:dyDescent="0.25">
      <c r="A103" s="50" t="s">
        <v>140</v>
      </c>
      <c r="B103" s="61">
        <f t="shared" ref="B103:I103" si="416">+IFERROR(B100/B110,"nm")</f>
        <v>0.18110236220472442</v>
      </c>
      <c r="C103" s="61">
        <f t="shared" si="416"/>
        <v>0.20512820512820512</v>
      </c>
      <c r="D103" s="61">
        <f t="shared" si="416"/>
        <v>0.24</v>
      </c>
      <c r="E103" s="61">
        <f t="shared" si="416"/>
        <v>0.21875</v>
      </c>
      <c r="F103" s="61">
        <f t="shared" si="416"/>
        <v>0.2109704641350211</v>
      </c>
      <c r="G103" s="61">
        <f t="shared" si="416"/>
        <v>0.20560747663551401</v>
      </c>
      <c r="H103" s="61">
        <f t="shared" si="416"/>
        <v>0.15972222222222221</v>
      </c>
      <c r="I103" s="61">
        <f t="shared" si="416"/>
        <v>0.13531353135313531</v>
      </c>
      <c r="J103" s="54">
        <f>+I103</f>
        <v>0.13531353135313531</v>
      </c>
      <c r="K103" s="54">
        <f t="shared" ref="K103" si="417">+J103</f>
        <v>0.13531353135313531</v>
      </c>
      <c r="L103" s="54">
        <f t="shared" ref="L103" si="418">+K103</f>
        <v>0.13531353135313531</v>
      </c>
      <c r="M103" s="54">
        <f t="shared" ref="M103" si="419">+L103</f>
        <v>0.13531353135313531</v>
      </c>
      <c r="N103" s="54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1" t="str">
        <f t="shared" ref="B105" si="422">+IFERROR(B104/A104-1,"nm")</f>
        <v>nm</v>
      </c>
      <c r="C105" s="61">
        <f t="shared" ref="C105" si="423">+IFERROR(C104/B104-1,"nm")</f>
        <v>0.38167170191339372</v>
      </c>
      <c r="D105" s="61">
        <f t="shared" ref="D105" si="424">+IFERROR(D104/C104-1,"nm")</f>
        <v>9.8396501457725938E-2</v>
      </c>
      <c r="E105" s="61">
        <f t="shared" ref="E105" si="425">+IFERROR(E104/D104-1,"nm")</f>
        <v>0.19907100199071004</v>
      </c>
      <c r="F105" s="61">
        <f t="shared" ref="F105" si="426">+IFERROR(F104/E104-1,"nm")</f>
        <v>0.31488655229662421</v>
      </c>
      <c r="G105" s="61">
        <f t="shared" ref="G105" si="427">+IFERROR(G104/F104-1,"nm")</f>
        <v>4.7979797979798011E-2</v>
      </c>
      <c r="H105" s="61">
        <f t="shared" ref="H105" si="428">+IFERROR(H104/G104-1,"nm")</f>
        <v>0.30240963855421676</v>
      </c>
      <c r="I105" s="61">
        <f t="shared" ref="I105" si="429">+IFERROR(I104/H104-1,"nm")</f>
        <v>-0.27073697193956214</v>
      </c>
      <c r="J105" s="61">
        <f t="shared" ref="J105" si="430">+IFERROR(J104/I104-1,"nm")</f>
        <v>0</v>
      </c>
      <c r="K105" s="61">
        <f t="shared" ref="K105" si="431">+IFERROR(K104/J104-1,"nm")</f>
        <v>0</v>
      </c>
      <c r="L105" s="61">
        <f t="shared" ref="L105" si="432">+IFERROR(L104/K104-1,"nm")</f>
        <v>0</v>
      </c>
      <c r="M105" s="61">
        <f t="shared" ref="M105" si="433">+IFERROR(M104/L104-1,"nm")</f>
        <v>0</v>
      </c>
      <c r="N105" s="61">
        <f t="shared" ref="N105" si="434">+IFERROR(N104/M104-1,"nm")</f>
        <v>0</v>
      </c>
    </row>
    <row r="106" spans="1:14" x14ac:dyDescent="0.25">
      <c r="A106" s="50" t="s">
        <v>131</v>
      </c>
      <c r="B106" s="61">
        <f>+IFERROR(B104/B$83,"nm")</f>
        <v>0.3237691555265732</v>
      </c>
      <c r="C106" s="61">
        <f t="shared" ref="C106:I106" si="435">+IFERROR(C104/C$83,"nm")</f>
        <v>0.36248348745046233</v>
      </c>
      <c r="D106" s="61">
        <f t="shared" si="435"/>
        <v>0.35567618598064671</v>
      </c>
      <c r="E106" s="61">
        <f t="shared" si="435"/>
        <v>0.35196727697701596</v>
      </c>
      <c r="F106" s="61">
        <f t="shared" si="435"/>
        <v>0.38273195876288657</v>
      </c>
      <c r="G106" s="61">
        <f t="shared" si="435"/>
        <v>0.37281030094325496</v>
      </c>
      <c r="H106" s="61">
        <f t="shared" si="435"/>
        <v>0.39119420989143544</v>
      </c>
      <c r="I106" s="61">
        <f t="shared" si="435"/>
        <v>0.31336955081489332</v>
      </c>
      <c r="J106" s="61">
        <f>+IFERROR(J104/J$83,"nm")</f>
        <v>0.31336955081489332</v>
      </c>
      <c r="K106" s="61">
        <f t="shared" ref="K106:N106" si="436">+IFERROR(K104/K$83,"nm")</f>
        <v>0.31336955081489332</v>
      </c>
      <c r="L106" s="61">
        <f t="shared" si="436"/>
        <v>0.31336955081489332</v>
      </c>
      <c r="M106" s="61">
        <f t="shared" si="436"/>
        <v>0.31336955081489332</v>
      </c>
      <c r="N106" s="61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1" t="str">
        <f t="shared" ref="B108" si="438">+IFERROR(B107/A107-1,"nm")</f>
        <v>nm</v>
      </c>
      <c r="C108" s="61">
        <f t="shared" ref="C108" si="439">+IFERROR(C107/B107-1,"nm")</f>
        <v>-0.3623188405797102</v>
      </c>
      <c r="D108" s="61">
        <f t="shared" ref="D108" si="440">+IFERROR(D107/C107-1,"nm")</f>
        <v>0.15909090909090917</v>
      </c>
      <c r="E108" s="61">
        <f t="shared" ref="E108" si="441">+IFERROR(E107/D107-1,"nm")</f>
        <v>0.49019607843137258</v>
      </c>
      <c r="F108" s="61">
        <f t="shared" ref="F108" si="442">+IFERROR(F107/E107-1,"nm")</f>
        <v>-0.35526315789473684</v>
      </c>
      <c r="G108" s="61">
        <f t="shared" ref="G108" si="443">+IFERROR(G107/F107-1,"nm")</f>
        <v>-0.4285714285714286</v>
      </c>
      <c r="H108" s="61">
        <f t="shared" ref="H108" si="444">+IFERROR(H107/G107-1,"nm")</f>
        <v>2.3571428571428572</v>
      </c>
      <c r="I108" s="61">
        <f t="shared" ref="I108" si="445">+IFERROR(I107/H107-1,"nm")</f>
        <v>-0.17021276595744683</v>
      </c>
      <c r="J108" s="61">
        <f t="shared" ref="J108" si="446">+IFERROR(J107/I107-1,"nm")</f>
        <v>0</v>
      </c>
      <c r="K108" s="61">
        <f t="shared" ref="K108" si="447">+IFERROR(K107/J107-1,"nm")</f>
        <v>0</v>
      </c>
      <c r="L108" s="61">
        <f t="shared" ref="L108" si="448">+IFERROR(L107/K107-1,"nm")</f>
        <v>0</v>
      </c>
      <c r="M108" s="61">
        <f t="shared" ref="M108" si="449">+IFERROR(M107/L107-1,"nm")</f>
        <v>0</v>
      </c>
      <c r="N108" s="61">
        <f t="shared" ref="N108" si="450">+IFERROR(N107/M107-1,"nm")</f>
        <v>0</v>
      </c>
    </row>
    <row r="109" spans="1:14" x14ac:dyDescent="0.25">
      <c r="A109" s="50" t="s">
        <v>133</v>
      </c>
      <c r="B109" s="61">
        <f>+IFERROR(B107/B$83,"nm")</f>
        <v>2.2497554613628953E-2</v>
      </c>
      <c r="C109" s="61">
        <f t="shared" ref="C109:I109" si="451">+IFERROR(C107/C$83,"nm")</f>
        <v>1.1624834874504624E-2</v>
      </c>
      <c r="D109" s="61">
        <f t="shared" si="451"/>
        <v>1.2036818503658248E-2</v>
      </c>
      <c r="E109" s="61">
        <f t="shared" si="451"/>
        <v>1.4803272302298403E-2</v>
      </c>
      <c r="F109" s="61">
        <f t="shared" si="451"/>
        <v>7.8930412371134018E-3</v>
      </c>
      <c r="G109" s="61">
        <f t="shared" si="451"/>
        <v>4.1922443479562805E-3</v>
      </c>
      <c r="H109" s="61">
        <f t="shared" si="451"/>
        <v>1.1338962605548853E-2</v>
      </c>
      <c r="I109" s="61">
        <f t="shared" si="451"/>
        <v>1.0335232542732211E-2</v>
      </c>
      <c r="J109" s="54">
        <f>+I109</f>
        <v>1.0335232542732211E-2</v>
      </c>
      <c r="K109" s="54">
        <f t="shared" ref="K109" si="452">+J109</f>
        <v>1.0335232542732211E-2</v>
      </c>
      <c r="L109" s="54">
        <f t="shared" ref="L109" si="453">+K109</f>
        <v>1.0335232542732211E-2</v>
      </c>
      <c r="M109" s="54">
        <f t="shared" ref="M109" si="454">+L109</f>
        <v>1.0335232542732211E-2</v>
      </c>
      <c r="N109" s="54">
        <f t="shared" ref="N109" si="455">+M109</f>
        <v>1.0335232542732211E-2</v>
      </c>
    </row>
    <row r="110" spans="1:14" x14ac:dyDescent="0.25">
      <c r="A110" s="9" t="s">
        <v>141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1" t="str">
        <f t="shared" ref="B111" si="457">+IFERROR(B110/A110-1,"nm")</f>
        <v>nm</v>
      </c>
      <c r="C111" s="61">
        <f t="shared" ref="C111" si="458">+IFERROR(C110/B110-1,"nm")</f>
        <v>-7.8740157480314932E-2</v>
      </c>
      <c r="D111" s="61">
        <f t="shared" ref="D111" si="459">+IFERROR(D110/C110-1,"nm")</f>
        <v>-3.8461538461538436E-2</v>
      </c>
      <c r="E111" s="61">
        <f t="shared" ref="E111" si="460">+IFERROR(E110/D110-1,"nm")</f>
        <v>0.13777777777777778</v>
      </c>
      <c r="F111" s="61">
        <f t="shared" ref="F111" si="461">+IFERROR(F110/E110-1,"nm")</f>
        <v>-7.421875E-2</v>
      </c>
      <c r="G111" s="61">
        <f t="shared" ref="G111" si="462">+IFERROR(G110/F110-1,"nm")</f>
        <v>-9.7046413502109741E-2</v>
      </c>
      <c r="H111" s="61">
        <f t="shared" ref="H111" si="463">+IFERROR(H110/G110-1,"nm")</f>
        <v>0.34579439252336441</v>
      </c>
      <c r="I111" s="61">
        <f t="shared" ref="I111" si="464">+IFERROR(I110/H110-1,"nm")</f>
        <v>5.2083333333333259E-2</v>
      </c>
      <c r="J111" s="61">
        <f>+J112+J113</f>
        <v>4.0148403339075128E-2</v>
      </c>
      <c r="K111" s="61">
        <f t="shared" ref="K111:N111" si="465">+K112+K113</f>
        <v>4.0148403339075128E-2</v>
      </c>
      <c r="L111" s="61">
        <f t="shared" si="465"/>
        <v>4.0148403339075128E-2</v>
      </c>
      <c r="M111" s="61">
        <f t="shared" si="465"/>
        <v>4.0148403339075128E-2</v>
      </c>
      <c r="N111" s="61">
        <f t="shared" si="465"/>
        <v>4.0148403339075128E-2</v>
      </c>
    </row>
    <row r="112" spans="1:14" x14ac:dyDescent="0.25">
      <c r="A112" s="50" t="s">
        <v>133</v>
      </c>
      <c r="B112" s="61">
        <f>+IFERROR(B110/B$83,"nm")</f>
        <v>8.2817085099445714E-2</v>
      </c>
      <c r="C112" s="61">
        <f t="shared" ref="C112:I112" si="466">+IFERROR(C110/C$83,"nm")</f>
        <v>6.1822985468956405E-2</v>
      </c>
      <c r="D112" s="61">
        <f t="shared" si="466"/>
        <v>5.31036110455511E-2</v>
      </c>
      <c r="E112" s="61">
        <f t="shared" si="466"/>
        <v>4.9863654070899883E-2</v>
      </c>
      <c r="F112" s="61">
        <f t="shared" si="466"/>
        <v>3.817654639175258E-2</v>
      </c>
      <c r="G112" s="61">
        <f t="shared" si="466"/>
        <v>3.2040724659380147E-2</v>
      </c>
      <c r="H112" s="61">
        <f t="shared" si="466"/>
        <v>3.4740651387213509E-2</v>
      </c>
      <c r="I112" s="61">
        <f t="shared" si="466"/>
        <v>4.0148403339075128E-2</v>
      </c>
      <c r="J112" s="54">
        <f>+I112</f>
        <v>4.0148403339075128E-2</v>
      </c>
      <c r="K112" s="54">
        <f t="shared" ref="K112" si="467">+J112</f>
        <v>4.0148403339075128E-2</v>
      </c>
      <c r="L112" s="54">
        <f t="shared" ref="L112" si="468">+K112</f>
        <v>4.0148403339075128E-2</v>
      </c>
      <c r="M112" s="54">
        <f t="shared" ref="M112" si="469">+L112</f>
        <v>4.0148403339075128E-2</v>
      </c>
      <c r="N112" s="54">
        <f t="shared" ref="N112" si="470">+M112</f>
        <v>4.0148403339075128E-2</v>
      </c>
    </row>
    <row r="113" spans="1:14" s="57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5">
        <f>+B116+B120+B124</f>
        <v>0</v>
      </c>
      <c r="C114" s="55">
        <f t="shared" ref="C114:I114" si="471">+C116+C120+C124</f>
        <v>0</v>
      </c>
      <c r="D114" s="55">
        <f t="shared" si="471"/>
        <v>0</v>
      </c>
      <c r="E114" s="55">
        <f t="shared" si="471"/>
        <v>5166</v>
      </c>
      <c r="F114" s="55">
        <f t="shared" si="471"/>
        <v>5254</v>
      </c>
      <c r="G114" s="55">
        <f t="shared" si="471"/>
        <v>5028</v>
      </c>
      <c r="H114" s="55">
        <f t="shared" si="471"/>
        <v>5343</v>
      </c>
      <c r="I114" s="55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1" t="str">
        <f t="shared" ref="B115" si="473">+IFERROR(B114/A114-1,"nm")</f>
        <v>nm</v>
      </c>
      <c r="C115" s="61" t="str">
        <f t="shared" ref="C115" si="474">+IFERROR(C114/B114-1,"nm")</f>
        <v>nm</v>
      </c>
      <c r="D115" s="61" t="str">
        <f t="shared" ref="D115" si="475">+IFERROR(D114/C114-1,"nm")</f>
        <v>nm</v>
      </c>
      <c r="E115" s="61" t="str">
        <f t="shared" ref="E115" si="476">+IFERROR(E114/D114-1,"nm")</f>
        <v>nm</v>
      </c>
      <c r="F115" s="61">
        <f t="shared" ref="F115" si="477">+IFERROR(F114/E114-1,"nm")</f>
        <v>1.7034456058846237E-2</v>
      </c>
      <c r="G115" s="61">
        <f t="shared" ref="G115" si="478">+IFERROR(G114/F114-1,"nm")</f>
        <v>-4.3014845831747195E-2</v>
      </c>
      <c r="H115" s="61">
        <f t="shared" ref="H115" si="479">+IFERROR(H114/G114-1,"nm")</f>
        <v>6.2649164677804237E-2</v>
      </c>
      <c r="I115" s="61">
        <f t="shared" ref="I115" si="480">+IFERROR(I114/H114-1,"nm")</f>
        <v>0.11454239191465465</v>
      </c>
      <c r="J115" s="61">
        <f>+IFERROR(J114/I114-1,"nm")</f>
        <v>0</v>
      </c>
      <c r="K115" s="61">
        <f t="shared" ref="K115" si="481">+IFERROR(K114/J114-1,"nm")</f>
        <v>0</v>
      </c>
      <c r="L115" s="61">
        <f t="shared" ref="L115" si="482">+IFERROR(L114/K114-1,"nm")</f>
        <v>0</v>
      </c>
      <c r="M115" s="61">
        <f t="shared" ref="M115" si="483">+IFERROR(M114/L114-1,"nm")</f>
        <v>0</v>
      </c>
      <c r="N115" s="61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1" t="str">
        <f t="shared" ref="B117" si="489">+IFERROR(B116/A116-1,"nm")</f>
        <v>nm</v>
      </c>
      <c r="C117" s="61" t="str">
        <f t="shared" ref="C117" si="490">+IFERROR(C116/B116-1,"nm")</f>
        <v>nm</v>
      </c>
      <c r="D117" s="61" t="str">
        <f t="shared" ref="D117" si="491">+IFERROR(D116/C116-1,"nm")</f>
        <v>nm</v>
      </c>
      <c r="E117" s="61" t="str">
        <f t="shared" ref="E117" si="492">+IFERROR(E116/D116-1,"nm")</f>
        <v>nm</v>
      </c>
      <c r="F117" s="61">
        <f t="shared" ref="F117" si="493">+IFERROR(F116/E116-1,"nm")</f>
        <v>1.3146853146853044E-2</v>
      </c>
      <c r="G117" s="61">
        <f t="shared" ref="G117" si="494">+IFERROR(G116/F116-1,"nm")</f>
        <v>-4.7763666482606326E-2</v>
      </c>
      <c r="H117" s="61">
        <f t="shared" ref="H117" si="495">+IFERROR(H116/G116-1,"nm")</f>
        <v>6.0887213685126174E-2</v>
      </c>
      <c r="I117" s="61">
        <f t="shared" ref="I117" si="496">+IFERROR(I116/H116-1,"nm")</f>
        <v>0.12353101940420874</v>
      </c>
      <c r="J117" s="61">
        <f>+J118+J119</f>
        <v>0</v>
      </c>
      <c r="K117" s="61">
        <f t="shared" ref="K117:N117" si="497">+K118+K119</f>
        <v>0</v>
      </c>
      <c r="L117" s="61">
        <f t="shared" si="497"/>
        <v>0</v>
      </c>
      <c r="M117" s="61">
        <f t="shared" si="497"/>
        <v>0</v>
      </c>
      <c r="N117" s="61">
        <f t="shared" si="497"/>
        <v>0</v>
      </c>
    </row>
    <row r="118" spans="1:14" x14ac:dyDescent="0.25">
      <c r="A118" s="48" t="s">
        <v>137</v>
      </c>
      <c r="B118" s="61">
        <f>+Historicals!B226</f>
        <v>0</v>
      </c>
      <c r="C118" s="61">
        <f>+Historicals!C226</f>
        <v>0</v>
      </c>
      <c r="D118" s="61">
        <f>+Historicals!D226</f>
        <v>0</v>
      </c>
      <c r="E118" s="61">
        <f>+Historicals!E226</f>
        <v>0.09</v>
      </c>
      <c r="F118" s="61">
        <f>+Historicals!F226</f>
        <v>0.12</v>
      </c>
      <c r="G118" s="61">
        <f>+Historicals!G226</f>
        <v>0</v>
      </c>
      <c r="H118" s="61">
        <f>+Historicals!H226</f>
        <v>0.08</v>
      </c>
      <c r="I118" s="61">
        <f>+Historicals!I226</f>
        <v>0.17</v>
      </c>
      <c r="J118" s="54">
        <v>0</v>
      </c>
      <c r="K118" s="54">
        <f t="shared" ref="K118:K119" si="498">+J118</f>
        <v>0</v>
      </c>
      <c r="L118" s="54">
        <f t="shared" ref="L118:L119" si="499">+K118</f>
        <v>0</v>
      </c>
      <c r="M118" s="54">
        <f t="shared" ref="M118:M119" si="500">+L118</f>
        <v>0</v>
      </c>
      <c r="N118" s="54">
        <f t="shared" ref="N118:N119" si="501">+M118</f>
        <v>0</v>
      </c>
    </row>
    <row r="119" spans="1:14" x14ac:dyDescent="0.25">
      <c r="A119" s="48" t="s">
        <v>138</v>
      </c>
      <c r="B119" s="61" t="str">
        <f t="shared" ref="B119:I119" si="502">+IFERROR(B117-B118,"nm")</f>
        <v>nm</v>
      </c>
      <c r="C119" s="61" t="str">
        <f t="shared" si="502"/>
        <v>nm</v>
      </c>
      <c r="D119" s="61" t="str">
        <f t="shared" si="502"/>
        <v>nm</v>
      </c>
      <c r="E119" s="61" t="str">
        <f t="shared" si="502"/>
        <v>nm</v>
      </c>
      <c r="F119" s="61">
        <f t="shared" si="502"/>
        <v>-0.10685314685314695</v>
      </c>
      <c r="G119" s="61">
        <f t="shared" si="502"/>
        <v>-4.7763666482606326E-2</v>
      </c>
      <c r="H119" s="61">
        <f t="shared" si="502"/>
        <v>-1.9112786314873828E-2</v>
      </c>
      <c r="I119" s="61">
        <f t="shared" si="502"/>
        <v>-4.646898059579127E-2</v>
      </c>
      <c r="J119" s="54">
        <v>0</v>
      </c>
      <c r="K119" s="54">
        <f t="shared" si="498"/>
        <v>0</v>
      </c>
      <c r="L119" s="54">
        <f t="shared" si="499"/>
        <v>0</v>
      </c>
      <c r="M119" s="54">
        <f t="shared" si="500"/>
        <v>0</v>
      </c>
      <c r="N119" s="54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1" t="str">
        <f t="shared" ref="B121" si="507">+IFERROR(B120/A120-1,"nm")</f>
        <v>nm</v>
      </c>
      <c r="C121" s="61" t="str">
        <f t="shared" ref="C121" si="508">+IFERROR(C120/B120-1,"nm")</f>
        <v>nm</v>
      </c>
      <c r="D121" s="61" t="str">
        <f t="shared" ref="D121" si="509">+IFERROR(D120/C120-1,"nm")</f>
        <v>nm</v>
      </c>
      <c r="E121" s="61" t="str">
        <f t="shared" ref="E121" si="510">+IFERROR(E120/D120-1,"nm")</f>
        <v>nm</v>
      </c>
      <c r="F121" s="61">
        <f t="shared" ref="F121" si="511">+IFERROR(F120/E120-1,"nm")</f>
        <v>3.563474387527843E-2</v>
      </c>
      <c r="G121" s="61">
        <f t="shared" ref="G121" si="512">+IFERROR(G120/F120-1,"nm")</f>
        <v>-2.1505376344086002E-2</v>
      </c>
      <c r="H121" s="61">
        <f t="shared" ref="H121" si="513">+IFERROR(H120/G120-1,"nm")</f>
        <v>9.4505494505494614E-2</v>
      </c>
      <c r="I121" s="61">
        <f t="shared" ref="I121" si="514">+IFERROR(I120/H120-1,"nm")</f>
        <v>7.7643908969210251E-2</v>
      </c>
      <c r="J121" s="61">
        <f>+J122+J123</f>
        <v>0</v>
      </c>
      <c r="K121" s="61">
        <f t="shared" ref="K121:N121" si="515">+K122+K123</f>
        <v>0</v>
      </c>
      <c r="L121" s="61">
        <f t="shared" si="515"/>
        <v>0</v>
      </c>
      <c r="M121" s="61">
        <f t="shared" si="515"/>
        <v>0</v>
      </c>
      <c r="N121" s="61">
        <f t="shared" si="515"/>
        <v>0</v>
      </c>
    </row>
    <row r="122" spans="1:14" x14ac:dyDescent="0.25">
      <c r="A122" s="48" t="s">
        <v>137</v>
      </c>
      <c r="B122" s="61">
        <f>+Historicals!B227</f>
        <v>0</v>
      </c>
      <c r="C122" s="61">
        <f>+Historicals!C227</f>
        <v>0</v>
      </c>
      <c r="D122" s="61">
        <f>+Historicals!D227</f>
        <v>0</v>
      </c>
      <c r="E122" s="61">
        <f>+Historicals!E227</f>
        <v>0.15</v>
      </c>
      <c r="F122" s="61">
        <f>+Historicals!F227</f>
        <v>0.15</v>
      </c>
      <c r="G122" s="61">
        <f>+Historicals!G227</f>
        <v>0.03</v>
      </c>
      <c r="H122" s="61">
        <f>+Historicals!H227</f>
        <v>0.1</v>
      </c>
      <c r="I122" s="61">
        <f>+Historicals!I227</f>
        <v>0.12</v>
      </c>
      <c r="J122" s="54">
        <v>0</v>
      </c>
      <c r="K122" s="54">
        <f t="shared" ref="K122:K123" si="516">+J122</f>
        <v>0</v>
      </c>
      <c r="L122" s="54">
        <f t="shared" ref="L122:L123" si="517">+K122</f>
        <v>0</v>
      </c>
      <c r="M122" s="54">
        <f t="shared" ref="M122:M123" si="518">+L122</f>
        <v>0</v>
      </c>
      <c r="N122" s="54">
        <f t="shared" ref="N122:N123" si="519">+M122</f>
        <v>0</v>
      </c>
    </row>
    <row r="123" spans="1:14" x14ac:dyDescent="0.25">
      <c r="A123" s="48" t="s">
        <v>138</v>
      </c>
      <c r="B123" s="61" t="str">
        <f t="shared" ref="B123:I123" si="520">+IFERROR(B121-B122,"nm")</f>
        <v>nm</v>
      </c>
      <c r="C123" s="61" t="str">
        <f t="shared" si="520"/>
        <v>nm</v>
      </c>
      <c r="D123" s="61" t="str">
        <f t="shared" si="520"/>
        <v>nm</v>
      </c>
      <c r="E123" s="61" t="str">
        <f t="shared" si="520"/>
        <v>nm</v>
      </c>
      <c r="F123" s="61">
        <f t="shared" si="520"/>
        <v>-0.11436525612472156</v>
      </c>
      <c r="G123" s="61">
        <f t="shared" si="520"/>
        <v>-5.1505376344086001E-2</v>
      </c>
      <c r="H123" s="61">
        <f t="shared" si="520"/>
        <v>-5.4945054945053917E-3</v>
      </c>
      <c r="I123" s="61">
        <f t="shared" si="520"/>
        <v>-4.2356091030789744E-2</v>
      </c>
      <c r="J123" s="54">
        <v>0</v>
      </c>
      <c r="K123" s="54">
        <f t="shared" si="516"/>
        <v>0</v>
      </c>
      <c r="L123" s="54">
        <f t="shared" si="517"/>
        <v>0</v>
      </c>
      <c r="M123" s="54">
        <f t="shared" si="518"/>
        <v>0</v>
      </c>
      <c r="N123" s="54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1" t="str">
        <f t="shared" ref="B125" si="525">+IFERROR(B124/A124-1,"nm")</f>
        <v>nm</v>
      </c>
      <c r="C125" s="61" t="str">
        <f t="shared" ref="C125" si="526">+IFERROR(C124/B124-1,"nm")</f>
        <v>nm</v>
      </c>
      <c r="D125" s="61" t="str">
        <f t="shared" ref="D125" si="527">+IFERROR(D124/C124-1,"nm")</f>
        <v>nm</v>
      </c>
      <c r="E125" s="61" t="str">
        <f t="shared" ref="E125" si="528">+IFERROR(E124/D124-1,"nm")</f>
        <v>nm</v>
      </c>
      <c r="F125" s="61">
        <f t="shared" ref="F125" si="529">+IFERROR(F124/E124-1,"nm")</f>
        <v>-2.8688524590163911E-2</v>
      </c>
      <c r="G125" s="61">
        <f t="shared" ref="G125" si="530">+IFERROR(G124/F124-1,"nm")</f>
        <v>-9.7046413502109741E-2</v>
      </c>
      <c r="H125" s="61">
        <f t="shared" ref="H125" si="531">+IFERROR(H124/G124-1,"nm")</f>
        <v>-0.11214953271028039</v>
      </c>
      <c r="I125" s="61">
        <f t="shared" ref="I125" si="532">+IFERROR(I124/H124-1,"nm")</f>
        <v>0.23157894736842111</v>
      </c>
      <c r="J125" s="61">
        <f>+J126+J127</f>
        <v>0</v>
      </c>
      <c r="K125" s="61">
        <f t="shared" ref="K125:N125" si="533">+K126+K127</f>
        <v>0</v>
      </c>
      <c r="L125" s="61">
        <f t="shared" si="533"/>
        <v>0</v>
      </c>
      <c r="M125" s="61">
        <f t="shared" si="533"/>
        <v>0</v>
      </c>
      <c r="N125" s="61">
        <f t="shared" si="533"/>
        <v>0</v>
      </c>
    </row>
    <row r="126" spans="1:14" x14ac:dyDescent="0.25">
      <c r="A126" s="48" t="s">
        <v>137</v>
      </c>
      <c r="B126" s="61">
        <f>+Historicals!B228</f>
        <v>0</v>
      </c>
      <c r="C126" s="61">
        <f>+Historicals!C228</f>
        <v>0</v>
      </c>
      <c r="D126" s="61">
        <f>+Historicals!D228</f>
        <v>0</v>
      </c>
      <c r="E126" s="61">
        <f>+Historicals!E228</f>
        <v>-0.08</v>
      </c>
      <c r="F126" s="61">
        <f>+Historicals!F228</f>
        <v>0.08</v>
      </c>
      <c r="G126" s="61">
        <f>+Historicals!G228</f>
        <v>-0.04</v>
      </c>
      <c r="H126" s="61">
        <f>+Historicals!H228</f>
        <v>-0.09</v>
      </c>
      <c r="I126" s="61">
        <f>+Historicals!I228</f>
        <v>0.28000000000000003</v>
      </c>
      <c r="J126" s="54">
        <v>0</v>
      </c>
      <c r="K126" s="54">
        <f t="shared" ref="K126:K127" si="534">+J126</f>
        <v>0</v>
      </c>
      <c r="L126" s="54">
        <f t="shared" ref="L126:L127" si="535">+K126</f>
        <v>0</v>
      </c>
      <c r="M126" s="54">
        <f t="shared" ref="M126:M127" si="536">+L126</f>
        <v>0</v>
      </c>
      <c r="N126" s="54">
        <f t="shared" ref="N126:N127" si="537">+M126</f>
        <v>0</v>
      </c>
    </row>
    <row r="127" spans="1:14" x14ac:dyDescent="0.25">
      <c r="A127" s="48" t="s">
        <v>138</v>
      </c>
      <c r="B127" s="61" t="str">
        <f t="shared" ref="B127:I127" si="538">+IFERROR(B125-B126,"nm")</f>
        <v>nm</v>
      </c>
      <c r="C127" s="61" t="str">
        <f t="shared" si="538"/>
        <v>nm</v>
      </c>
      <c r="D127" s="61" t="str">
        <f t="shared" si="538"/>
        <v>nm</v>
      </c>
      <c r="E127" s="61" t="str">
        <f t="shared" si="538"/>
        <v>nm</v>
      </c>
      <c r="F127" s="61">
        <f t="shared" si="538"/>
        <v>-0.10868852459016391</v>
      </c>
      <c r="G127" s="61">
        <f t="shared" si="538"/>
        <v>-5.704641350210974E-2</v>
      </c>
      <c r="H127" s="61">
        <f t="shared" si="538"/>
        <v>-2.214953271028039E-2</v>
      </c>
      <c r="I127" s="61">
        <f t="shared" si="538"/>
        <v>-4.842105263157892E-2</v>
      </c>
      <c r="J127" s="54">
        <v>0</v>
      </c>
      <c r="K127" s="54">
        <f t="shared" si="534"/>
        <v>0</v>
      </c>
      <c r="L127" s="54">
        <f t="shared" si="535"/>
        <v>0</v>
      </c>
      <c r="M127" s="54">
        <f t="shared" si="536"/>
        <v>0</v>
      </c>
      <c r="N127" s="54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1" t="str">
        <f t="shared" ref="B129" si="541">+IFERROR(B128/A128-1,"nm")</f>
        <v>nm</v>
      </c>
      <c r="C129" s="61" t="str">
        <f t="shared" ref="C129" si="542">+IFERROR(C128/B128-1,"nm")</f>
        <v>nm</v>
      </c>
      <c r="D129" s="61" t="str">
        <f t="shared" ref="D129" si="543">+IFERROR(D128/C128-1,"nm")</f>
        <v>nm</v>
      </c>
      <c r="E129" s="61" t="str">
        <f t="shared" ref="E129" si="544">+IFERROR(E128/D128-1,"nm")</f>
        <v>nm</v>
      </c>
      <c r="F129" s="61">
        <f t="shared" ref="F129" si="545">+IFERROR(F128/E128-1,"nm")</f>
        <v>0.10610932475884249</v>
      </c>
      <c r="G129" s="61">
        <f t="shared" ref="G129" si="546">+IFERROR(G128/F128-1,"nm")</f>
        <v>-0.10610465116279066</v>
      </c>
      <c r="H129" s="61">
        <f t="shared" ref="H129" si="547">+IFERROR(H128/G128-1,"nm")</f>
        <v>0.27886178861788613</v>
      </c>
      <c r="I129" s="61">
        <f t="shared" ref="I129" si="548">+IFERROR(I128/H128-1,"nm")</f>
        <v>0.23204068658614108</v>
      </c>
      <c r="J129" s="61">
        <f t="shared" ref="J129" si="549">+IFERROR(J128/I128-1,"nm")</f>
        <v>0</v>
      </c>
      <c r="K129" s="61">
        <f t="shared" ref="K129" si="550">+IFERROR(K128/J128-1,"nm")</f>
        <v>0</v>
      </c>
      <c r="L129" s="61">
        <f t="shared" ref="L129" si="551">+IFERROR(L128/K128-1,"nm")</f>
        <v>0</v>
      </c>
      <c r="M129" s="61">
        <f t="shared" ref="M129" si="552">+IFERROR(M128/L128-1,"nm")</f>
        <v>0</v>
      </c>
      <c r="N129" s="61">
        <f t="shared" ref="N129" si="553">+IFERROR(N128/M128-1,"nm")</f>
        <v>0</v>
      </c>
    </row>
    <row r="130" spans="1:14" x14ac:dyDescent="0.25">
      <c r="A130" s="50" t="s">
        <v>131</v>
      </c>
      <c r="B130" s="61" t="str">
        <f>+IFERROR(B128/B$114,"nm")</f>
        <v>nm</v>
      </c>
      <c r="C130" s="61" t="str">
        <f t="shared" ref="C130:I130" si="554">+IFERROR(C128/C$114,"nm")</f>
        <v>nm</v>
      </c>
      <c r="D130" s="61" t="str">
        <f t="shared" si="554"/>
        <v>nm</v>
      </c>
      <c r="E130" s="61">
        <f t="shared" si="554"/>
        <v>0.2408052651955091</v>
      </c>
      <c r="F130" s="61">
        <f t="shared" si="554"/>
        <v>0.26189569851541683</v>
      </c>
      <c r="G130" s="61">
        <f t="shared" si="554"/>
        <v>0.24463007159904535</v>
      </c>
      <c r="H130" s="61">
        <f t="shared" si="554"/>
        <v>0.2944038929440389</v>
      </c>
      <c r="I130" s="61">
        <f t="shared" si="554"/>
        <v>0.32544080604534004</v>
      </c>
      <c r="J130" s="54">
        <f>+I130</f>
        <v>0.32544080604534004</v>
      </c>
      <c r="K130" s="54">
        <f t="shared" ref="K130" si="555">+J130</f>
        <v>0.32544080604534004</v>
      </c>
      <c r="L130" s="54">
        <f t="shared" ref="L130" si="556">+K130</f>
        <v>0.32544080604534004</v>
      </c>
      <c r="M130" s="54">
        <f t="shared" ref="M130" si="557">+L130</f>
        <v>0.32544080604534004</v>
      </c>
      <c r="N130" s="54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1" t="str">
        <f t="shared" ref="B132" si="560">+IFERROR(B131/A131-1,"nm")</f>
        <v>nm</v>
      </c>
      <c r="C132" s="61" t="str">
        <f t="shared" ref="C132" si="561">+IFERROR(C131/B131-1,"nm")</f>
        <v>nm</v>
      </c>
      <c r="D132" s="61" t="str">
        <f t="shared" ref="D132" si="562">+IFERROR(D131/C131-1,"nm")</f>
        <v>nm</v>
      </c>
      <c r="E132" s="61" t="str">
        <f t="shared" ref="E132" si="563">+IFERROR(E131/D131-1,"nm")</f>
        <v>nm</v>
      </c>
      <c r="F132" s="61">
        <f t="shared" ref="F132" si="564">+IFERROR(F131/E131-1,"nm")</f>
        <v>-3.6363636363636376E-2</v>
      </c>
      <c r="G132" s="61">
        <f t="shared" ref="G132" si="565">+IFERROR(G131/F131-1,"nm")</f>
        <v>-0.13207547169811318</v>
      </c>
      <c r="H132" s="61">
        <f t="shared" ref="H132" si="566">+IFERROR(H131/G131-1,"nm")</f>
        <v>-6.5217391304347783E-2</v>
      </c>
      <c r="I132" s="61">
        <f t="shared" ref="I132" si="567">+IFERROR(I131/H131-1,"nm")</f>
        <v>-2.3255813953488413E-2</v>
      </c>
      <c r="J132" s="61">
        <f t="shared" ref="J132" si="568">+IFERROR(J131/I131-1,"nm")</f>
        <v>0</v>
      </c>
      <c r="K132" s="61">
        <f t="shared" ref="K132" si="569">+IFERROR(K131/J131-1,"nm")</f>
        <v>0</v>
      </c>
      <c r="L132" s="61">
        <f t="shared" ref="L132" si="570">+IFERROR(L131/K131-1,"nm")</f>
        <v>0</v>
      </c>
      <c r="M132" s="61">
        <f t="shared" ref="M132" si="571">+IFERROR(M131/L131-1,"nm")</f>
        <v>0</v>
      </c>
      <c r="N132" s="61">
        <f t="shared" ref="N132" si="572">+IFERROR(N131/M131-1,"nm")</f>
        <v>0</v>
      </c>
    </row>
    <row r="133" spans="1:14" x14ac:dyDescent="0.25">
      <c r="A133" s="50" t="s">
        <v>133</v>
      </c>
      <c r="B133" s="61" t="str">
        <f>+IFERROR(B131/B$114,"nm")</f>
        <v>nm</v>
      </c>
      <c r="C133" s="61" t="str">
        <f t="shared" ref="C133:I133" si="573">+IFERROR(C131/C$114,"nm")</f>
        <v>nm</v>
      </c>
      <c r="D133" s="61" t="str">
        <f t="shared" si="573"/>
        <v>nm</v>
      </c>
      <c r="E133" s="61">
        <f t="shared" si="573"/>
        <v>1.064653503677894E-2</v>
      </c>
      <c r="F133" s="61">
        <f t="shared" si="573"/>
        <v>1.0087552341073468E-2</v>
      </c>
      <c r="G133" s="61">
        <f t="shared" si="573"/>
        <v>9.148766905330152E-3</v>
      </c>
      <c r="H133" s="61">
        <f t="shared" si="573"/>
        <v>8.0479131574022079E-3</v>
      </c>
      <c r="I133" s="61">
        <f t="shared" si="573"/>
        <v>7.0528967254408059E-3</v>
      </c>
      <c r="J133" s="61">
        <f>+IFERROR(J131/J$114,"nm")</f>
        <v>7.0528967254408059E-3</v>
      </c>
      <c r="K133" s="61">
        <f t="shared" ref="K133:N133" si="574">+IFERROR(K131/K$114,"nm")</f>
        <v>7.0528967254408059E-3</v>
      </c>
      <c r="L133" s="61">
        <f t="shared" si="574"/>
        <v>7.0528967254408059E-3</v>
      </c>
      <c r="M133" s="61">
        <f t="shared" si="574"/>
        <v>7.0528967254408059E-3</v>
      </c>
      <c r="N133" s="61">
        <f t="shared" si="574"/>
        <v>7.0528967254408059E-3</v>
      </c>
    </row>
    <row r="134" spans="1:14" x14ac:dyDescent="0.25">
      <c r="A134" s="50" t="s">
        <v>140</v>
      </c>
      <c r="B134" s="61" t="str">
        <f t="shared" ref="B134:I134" si="575">+IFERROR(B131/B141,"nm")</f>
        <v>nm</v>
      </c>
      <c r="C134" s="61" t="str">
        <f t="shared" si="575"/>
        <v>nm</v>
      </c>
      <c r="D134" s="61" t="str">
        <f t="shared" si="575"/>
        <v>nm</v>
      </c>
      <c r="E134" s="61">
        <f t="shared" si="575"/>
        <v>0.16224188790560473</v>
      </c>
      <c r="F134" s="61">
        <f t="shared" si="575"/>
        <v>0.16257668711656442</v>
      </c>
      <c r="G134" s="61">
        <f t="shared" si="575"/>
        <v>0.1554054054054054</v>
      </c>
      <c r="H134" s="61">
        <f t="shared" si="575"/>
        <v>0.14144736842105263</v>
      </c>
      <c r="I134" s="61">
        <f t="shared" si="575"/>
        <v>0.15328467153284672</v>
      </c>
      <c r="J134" s="54">
        <f>+I134</f>
        <v>0.15328467153284672</v>
      </c>
      <c r="K134" s="54">
        <f t="shared" ref="K134" si="576">+J134</f>
        <v>0.15328467153284672</v>
      </c>
      <c r="L134" s="54">
        <f t="shared" ref="L134" si="577">+K134</f>
        <v>0.15328467153284672</v>
      </c>
      <c r="M134" s="54">
        <f t="shared" ref="M134" si="578">+L134</f>
        <v>0.15328467153284672</v>
      </c>
      <c r="N134" s="54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1" t="str">
        <f t="shared" ref="B136" si="581">+IFERROR(B135/A135-1,"nm")</f>
        <v>nm</v>
      </c>
      <c r="C136" s="61" t="str">
        <f t="shared" ref="C136" si="582">+IFERROR(C135/B135-1,"nm")</f>
        <v>nm</v>
      </c>
      <c r="D136" s="61" t="str">
        <f t="shared" ref="D136" si="583">+IFERROR(D135/C135-1,"nm")</f>
        <v>nm</v>
      </c>
      <c r="E136" s="61" t="str">
        <f t="shared" ref="E136" si="584">+IFERROR(E135/D135-1,"nm")</f>
        <v>nm</v>
      </c>
      <c r="F136" s="61">
        <f t="shared" ref="F136" si="585">+IFERROR(F135/E135-1,"nm")</f>
        <v>0.11269974768713209</v>
      </c>
      <c r="G136" s="61">
        <f t="shared" ref="G136" si="586">+IFERROR(G135/F135-1,"nm")</f>
        <v>-0.1050642479213908</v>
      </c>
      <c r="H136" s="61">
        <f t="shared" ref="H136" si="587">+IFERROR(H135/G135-1,"nm")</f>
        <v>0.29222972972972983</v>
      </c>
      <c r="I136" s="61">
        <f t="shared" ref="I136" si="588">+IFERROR(I135/H135-1,"nm")</f>
        <v>0.23921568627450984</v>
      </c>
      <c r="J136" s="61">
        <f t="shared" ref="J136" si="589">+IFERROR(J135/I135-1,"nm")</f>
        <v>0</v>
      </c>
      <c r="K136" s="61">
        <f t="shared" ref="K136" si="590">+IFERROR(K135/J135-1,"nm")</f>
        <v>0</v>
      </c>
      <c r="L136" s="61">
        <f t="shared" ref="L136" si="591">+IFERROR(L135/K135-1,"nm")</f>
        <v>0</v>
      </c>
      <c r="M136" s="61">
        <f t="shared" ref="M136" si="592">+IFERROR(M135/L135-1,"nm")</f>
        <v>0</v>
      </c>
      <c r="N136" s="61">
        <f t="shared" ref="N136" si="593">+IFERROR(N135/M135-1,"nm")</f>
        <v>0</v>
      </c>
    </row>
    <row r="137" spans="1:14" x14ac:dyDescent="0.25">
      <c r="A137" s="50" t="s">
        <v>131</v>
      </c>
      <c r="B137" s="61" t="str">
        <f>+IFERROR(B135/B$114,"nm")</f>
        <v>nm</v>
      </c>
      <c r="C137" s="61" t="str">
        <f t="shared" ref="C137:I137" si="594">+IFERROR(C135/C$114,"nm")</f>
        <v>nm</v>
      </c>
      <c r="D137" s="61" t="str">
        <f t="shared" si="594"/>
        <v>nm</v>
      </c>
      <c r="E137" s="61">
        <f t="shared" si="594"/>
        <v>0.23015873015873015</v>
      </c>
      <c r="F137" s="61">
        <f t="shared" si="594"/>
        <v>0.25180814617434338</v>
      </c>
      <c r="G137" s="61">
        <f t="shared" si="594"/>
        <v>0.2354813046937152</v>
      </c>
      <c r="H137" s="61">
        <f t="shared" si="594"/>
        <v>0.28635597978663674</v>
      </c>
      <c r="I137" s="61">
        <f t="shared" si="594"/>
        <v>0.31838790931989924</v>
      </c>
      <c r="J137" s="61">
        <f>+IFERROR(J135/J$114,"nm")</f>
        <v>0.31838790931989924</v>
      </c>
      <c r="K137" s="61">
        <f t="shared" ref="K137:N137" si="595">+IFERROR(K135/K$114,"nm")</f>
        <v>0.31838790931989924</v>
      </c>
      <c r="L137" s="61">
        <f t="shared" si="595"/>
        <v>0.31838790931989924</v>
      </c>
      <c r="M137" s="61">
        <f t="shared" si="595"/>
        <v>0.31838790931989924</v>
      </c>
      <c r="N137" s="61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1" t="str">
        <f t="shared" ref="B139" si="597">+IFERROR(B138/A138-1,"nm")</f>
        <v>nm</v>
      </c>
      <c r="C139" s="61" t="str">
        <f t="shared" ref="C139" si="598">+IFERROR(C138/B138-1,"nm")</f>
        <v>nm</v>
      </c>
      <c r="D139" s="61" t="str">
        <f t="shared" ref="D139" si="599">+IFERROR(D138/C138-1,"nm")</f>
        <v>nm</v>
      </c>
      <c r="E139" s="61" t="str">
        <f t="shared" ref="E139" si="600">+IFERROR(E138/D138-1,"nm")</f>
        <v>nm</v>
      </c>
      <c r="F139" s="61">
        <f t="shared" ref="F139" si="601">+IFERROR(F138/E138-1,"nm")</f>
        <v>-4.081632653061229E-2</v>
      </c>
      <c r="G139" s="61">
        <f t="shared" ref="G139" si="602">+IFERROR(G138/F138-1,"nm")</f>
        <v>-0.12765957446808507</v>
      </c>
      <c r="H139" s="61">
        <f t="shared" ref="H139" si="603">+IFERROR(H138/G138-1,"nm")</f>
        <v>0.31707317073170738</v>
      </c>
      <c r="I139" s="61">
        <f t="shared" ref="I139" si="604">+IFERROR(I138/H138-1,"nm")</f>
        <v>3.7037037037036979E-2</v>
      </c>
      <c r="J139" s="61">
        <f t="shared" ref="J139" si="605">+IFERROR(J138/I138-1,"nm")</f>
        <v>0</v>
      </c>
      <c r="K139" s="61">
        <f t="shared" ref="K139" si="606">+IFERROR(K138/J138-1,"nm")</f>
        <v>0</v>
      </c>
      <c r="L139" s="61">
        <f t="shared" ref="L139" si="607">+IFERROR(L138/K138-1,"nm")</f>
        <v>0</v>
      </c>
      <c r="M139" s="61">
        <f t="shared" ref="M139" si="608">+IFERROR(M138/L138-1,"nm")</f>
        <v>0</v>
      </c>
      <c r="N139" s="61">
        <f t="shared" ref="N139" si="609">+IFERROR(N138/M138-1,"nm")</f>
        <v>0</v>
      </c>
    </row>
    <row r="140" spans="1:14" x14ac:dyDescent="0.25">
      <c r="A140" s="50" t="s">
        <v>133</v>
      </c>
      <c r="B140" s="61" t="str">
        <f>+IFERROR(B138/B$114,"nm")</f>
        <v>nm</v>
      </c>
      <c r="C140" s="61" t="str">
        <f t="shared" ref="C140:I140" si="610">+IFERROR(C138/C$114,"nm")</f>
        <v>nm</v>
      </c>
      <c r="D140" s="61" t="str">
        <f t="shared" si="610"/>
        <v>nm</v>
      </c>
      <c r="E140" s="61">
        <f t="shared" si="610"/>
        <v>9.485094850948509E-3</v>
      </c>
      <c r="F140" s="61">
        <f t="shared" si="610"/>
        <v>8.9455652835934533E-3</v>
      </c>
      <c r="G140" s="61">
        <f t="shared" si="610"/>
        <v>8.1543357199681775E-3</v>
      </c>
      <c r="H140" s="61">
        <f t="shared" si="610"/>
        <v>1.0106681639528355E-2</v>
      </c>
      <c r="I140" s="61">
        <f t="shared" si="610"/>
        <v>9.4038623005877411E-3</v>
      </c>
      <c r="J140" s="54">
        <f>+I140</f>
        <v>9.4038623005877411E-3</v>
      </c>
      <c r="K140" s="54">
        <f t="shared" ref="K140" si="611">+J140</f>
        <v>9.4038623005877411E-3</v>
      </c>
      <c r="L140" s="54">
        <f t="shared" ref="L140" si="612">+K140</f>
        <v>9.4038623005877411E-3</v>
      </c>
      <c r="M140" s="54">
        <f t="shared" ref="M140" si="613">+L140</f>
        <v>9.4038623005877411E-3</v>
      </c>
      <c r="N140" s="54">
        <f t="shared" ref="N140" si="614">+M140</f>
        <v>9.4038623005877411E-3</v>
      </c>
    </row>
    <row r="141" spans="1:14" x14ac:dyDescent="0.25">
      <c r="A141" s="9" t="s">
        <v>141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1" t="str">
        <f t="shared" ref="B142" si="616">+IFERROR(B141/A141-1,"nm")</f>
        <v>nm</v>
      </c>
      <c r="C142" s="61" t="str">
        <f t="shared" ref="C142" si="617">+IFERROR(C141/B141-1,"nm")</f>
        <v>nm</v>
      </c>
      <c r="D142" s="61" t="str">
        <f t="shared" ref="D142" si="618">+IFERROR(D141/C141-1,"nm")</f>
        <v>nm</v>
      </c>
      <c r="E142" s="61" t="str">
        <f t="shared" ref="E142" si="619">+IFERROR(E141/D141-1,"nm")</f>
        <v>nm</v>
      </c>
      <c r="F142" s="61">
        <f t="shared" ref="F142" si="620">+IFERROR(F141/E141-1,"nm")</f>
        <v>-3.8348082595870192E-2</v>
      </c>
      <c r="G142" s="61">
        <f t="shared" ref="G142" si="621">+IFERROR(G141/F141-1,"nm")</f>
        <v>-9.2024539877300637E-2</v>
      </c>
      <c r="H142" s="61">
        <f t="shared" ref="H142" si="622">+IFERROR(H141/G141-1,"nm")</f>
        <v>2.7027027027026973E-2</v>
      </c>
      <c r="I142" s="61">
        <f t="shared" ref="I142" si="623">+IFERROR(I141/H141-1,"nm")</f>
        <v>-9.8684210526315819E-2</v>
      </c>
      <c r="J142" s="61">
        <f>+J143+J144</f>
        <v>4.6011754827875735E-2</v>
      </c>
      <c r="K142" s="61">
        <f t="shared" ref="K142:N142" si="624">+K143+K144</f>
        <v>4.6011754827875735E-2</v>
      </c>
      <c r="L142" s="61">
        <f t="shared" si="624"/>
        <v>4.6011754827875735E-2</v>
      </c>
      <c r="M142" s="61">
        <f t="shared" si="624"/>
        <v>4.6011754827875735E-2</v>
      </c>
      <c r="N142" s="61">
        <f t="shared" si="624"/>
        <v>4.6011754827875735E-2</v>
      </c>
    </row>
    <row r="143" spans="1:14" x14ac:dyDescent="0.25">
      <c r="A143" s="50" t="s">
        <v>133</v>
      </c>
      <c r="B143" s="61" t="str">
        <f>+IFERROR(B141/B$114,"nm")</f>
        <v>nm</v>
      </c>
      <c r="C143" s="61" t="str">
        <f t="shared" ref="C143:I143" si="625">+IFERROR(C141/C$114,"nm")</f>
        <v>nm</v>
      </c>
      <c r="D143" s="61" t="str">
        <f t="shared" si="625"/>
        <v>nm</v>
      </c>
      <c r="E143" s="61">
        <f t="shared" si="625"/>
        <v>6.5621370499419282E-2</v>
      </c>
      <c r="F143" s="61">
        <f t="shared" si="625"/>
        <v>6.2047963456414161E-2</v>
      </c>
      <c r="G143" s="61">
        <f t="shared" si="625"/>
        <v>5.88703261734288E-2</v>
      </c>
      <c r="H143" s="61">
        <f t="shared" si="625"/>
        <v>5.6896874415122589E-2</v>
      </c>
      <c r="I143" s="61">
        <f t="shared" si="625"/>
        <v>4.6011754827875735E-2</v>
      </c>
      <c r="J143" s="54">
        <f>+I143</f>
        <v>4.6011754827875735E-2</v>
      </c>
      <c r="K143" s="54">
        <f t="shared" ref="K143" si="626">+J143</f>
        <v>4.6011754827875735E-2</v>
      </c>
      <c r="L143" s="54">
        <f t="shared" ref="L143" si="627">+K143</f>
        <v>4.6011754827875735E-2</v>
      </c>
      <c r="M143" s="54">
        <f t="shared" ref="M143" si="628">+L143</f>
        <v>4.6011754827875735E-2</v>
      </c>
      <c r="N143" s="54">
        <f t="shared" ref="N143" si="629">+M143</f>
        <v>4.6011754827875735E-2</v>
      </c>
    </row>
    <row r="144" spans="1:14" s="57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57">
        <f>+I145*(1+J146)</f>
        <v>102</v>
      </c>
      <c r="K145" s="57">
        <f t="shared" ref="K145:N145" si="630">+J145*(1+K146)</f>
        <v>102</v>
      </c>
      <c r="L145" s="57">
        <f t="shared" si="630"/>
        <v>102</v>
      </c>
      <c r="M145" s="57">
        <f t="shared" si="630"/>
        <v>102</v>
      </c>
      <c r="N145" s="57">
        <f t="shared" si="630"/>
        <v>102</v>
      </c>
    </row>
    <row r="146" spans="1:14" x14ac:dyDescent="0.25">
      <c r="A146" s="48" t="s">
        <v>129</v>
      </c>
      <c r="B146" s="61" t="str">
        <f t="shared" ref="B146" si="631">+IFERROR(B145/A145-1,"nm")</f>
        <v>nm</v>
      </c>
      <c r="C146" s="61">
        <f t="shared" ref="C146" si="632">+IFERROR(C145/B145-1,"nm")</f>
        <v>-0.36521739130434783</v>
      </c>
      <c r="D146" s="61">
        <f t="shared" ref="D146" si="633">+IFERROR(D145/C145-1,"nm")</f>
        <v>0</v>
      </c>
      <c r="E146" s="61">
        <f t="shared" ref="E146" si="634">+IFERROR(E145/D145-1,"nm")</f>
        <v>0.20547945205479445</v>
      </c>
      <c r="F146" s="61">
        <f t="shared" ref="F146" si="635">+IFERROR(F145/E145-1,"nm")</f>
        <v>-0.52272727272727271</v>
      </c>
      <c r="G146" s="61">
        <f t="shared" ref="G146" si="636">+IFERROR(G145/F145-1,"nm")</f>
        <v>-0.2857142857142857</v>
      </c>
      <c r="H146" s="61">
        <f t="shared" ref="H146" si="637">+IFERROR(H145/G145-1,"nm")</f>
        <v>-0.16666666666666663</v>
      </c>
      <c r="I146" s="61">
        <f t="shared" ref="I146" si="638">+IFERROR(I145/H145-1,"nm")</f>
        <v>3.08</v>
      </c>
      <c r="J146" s="61">
        <f>+J147+J148</f>
        <v>0</v>
      </c>
      <c r="K146" s="61">
        <f t="shared" ref="K146:N146" si="639">+K147+K148</f>
        <v>0</v>
      </c>
      <c r="L146" s="61">
        <f t="shared" si="639"/>
        <v>0</v>
      </c>
      <c r="M146" s="61">
        <f t="shared" si="639"/>
        <v>0</v>
      </c>
      <c r="N146" s="61">
        <f t="shared" si="639"/>
        <v>0</v>
      </c>
    </row>
    <row r="147" spans="1:14" x14ac:dyDescent="0.25">
      <c r="A147" s="48" t="s">
        <v>137</v>
      </c>
      <c r="B147" s="61">
        <f>+Historicals!B229</f>
        <v>-0.02</v>
      </c>
      <c r="C147" s="61">
        <f>+Historicals!C229</f>
        <v>-0.3</v>
      </c>
      <c r="D147" s="61">
        <f>+Historicals!D229</f>
        <v>0.02</v>
      </c>
      <c r="E147" s="61">
        <f>+Historicals!E229</f>
        <v>0.12</v>
      </c>
      <c r="F147" s="61">
        <f>+Historicals!F229</f>
        <v>-0.53</v>
      </c>
      <c r="G147" s="61">
        <f>+Historicals!G229</f>
        <v>-0.26</v>
      </c>
      <c r="H147" s="61">
        <f>+Historicals!H229</f>
        <v>-0.17</v>
      </c>
      <c r="I147" s="61">
        <f>+Historicals!I229</f>
        <v>3.02</v>
      </c>
      <c r="J147" s="54">
        <v>0</v>
      </c>
      <c r="K147" s="54">
        <f t="shared" ref="K147:K148" si="640">+J147</f>
        <v>0</v>
      </c>
      <c r="L147" s="54">
        <f t="shared" ref="L147:L148" si="641">+K147</f>
        <v>0</v>
      </c>
      <c r="M147" s="54">
        <f t="shared" ref="M147:M148" si="642">+L147</f>
        <v>0</v>
      </c>
      <c r="N147" s="54">
        <f t="shared" ref="N147:N148" si="643">+M147</f>
        <v>0</v>
      </c>
    </row>
    <row r="148" spans="1:14" x14ac:dyDescent="0.25">
      <c r="A148" s="48" t="s">
        <v>138</v>
      </c>
      <c r="B148" s="61" t="str">
        <f t="shared" ref="B148:I148" si="644">+IFERROR(B146-B147,"nm")</f>
        <v>nm</v>
      </c>
      <c r="C148" s="61">
        <f t="shared" si="644"/>
        <v>-6.5217391304347838E-2</v>
      </c>
      <c r="D148" s="61">
        <f t="shared" si="644"/>
        <v>-0.02</v>
      </c>
      <c r="E148" s="61">
        <f t="shared" si="644"/>
        <v>8.5479452054794458E-2</v>
      </c>
      <c r="F148" s="61">
        <f t="shared" si="644"/>
        <v>7.2727272727273196E-3</v>
      </c>
      <c r="G148" s="61">
        <f t="shared" si="644"/>
        <v>-2.571428571428569E-2</v>
      </c>
      <c r="H148" s="61">
        <f t="shared" si="644"/>
        <v>3.3333333333333826E-3</v>
      </c>
      <c r="I148" s="61">
        <f t="shared" si="644"/>
        <v>6.0000000000000053E-2</v>
      </c>
      <c r="J148" s="54">
        <v>0</v>
      </c>
      <c r="K148" s="54">
        <f t="shared" si="640"/>
        <v>0</v>
      </c>
      <c r="L148" s="54">
        <f t="shared" si="641"/>
        <v>0</v>
      </c>
      <c r="M148" s="54">
        <f t="shared" si="642"/>
        <v>0</v>
      </c>
      <c r="N148" s="54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1" t="str">
        <f t="shared" ref="B150" si="647">+IFERROR(B149/A149-1,"nm")</f>
        <v>nm</v>
      </c>
      <c r="C150" s="61">
        <f t="shared" ref="C150" si="648">+IFERROR(C149/B149-1,"nm")</f>
        <v>0.15021876519202726</v>
      </c>
      <c r="D150" s="61">
        <f t="shared" ref="D150" si="649">+IFERROR(D149/C149-1,"nm")</f>
        <v>3.2967032967033072E-2</v>
      </c>
      <c r="E150" s="61">
        <f t="shared" ref="E150" si="650">+IFERROR(E149/D149-1,"nm")</f>
        <v>-1.2274959083469206E-3</v>
      </c>
      <c r="F150" s="61">
        <f t="shared" ref="F150" si="651">+IFERROR(F149/E149-1,"nm")</f>
        <v>0.25645227365833678</v>
      </c>
      <c r="G150" s="61">
        <f t="shared" ref="G150" si="652">+IFERROR(G149/F149-1,"nm")</f>
        <v>6.0971633518095869E-2</v>
      </c>
      <c r="H150" s="61">
        <f t="shared" ref="H150" si="653">+IFERROR(H149/G149-1,"nm")</f>
        <v>5.5316533497234088E-2</v>
      </c>
      <c r="I150" s="61">
        <f t="shared" ref="I150" si="654">+IFERROR(I149/H149-1,"nm")</f>
        <v>0.1770529994175889</v>
      </c>
      <c r="J150" s="61">
        <f t="shared" ref="J150" si="655">+IFERROR(J149/I149-1,"nm")</f>
        <v>0</v>
      </c>
      <c r="K150" s="61">
        <f t="shared" ref="K150" si="656">+IFERROR(K149/J149-1,"nm")</f>
        <v>0</v>
      </c>
      <c r="L150" s="61">
        <f t="shared" ref="L150" si="657">+IFERROR(L149/K149-1,"nm")</f>
        <v>0</v>
      </c>
      <c r="M150" s="61">
        <f t="shared" ref="M150" si="658">+IFERROR(M149/L149-1,"nm")</f>
        <v>0</v>
      </c>
      <c r="N150" s="61">
        <f t="shared" ref="N150" si="659">+IFERROR(N149/M149-1,"nm")</f>
        <v>0</v>
      </c>
    </row>
    <row r="151" spans="1:14" x14ac:dyDescent="0.25">
      <c r="A151" s="50" t="s">
        <v>131</v>
      </c>
      <c r="B151" s="61">
        <f>+IFERROR(B149/B$145,"nm")</f>
        <v>-17.88695652173913</v>
      </c>
      <c r="C151" s="61">
        <f t="shared" ref="C151:I151" si="660">+IFERROR(C149/C$145,"nm")</f>
        <v>-32.410958904109592</v>
      </c>
      <c r="D151" s="61">
        <f t="shared" si="660"/>
        <v>-33.479452054794521</v>
      </c>
      <c r="E151" s="61">
        <f t="shared" si="660"/>
        <v>-27.738636363636363</v>
      </c>
      <c r="F151" s="61">
        <f t="shared" si="660"/>
        <v>-73.023809523809518</v>
      </c>
      <c r="G151" s="61">
        <f t="shared" si="660"/>
        <v>-108.46666666666667</v>
      </c>
      <c r="H151" s="61">
        <f t="shared" si="660"/>
        <v>-137.36000000000001</v>
      </c>
      <c r="I151" s="61">
        <f t="shared" si="660"/>
        <v>-39.627450980392155</v>
      </c>
      <c r="J151" s="54">
        <f>+I151</f>
        <v>-39.627450980392155</v>
      </c>
      <c r="K151" s="54">
        <f t="shared" ref="K151" si="661">+J151</f>
        <v>-39.627450980392155</v>
      </c>
      <c r="L151" s="54">
        <f t="shared" ref="L151" si="662">+K151</f>
        <v>-39.627450980392155</v>
      </c>
      <c r="M151" s="54">
        <f t="shared" ref="M151" si="663">+L151</f>
        <v>-39.627450980392155</v>
      </c>
      <c r="N151" s="54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1" t="str">
        <f t="shared" ref="B153" si="666">+IFERROR(B152/A152-1,"nm")</f>
        <v>nm</v>
      </c>
      <c r="C153" s="61">
        <f t="shared" ref="C153" si="667">+IFERROR(C152/B152-1,"nm")</f>
        <v>9.5238095238095344E-2</v>
      </c>
      <c r="D153" s="61">
        <f t="shared" ref="D153" si="668">+IFERROR(D152/C152-1,"nm")</f>
        <v>1.304347826086949E-2</v>
      </c>
      <c r="E153" s="61">
        <f t="shared" ref="E153" si="669">+IFERROR(E152/D152-1,"nm")</f>
        <v>-6.8669527896995763E-2</v>
      </c>
      <c r="F153" s="61">
        <f t="shared" ref="F153" si="670">+IFERROR(F152/E152-1,"nm")</f>
        <v>-0.10138248847926268</v>
      </c>
      <c r="G153" s="61">
        <f t="shared" ref="G153" si="671">+IFERROR(G152/F152-1,"nm")</f>
        <v>9.7435897435897534E-2</v>
      </c>
      <c r="H153" s="61">
        <f t="shared" ref="H153" si="672">+IFERROR(H152/G152-1,"nm")</f>
        <v>3.7383177570093462E-2</v>
      </c>
      <c r="I153" s="61">
        <f t="shared" ref="I153" si="673">+IFERROR(I152/H152-1,"nm")</f>
        <v>-9.009009009009028E-3</v>
      </c>
      <c r="J153" s="61">
        <f t="shared" ref="J153" si="674">+IFERROR(J152/I152-1,"nm")</f>
        <v>-1.1102230246251565E-16</v>
      </c>
      <c r="K153" s="61">
        <f t="shared" ref="K153" si="675">+IFERROR(K152/J152-1,"nm")</f>
        <v>0</v>
      </c>
      <c r="L153" s="61">
        <f t="shared" ref="L153" si="676">+IFERROR(L152/K152-1,"nm")</f>
        <v>0</v>
      </c>
      <c r="M153" s="61">
        <f t="shared" ref="M153" si="677">+IFERROR(M152/L152-1,"nm")</f>
        <v>0</v>
      </c>
      <c r="N153" s="61">
        <f t="shared" ref="N153" si="678">+IFERROR(N152/M152-1,"nm")</f>
        <v>0</v>
      </c>
    </row>
    <row r="154" spans="1:14" x14ac:dyDescent="0.25">
      <c r="A154" s="50" t="s">
        <v>133</v>
      </c>
      <c r="B154" s="61">
        <f>+IFERROR(B152/B$145,"nm")</f>
        <v>1.826086956521739</v>
      </c>
      <c r="C154" s="61">
        <f t="shared" ref="C154:I154" si="679">+IFERROR(C152/C$145,"nm")</f>
        <v>3.1506849315068495</v>
      </c>
      <c r="D154" s="61">
        <f t="shared" si="679"/>
        <v>3.1917808219178081</v>
      </c>
      <c r="E154" s="61">
        <f t="shared" si="679"/>
        <v>2.4659090909090908</v>
      </c>
      <c r="F154" s="61">
        <f t="shared" si="679"/>
        <v>4.6428571428571432</v>
      </c>
      <c r="G154" s="61">
        <f t="shared" si="679"/>
        <v>7.1333333333333337</v>
      </c>
      <c r="H154" s="61">
        <f t="shared" si="679"/>
        <v>8.8800000000000008</v>
      </c>
      <c r="I154" s="61">
        <f t="shared" si="679"/>
        <v>2.1568627450980391</v>
      </c>
      <c r="J154" s="61">
        <f>+IFERROR(J152/J$145,"nm")</f>
        <v>2.1568627450980391</v>
      </c>
      <c r="K154" s="61">
        <f t="shared" ref="K154:N154" si="680">+IFERROR(K152/K$145,"nm")</f>
        <v>2.1568627450980391</v>
      </c>
      <c r="L154" s="61">
        <f t="shared" si="680"/>
        <v>2.1568627450980391</v>
      </c>
      <c r="M154" s="61">
        <f t="shared" si="680"/>
        <v>2.1568627450980391</v>
      </c>
      <c r="N154" s="61">
        <f t="shared" si="680"/>
        <v>2.1568627450980391</v>
      </c>
    </row>
    <row r="155" spans="1:14" x14ac:dyDescent="0.25">
      <c r="A155" s="50" t="s">
        <v>140</v>
      </c>
      <c r="B155" s="61">
        <f t="shared" ref="B155:I155" si="681">+IFERROR(B152/B162,"nm")</f>
        <v>0.43388429752066116</v>
      </c>
      <c r="C155" s="61">
        <f t="shared" si="681"/>
        <v>0.45009784735812131</v>
      </c>
      <c r="D155" s="61">
        <f t="shared" si="681"/>
        <v>0.43714821763602252</v>
      </c>
      <c r="E155" s="61">
        <f t="shared" si="681"/>
        <v>0.36348408710217756</v>
      </c>
      <c r="F155" s="61">
        <f t="shared" si="681"/>
        <v>0.2932330827067669</v>
      </c>
      <c r="G155" s="61">
        <f t="shared" si="681"/>
        <v>0.25783132530120484</v>
      </c>
      <c r="H155" s="61">
        <f t="shared" si="681"/>
        <v>0.2846153846153846</v>
      </c>
      <c r="I155" s="61">
        <f t="shared" si="681"/>
        <v>0.27883396704689478</v>
      </c>
      <c r="J155" s="54">
        <f>+I155</f>
        <v>0.27883396704689478</v>
      </c>
      <c r="K155" s="54">
        <f t="shared" ref="K155" si="682">+J155</f>
        <v>0.27883396704689478</v>
      </c>
      <c r="L155" s="54">
        <f t="shared" ref="L155" si="683">+K155</f>
        <v>0.27883396704689478</v>
      </c>
      <c r="M155" s="54">
        <f t="shared" ref="M155" si="684">+L155</f>
        <v>0.27883396704689478</v>
      </c>
      <c r="N155" s="54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1" t="str">
        <f t="shared" ref="B157" si="687">+IFERROR(B156/A156-1,"nm")</f>
        <v>nm</v>
      </c>
      <c r="C157" s="61">
        <f t="shared" ref="C157" si="688">+IFERROR(C156/B156-1,"nm")</f>
        <v>0.145125716806352</v>
      </c>
      <c r="D157" s="61">
        <f t="shared" ref="D157" si="689">+IFERROR(D156/C156-1,"nm")</f>
        <v>3.1201848998459125E-2</v>
      </c>
      <c r="E157" s="61">
        <f t="shared" ref="E157" si="690">+IFERROR(E156/D156-1,"nm")</f>
        <v>-7.097497198356395E-3</v>
      </c>
      <c r="F157" s="61">
        <f t="shared" ref="F157" si="691">+IFERROR(F156/E156-1,"nm")</f>
        <v>0.22723852520692245</v>
      </c>
      <c r="G157" s="61">
        <f t="shared" ref="G157" si="692">+IFERROR(G156/F156-1,"nm")</f>
        <v>6.3151440833844275E-2</v>
      </c>
      <c r="H157" s="61">
        <f t="shared" ref="H157" si="693">+IFERROR(H156/G156-1,"nm")</f>
        <v>5.4209919261822392E-2</v>
      </c>
      <c r="I157" s="61">
        <f t="shared" ref="I157" si="694">+IFERROR(I156/H156-1,"nm")</f>
        <v>0.16575492341356668</v>
      </c>
      <c r="J157" s="61">
        <f t="shared" ref="J157" si="695">+IFERROR(J156/I156-1,"nm")</f>
        <v>0</v>
      </c>
      <c r="K157" s="61">
        <f t="shared" ref="K157" si="696">+IFERROR(K156/J156-1,"nm")</f>
        <v>0</v>
      </c>
      <c r="L157" s="61">
        <f t="shared" ref="L157" si="697">+IFERROR(L156/K156-1,"nm")</f>
        <v>0</v>
      </c>
      <c r="M157" s="61">
        <f t="shared" ref="M157" si="698">+IFERROR(M156/L156-1,"nm")</f>
        <v>0</v>
      </c>
      <c r="N157" s="61">
        <f t="shared" ref="N157" si="699">+IFERROR(N156/M156-1,"nm")</f>
        <v>0</v>
      </c>
    </row>
    <row r="158" spans="1:14" x14ac:dyDescent="0.25">
      <c r="A158" s="50" t="s">
        <v>131</v>
      </c>
      <c r="B158" s="61">
        <f>+IFERROR(B156/B$145,"nm")</f>
        <v>-19.713043478260868</v>
      </c>
      <c r="C158" s="61">
        <f t="shared" ref="C158:I158" si="700">+IFERROR(C156/C$145,"nm")</f>
        <v>-35.561643835616437</v>
      </c>
      <c r="D158" s="61">
        <f t="shared" si="700"/>
        <v>-36.671232876712331</v>
      </c>
      <c r="E158" s="61">
        <f t="shared" si="700"/>
        <v>-30.204545454545453</v>
      </c>
      <c r="F158" s="61">
        <f t="shared" si="700"/>
        <v>-77.666666666666671</v>
      </c>
      <c r="G158" s="61">
        <f t="shared" si="700"/>
        <v>-115.6</v>
      </c>
      <c r="H158" s="61">
        <f t="shared" si="700"/>
        <v>-146.24</v>
      </c>
      <c r="I158" s="61">
        <f t="shared" si="700"/>
        <v>-41.784313725490193</v>
      </c>
      <c r="J158" s="61">
        <f>+IFERROR(J156/J$114,"nm")</f>
        <v>-0.71570109151973127</v>
      </c>
      <c r="K158" s="61">
        <f t="shared" ref="K158:N158" si="701">+IFERROR(K156/K$114,"nm")</f>
        <v>-0.71570109151973127</v>
      </c>
      <c r="L158" s="61">
        <f t="shared" si="701"/>
        <v>-0.71570109151973127</v>
      </c>
      <c r="M158" s="61">
        <f t="shared" si="701"/>
        <v>-0.71570109151973127</v>
      </c>
      <c r="N158" s="61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1" t="str">
        <f t="shared" ref="B160" si="703">+IFERROR(B159/A159-1,"nm")</f>
        <v>nm</v>
      </c>
      <c r="C160" s="61">
        <f t="shared" ref="C160" si="704">+IFERROR(C159/B159-1,"nm")</f>
        <v>0.14666666666666672</v>
      </c>
      <c r="D160" s="61">
        <f t="shared" ref="D160" si="705">+IFERROR(D159/C159-1,"nm")</f>
        <v>7.7519379844961156E-2</v>
      </c>
      <c r="E160" s="61">
        <f t="shared" ref="E160" si="706">+IFERROR(E159/D159-1,"nm")</f>
        <v>2.877697841726623E-2</v>
      </c>
      <c r="F160" s="61">
        <f t="shared" ref="F160" si="707">+IFERROR(F159/E159-1,"nm")</f>
        <v>-2.7972027972028024E-2</v>
      </c>
      <c r="G160" s="61">
        <f t="shared" ref="G160" si="708">+IFERROR(G159/F159-1,"nm")</f>
        <v>0.57553956834532372</v>
      </c>
      <c r="H160" s="61">
        <f t="shared" ref="H160" si="709">+IFERROR(H159/G159-1,"nm")</f>
        <v>-0.36529680365296802</v>
      </c>
      <c r="I160" s="61">
        <f t="shared" ref="I160" si="710">+IFERROR(I159/H159-1,"nm")</f>
        <v>-0.20143884892086328</v>
      </c>
      <c r="J160" s="61">
        <f t="shared" ref="J160" si="711">+IFERROR(J159/I159-1,"nm")</f>
        <v>-1.1102230246251565E-16</v>
      </c>
      <c r="K160" s="61">
        <f t="shared" ref="K160" si="712">+IFERROR(K159/J159-1,"nm")</f>
        <v>0</v>
      </c>
      <c r="L160" s="61">
        <f t="shared" ref="L160" si="713">+IFERROR(L159/K159-1,"nm")</f>
        <v>0</v>
      </c>
      <c r="M160" s="61">
        <f t="shared" ref="M160" si="714">+IFERROR(M159/L159-1,"nm")</f>
        <v>0</v>
      </c>
      <c r="N160" s="61">
        <f t="shared" ref="N160" si="715">+IFERROR(N159/M159-1,"nm")</f>
        <v>0</v>
      </c>
    </row>
    <row r="161" spans="1:14" x14ac:dyDescent="0.25">
      <c r="A161" s="50" t="s">
        <v>133</v>
      </c>
      <c r="B161" s="61">
        <f>+IFERROR(B159/B$145,"nm")</f>
        <v>1.9565217391304348</v>
      </c>
      <c r="C161" s="61">
        <f t="shared" ref="C161:I161" si="716">+IFERROR(C159/C$145,"nm")</f>
        <v>3.5342465753424657</v>
      </c>
      <c r="D161" s="61">
        <f t="shared" si="716"/>
        <v>3.8082191780821919</v>
      </c>
      <c r="E161" s="61">
        <f t="shared" si="716"/>
        <v>3.25</v>
      </c>
      <c r="F161" s="61">
        <f t="shared" si="716"/>
        <v>6.6190476190476186</v>
      </c>
      <c r="G161" s="61">
        <f t="shared" si="716"/>
        <v>14.6</v>
      </c>
      <c r="H161" s="61">
        <f t="shared" si="716"/>
        <v>11.12</v>
      </c>
      <c r="I161" s="61">
        <f t="shared" si="716"/>
        <v>2.1764705882352939</v>
      </c>
      <c r="J161" s="54">
        <f>+I161</f>
        <v>2.1764705882352939</v>
      </c>
      <c r="K161" s="54">
        <f t="shared" ref="K161" si="717">+J161</f>
        <v>2.1764705882352939</v>
      </c>
      <c r="L161" s="54">
        <f t="shared" ref="L161" si="718">+K161</f>
        <v>2.1764705882352939</v>
      </c>
      <c r="M161" s="54">
        <f t="shared" ref="M161" si="719">+L161</f>
        <v>2.1764705882352939</v>
      </c>
      <c r="N161" s="54">
        <f t="shared" ref="N161" si="720">+M161</f>
        <v>2.1764705882352939</v>
      </c>
    </row>
    <row r="162" spans="1:14" x14ac:dyDescent="0.25">
      <c r="A162" s="9" t="s">
        <v>141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1" t="str">
        <f t="shared" ref="B163" si="722">+IFERROR(B162/A162-1,"nm")</f>
        <v>nm</v>
      </c>
      <c r="C163" s="61">
        <f t="shared" ref="C163" si="723">+IFERROR(C162/B162-1,"nm")</f>
        <v>5.5785123966942241E-2</v>
      </c>
      <c r="D163" s="61">
        <f t="shared" ref="D163" si="724">+IFERROR(D162/C162-1,"nm")</f>
        <v>4.3052837573385627E-2</v>
      </c>
      <c r="E163" s="61">
        <f t="shared" ref="E163" si="725">+IFERROR(E162/D162-1,"nm")</f>
        <v>0.12007504690431525</v>
      </c>
      <c r="F163" s="61">
        <f t="shared" ref="F163" si="726">+IFERROR(F162/E162-1,"nm")</f>
        <v>0.11390284757118918</v>
      </c>
      <c r="G163" s="61">
        <f t="shared" ref="G163" si="727">+IFERROR(G162/F162-1,"nm")</f>
        <v>0.24812030075187974</v>
      </c>
      <c r="H163" s="61">
        <f t="shared" ref="H163" si="728">+IFERROR(H162/G162-1,"nm")</f>
        <v>-6.0240963855421659E-2</v>
      </c>
      <c r="I163" s="61">
        <f t="shared" ref="I163" si="729">+IFERROR(I162/H162-1,"nm")</f>
        <v>1.1538461538461497E-2</v>
      </c>
      <c r="J163" s="61">
        <f>+J164+J165</f>
        <v>7.7352941176470589</v>
      </c>
      <c r="K163" s="61">
        <f t="shared" ref="K163:N163" si="730">+K164+K165</f>
        <v>7.7352941176470589</v>
      </c>
      <c r="L163" s="61">
        <f t="shared" si="730"/>
        <v>7.7352941176470589</v>
      </c>
      <c r="M163" s="61">
        <f t="shared" si="730"/>
        <v>7.7352941176470589</v>
      </c>
      <c r="N163" s="61">
        <f t="shared" si="730"/>
        <v>7.7352941176470589</v>
      </c>
    </row>
    <row r="164" spans="1:14" x14ac:dyDescent="0.25">
      <c r="A164" s="50" t="s">
        <v>133</v>
      </c>
      <c r="B164" s="61">
        <f>+IFERROR(B162/B$145,"nm")</f>
        <v>4.2086956521739127</v>
      </c>
      <c r="C164" s="61">
        <f t="shared" ref="C164:I164" si="731">+IFERROR(C162/C$145,"nm")</f>
        <v>7</v>
      </c>
      <c r="D164" s="61">
        <f t="shared" si="731"/>
        <v>7.3013698630136989</v>
      </c>
      <c r="E164" s="61">
        <f t="shared" si="731"/>
        <v>6.7840909090909092</v>
      </c>
      <c r="F164" s="61">
        <f t="shared" si="731"/>
        <v>15.833333333333334</v>
      </c>
      <c r="G164" s="61">
        <f t="shared" si="731"/>
        <v>27.666666666666668</v>
      </c>
      <c r="H164" s="61">
        <f t="shared" si="731"/>
        <v>31.2</v>
      </c>
      <c r="I164" s="61">
        <f t="shared" si="731"/>
        <v>7.7352941176470589</v>
      </c>
      <c r="J164" s="54">
        <f>+I164</f>
        <v>7.7352941176470589</v>
      </c>
      <c r="K164" s="54">
        <f t="shared" ref="K164" si="732">+J164</f>
        <v>7.7352941176470589</v>
      </c>
      <c r="L164" s="54">
        <f t="shared" ref="L164" si="733">+K164</f>
        <v>7.7352941176470589</v>
      </c>
      <c r="M164" s="54">
        <f t="shared" ref="M164" si="734">+L164</f>
        <v>7.7352941176470589</v>
      </c>
      <c r="N164" s="54">
        <f t="shared" ref="N164" si="735">+M164</f>
        <v>7.7352941176470589</v>
      </c>
    </row>
    <row r="165" spans="1:14" s="57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5">
        <f>+B168+B172+B176</f>
        <v>5705</v>
      </c>
      <c r="C166" s="55">
        <f t="shared" ref="C166:I166" si="736">+C168+C172+C176</f>
        <v>5884</v>
      </c>
      <c r="D166" s="55">
        <f t="shared" si="736"/>
        <v>6211</v>
      </c>
      <c r="E166" s="55">
        <f t="shared" si="736"/>
        <v>0</v>
      </c>
      <c r="F166" s="55">
        <f t="shared" si="736"/>
        <v>0</v>
      </c>
      <c r="G166" s="55">
        <f t="shared" si="736"/>
        <v>0</v>
      </c>
      <c r="H166" s="55">
        <f t="shared" si="736"/>
        <v>0</v>
      </c>
      <c r="I166" s="55">
        <f t="shared" si="736"/>
        <v>0</v>
      </c>
      <c r="J166" s="9"/>
    </row>
    <row r="167" spans="1:14" x14ac:dyDescent="0.25">
      <c r="A167" s="48" t="s">
        <v>129</v>
      </c>
      <c r="B167" s="61" t="str">
        <f t="shared" ref="B167" si="737">+IFERROR(B166/A166-1,"nm")</f>
        <v>nm</v>
      </c>
      <c r="C167" s="61">
        <f t="shared" ref="C167" si="738">+IFERROR(C166/B166-1,"nm")</f>
        <v>3.1375985977212917E-2</v>
      </c>
      <c r="D167" s="61">
        <f t="shared" ref="D167" si="739">+IFERROR(D166/C166-1,"nm")</f>
        <v>5.5574439157036082E-2</v>
      </c>
      <c r="E167" s="61">
        <f t="shared" ref="E167" si="740">+IFERROR(E166/D166-1,"nm")</f>
        <v>-1</v>
      </c>
      <c r="F167" s="61" t="str">
        <f t="shared" ref="F167" si="741">+IFERROR(F166/E166-1,"nm")</f>
        <v>nm</v>
      </c>
      <c r="G167" s="61" t="str">
        <f t="shared" ref="G167" si="742">+IFERROR(G166/F166-1,"nm")</f>
        <v>nm</v>
      </c>
      <c r="H167" s="61" t="str">
        <f t="shared" ref="H167" si="743">+IFERROR(H166/G166-1,"nm")</f>
        <v>nm</v>
      </c>
      <c r="I167" s="61" t="str">
        <f t="shared" ref="I167" si="744">+IFERROR(I166/H166-1,"nm")</f>
        <v>nm</v>
      </c>
      <c r="J167" s="61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1" t="str">
        <f t="shared" ref="B169" si="745">+IFERROR(B168/A168-1,"nm")</f>
        <v>nm</v>
      </c>
      <c r="C169" s="61">
        <f t="shared" ref="C169" si="746">+IFERROR(C168/B168-1,"nm")</f>
        <v>2.8121775025799822E-2</v>
      </c>
      <c r="D169" s="61">
        <f t="shared" ref="D169" si="747">+IFERROR(D168/C168-1,"nm")</f>
        <v>2.0828105395232166E-2</v>
      </c>
      <c r="E169" s="61">
        <f t="shared" ref="E169" si="748">+IFERROR(E168/D168-1,"nm")</f>
        <v>-1</v>
      </c>
      <c r="F169" s="61" t="str">
        <f t="shared" ref="F169" si="749">+IFERROR(F168/E168-1,"nm")</f>
        <v>nm</v>
      </c>
      <c r="G169" s="61" t="str">
        <f t="shared" ref="G169" si="750">+IFERROR(G168/F168-1,"nm")</f>
        <v>nm</v>
      </c>
      <c r="H169" s="61" t="str">
        <f t="shared" ref="H169" si="751">+IFERROR(H168/G168-1,"nm")</f>
        <v>nm</v>
      </c>
      <c r="I169" s="61" t="str">
        <f t="shared" ref="I169" si="752">+IFERROR(I168/H168-1,"nm")</f>
        <v>nm</v>
      </c>
      <c r="J169" s="61"/>
    </row>
    <row r="170" spans="1:14" x14ac:dyDescent="0.25">
      <c r="A170" s="48" t="s">
        <v>137</v>
      </c>
      <c r="B170" s="61">
        <f>+Historicals!B231</f>
        <v>0.25</v>
      </c>
      <c r="C170" s="61">
        <f>+Historicals!C231</f>
        <v>0.14000000000000001</v>
      </c>
      <c r="D170" s="61">
        <f>+Historicals!D231</f>
        <v>7.0000000000000007E-2</v>
      </c>
      <c r="E170" s="61">
        <f>+Historicals!E231</f>
        <v>0</v>
      </c>
      <c r="F170" s="61">
        <f>+Historicals!F231</f>
        <v>0</v>
      </c>
      <c r="G170" s="61">
        <f>+Historicals!G231</f>
        <v>0</v>
      </c>
      <c r="H170" s="61">
        <f>+Historicals!H231</f>
        <v>0</v>
      </c>
      <c r="I170" s="61">
        <f>+Historicals!I231</f>
        <v>0</v>
      </c>
      <c r="J170" s="54"/>
    </row>
    <row r="171" spans="1:14" x14ac:dyDescent="0.25">
      <c r="A171" s="48" t="s">
        <v>138</v>
      </c>
      <c r="B171" s="61" t="str">
        <f t="shared" ref="B171:I171" si="753">+IFERROR(B169-B170,"nm")</f>
        <v>nm</v>
      </c>
      <c r="C171" s="61">
        <f t="shared" si="753"/>
        <v>-0.11187822497420019</v>
      </c>
      <c r="D171" s="61">
        <f t="shared" si="753"/>
        <v>-4.9171894604767841E-2</v>
      </c>
      <c r="E171" s="61">
        <f t="shared" si="753"/>
        <v>-1</v>
      </c>
      <c r="F171" s="61" t="str">
        <f t="shared" si="753"/>
        <v>nm</v>
      </c>
      <c r="G171" s="61" t="str">
        <f t="shared" si="753"/>
        <v>nm</v>
      </c>
      <c r="H171" s="61" t="str">
        <f t="shared" si="753"/>
        <v>nm</v>
      </c>
      <c r="I171" s="61" t="str">
        <f t="shared" si="753"/>
        <v>nm</v>
      </c>
      <c r="J171" s="54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1" t="str">
        <f t="shared" ref="B173" si="754">+IFERROR(B172/A172-1,"nm")</f>
        <v>nm</v>
      </c>
      <c r="C173" s="61">
        <f t="shared" ref="C173" si="755">+IFERROR(C172/B172-1,"nm")</f>
        <v>4.8969072164948502E-2</v>
      </c>
      <c r="D173" s="61">
        <f t="shared" ref="D173" si="756">+IFERROR(D172/C172-1,"nm")</f>
        <v>0.14742014742014753</v>
      </c>
      <c r="E173" s="61">
        <f t="shared" ref="E173" si="757">+IFERROR(E172/D172-1,"nm")</f>
        <v>-1</v>
      </c>
      <c r="F173" s="61" t="str">
        <f t="shared" ref="F173" si="758">+IFERROR(F172/E172-1,"nm")</f>
        <v>nm</v>
      </c>
      <c r="G173" s="61" t="str">
        <f t="shared" ref="G173" si="759">+IFERROR(G172/F172-1,"nm")</f>
        <v>nm</v>
      </c>
      <c r="H173" s="61" t="str">
        <f t="shared" ref="H173" si="760">+IFERROR(H172/G172-1,"nm")</f>
        <v>nm</v>
      </c>
      <c r="I173" s="61" t="str">
        <f t="shared" ref="I173" si="761">+IFERROR(I172/H172-1,"nm")</f>
        <v>nm</v>
      </c>
      <c r="J173" s="61"/>
    </row>
    <row r="174" spans="1:14" x14ac:dyDescent="0.25">
      <c r="A174" s="48" t="s">
        <v>137</v>
      </c>
      <c r="B174" s="61">
        <f>+Historicals!B232</f>
        <v>0.14000000000000001</v>
      </c>
      <c r="C174" s="61">
        <f>+Historicals!C232</f>
        <v>0.16</v>
      </c>
      <c r="D174" s="61">
        <f>+Historicals!D232</f>
        <v>0.21</v>
      </c>
      <c r="E174" s="61">
        <f>+Historicals!E232</f>
        <v>0</v>
      </c>
      <c r="F174" s="61">
        <f>+Historicals!F232</f>
        <v>0</v>
      </c>
      <c r="G174" s="61">
        <f>+Historicals!G232</f>
        <v>0</v>
      </c>
      <c r="H174" s="61">
        <f>+Historicals!H232</f>
        <v>0</v>
      </c>
      <c r="I174" s="61">
        <f>+Historicals!I232</f>
        <v>0</v>
      </c>
      <c r="J174" s="54"/>
    </row>
    <row r="175" spans="1:14" x14ac:dyDescent="0.25">
      <c r="A175" s="48" t="s">
        <v>138</v>
      </c>
      <c r="B175" s="61" t="str">
        <f t="shared" ref="B175:I175" si="762">+IFERROR(B173-B174,"nm")</f>
        <v>nm</v>
      </c>
      <c r="C175" s="61">
        <f t="shared" si="762"/>
        <v>-0.1110309278350515</v>
      </c>
      <c r="D175" s="61">
        <f t="shared" si="762"/>
        <v>-6.2579852579852463E-2</v>
      </c>
      <c r="E175" s="61">
        <f t="shared" si="762"/>
        <v>-1</v>
      </c>
      <c r="F175" s="61" t="str">
        <f t="shared" si="762"/>
        <v>nm</v>
      </c>
      <c r="G175" s="61" t="str">
        <f t="shared" si="762"/>
        <v>nm</v>
      </c>
      <c r="H175" s="61" t="str">
        <f t="shared" si="762"/>
        <v>nm</v>
      </c>
      <c r="I175" s="61" t="str">
        <f t="shared" si="762"/>
        <v>nm</v>
      </c>
      <c r="J175" s="54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1" t="str">
        <f t="shared" ref="B177" si="763">+IFERROR(B176/A176-1,"nm")</f>
        <v>nm</v>
      </c>
      <c r="C177" s="61">
        <f t="shared" ref="C177" si="764">+IFERROR(C176/B176-1,"nm")</f>
        <v>-2.166064981949456E-2</v>
      </c>
      <c r="D177" s="61">
        <f t="shared" ref="D177" si="765">+IFERROR(D176/C176-1,"nm")</f>
        <v>1.4760147601476037E-2</v>
      </c>
      <c r="E177" s="61">
        <f t="shared" ref="E177" si="766">+IFERROR(E176/D176-1,"nm")</f>
        <v>-1</v>
      </c>
      <c r="F177" s="61" t="str">
        <f t="shared" ref="F177" si="767">+IFERROR(F176/E176-1,"nm")</f>
        <v>nm</v>
      </c>
      <c r="G177" s="61" t="str">
        <f t="shared" ref="G177" si="768">+IFERROR(G176/F176-1,"nm")</f>
        <v>nm</v>
      </c>
      <c r="H177" s="61" t="str">
        <f t="shared" ref="H177" si="769">+IFERROR(H176/G176-1,"nm")</f>
        <v>nm</v>
      </c>
      <c r="I177" s="61" t="str">
        <f t="shared" ref="I177" si="770">+IFERROR(I176/H176-1,"nm")</f>
        <v>nm</v>
      </c>
      <c r="J177" s="61"/>
    </row>
    <row r="178" spans="1:10" x14ac:dyDescent="0.25">
      <c r="A178" s="48" t="s">
        <v>137</v>
      </c>
      <c r="B178" s="61">
        <f>+Historicals!B233</f>
        <v>0.15</v>
      </c>
      <c r="C178" s="61">
        <f>+Historicals!C233</f>
        <v>0.08</v>
      </c>
      <c r="D178" s="61">
        <f>+Historicals!D233</f>
        <v>7.0000000000000007E-2</v>
      </c>
      <c r="E178" s="61">
        <f>+Historicals!E233</f>
        <v>0</v>
      </c>
      <c r="F178" s="61">
        <f>+Historicals!F233</f>
        <v>0</v>
      </c>
      <c r="G178" s="61">
        <f>+Historicals!G233</f>
        <v>0</v>
      </c>
      <c r="H178" s="61">
        <f>+Historicals!H233</f>
        <v>0</v>
      </c>
      <c r="I178" s="61">
        <f>+Historicals!I233</f>
        <v>0</v>
      </c>
      <c r="J178" s="54"/>
    </row>
    <row r="179" spans="1:10" x14ac:dyDescent="0.25">
      <c r="A179" s="48" t="s">
        <v>138</v>
      </c>
      <c r="B179" s="61" t="str">
        <f t="shared" ref="B179:I179" si="771">+IFERROR(B177-B178,"nm")</f>
        <v>nm</v>
      </c>
      <c r="C179" s="61">
        <f t="shared" si="771"/>
        <v>-0.10166064981949456</v>
      </c>
      <c r="D179" s="61">
        <f t="shared" si="771"/>
        <v>-5.523985239852397E-2</v>
      </c>
      <c r="E179" s="61">
        <f t="shared" si="771"/>
        <v>-1</v>
      </c>
      <c r="F179" s="61" t="str">
        <f t="shared" si="771"/>
        <v>nm</v>
      </c>
      <c r="G179" s="61" t="str">
        <f t="shared" si="771"/>
        <v>nm</v>
      </c>
      <c r="H179" s="61" t="str">
        <f t="shared" si="771"/>
        <v>nm</v>
      </c>
      <c r="I179" s="61" t="str">
        <f t="shared" si="771"/>
        <v>nm</v>
      </c>
      <c r="J179" s="54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1" t="str">
        <f t="shared" ref="B181" si="773">+IFERROR(B180/A180-1,"nm")</f>
        <v>nm</v>
      </c>
      <c r="C181" s="61">
        <f t="shared" ref="C181" si="774">+IFERROR(C180/B180-1,"nm")</f>
        <v>0.11555555555555563</v>
      </c>
      <c r="D181" s="61">
        <f t="shared" ref="D181" si="775">+IFERROR(D180/C180-1,"nm")</f>
        <v>-0.14077025232403717</v>
      </c>
      <c r="E181" s="61">
        <f t="shared" ref="E181" si="776">+IFERROR(E180/D180-1,"nm")</f>
        <v>-1</v>
      </c>
      <c r="F181" s="61" t="str">
        <f t="shared" ref="F181" si="777">+IFERROR(F180/E180-1,"nm")</f>
        <v>nm</v>
      </c>
      <c r="G181" s="61" t="str">
        <f t="shared" ref="G181" si="778">+IFERROR(G180/F180-1,"nm")</f>
        <v>nm</v>
      </c>
      <c r="H181" s="61" t="str">
        <f t="shared" ref="H181" si="779">+IFERROR(H180/G180-1,"nm")</f>
        <v>nm</v>
      </c>
      <c r="I181" s="61" t="str">
        <f t="shared" ref="I181" si="780">+IFERROR(I180/H180-1,"nm")</f>
        <v>nm</v>
      </c>
      <c r="J181" s="61"/>
    </row>
    <row r="182" spans="1:10" x14ac:dyDescent="0.25">
      <c r="A182" s="50" t="s">
        <v>131</v>
      </c>
      <c r="B182" s="61">
        <f>+IFERROR(B180/B$166,"nm")</f>
        <v>0.23663453111305871</v>
      </c>
      <c r="C182" s="61">
        <f t="shared" ref="C182:I182" si="781">+IFERROR(C180/C$166,"nm")</f>
        <v>0.2559483344663494</v>
      </c>
      <c r="D182" s="61">
        <f t="shared" si="781"/>
        <v>0.20834004186121396</v>
      </c>
      <c r="E182" s="61" t="str">
        <f t="shared" si="781"/>
        <v>nm</v>
      </c>
      <c r="F182" s="61" t="str">
        <f t="shared" si="781"/>
        <v>nm</v>
      </c>
      <c r="G182" s="61" t="str">
        <f t="shared" si="781"/>
        <v>nm</v>
      </c>
      <c r="H182" s="61" t="str">
        <f t="shared" si="781"/>
        <v>nm</v>
      </c>
      <c r="I182" s="61" t="str">
        <f t="shared" si="781"/>
        <v>nm</v>
      </c>
      <c r="J182" s="54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1" t="str">
        <f t="shared" ref="B184" si="782">+IFERROR(B183/A183-1,"nm")</f>
        <v>nm</v>
      </c>
      <c r="C184" s="61">
        <f t="shared" ref="C184" si="783">+IFERROR(C183/B183-1,"nm")</f>
        <v>-4.0000000000000036E-2</v>
      </c>
      <c r="D184" s="61">
        <f t="shared" ref="D184" si="784">+IFERROR(D183/C183-1,"nm")</f>
        <v>0.26388888888888884</v>
      </c>
      <c r="E184" s="61">
        <f t="shared" ref="E184" si="785">+IFERROR(E183/D183-1,"nm")</f>
        <v>-1</v>
      </c>
      <c r="F184" s="61" t="str">
        <f t="shared" ref="F184" si="786">+IFERROR(F183/E183-1,"nm")</f>
        <v>nm</v>
      </c>
      <c r="G184" s="61" t="str">
        <f t="shared" ref="G184" si="787">+IFERROR(G183/F183-1,"nm")</f>
        <v>nm</v>
      </c>
      <c r="H184" s="61" t="str">
        <f t="shared" ref="H184" si="788">+IFERROR(H183/G183-1,"nm")</f>
        <v>nm</v>
      </c>
      <c r="I184" s="61" t="str">
        <f t="shared" ref="I184" si="789">+IFERROR(I183/H183-1,"nm")</f>
        <v>nm</v>
      </c>
      <c r="J184" s="61"/>
    </row>
    <row r="185" spans="1:10" x14ac:dyDescent="0.25">
      <c r="A185" s="50" t="s">
        <v>133</v>
      </c>
      <c r="B185" s="61">
        <f>+IFERROR(B183/B$166,"nm")</f>
        <v>1.3146362839614373E-2</v>
      </c>
      <c r="C185" s="61">
        <f t="shared" ref="C185:I185" si="790">+IFERROR(C183/C$166,"nm")</f>
        <v>1.2236573759347382E-2</v>
      </c>
      <c r="D185" s="61">
        <f t="shared" si="790"/>
        <v>1.4651424891321848E-2</v>
      </c>
      <c r="E185" s="61" t="str">
        <f t="shared" si="790"/>
        <v>nm</v>
      </c>
      <c r="F185" s="61" t="str">
        <f t="shared" si="790"/>
        <v>nm</v>
      </c>
      <c r="G185" s="61" t="str">
        <f t="shared" si="790"/>
        <v>nm</v>
      </c>
      <c r="H185" s="61" t="str">
        <f t="shared" si="790"/>
        <v>nm</v>
      </c>
      <c r="I185" s="61" t="str">
        <f t="shared" si="790"/>
        <v>nm</v>
      </c>
      <c r="J185" s="61"/>
    </row>
    <row r="186" spans="1:10" x14ac:dyDescent="0.25">
      <c r="A186" s="50" t="s">
        <v>140</v>
      </c>
      <c r="B186" s="61">
        <f t="shared" ref="B186:I186" si="791">+IFERROR(B183/B193,"nm")</f>
        <v>0.16629711751662971</v>
      </c>
      <c r="C186" s="61">
        <f t="shared" si="791"/>
        <v>0.12224108658743633</v>
      </c>
      <c r="D186" s="61">
        <f t="shared" si="791"/>
        <v>0.13829787234042554</v>
      </c>
      <c r="E186" s="61" t="str">
        <f t="shared" si="791"/>
        <v>nm</v>
      </c>
      <c r="F186" s="61" t="str">
        <f t="shared" si="791"/>
        <v>nm</v>
      </c>
      <c r="G186" s="61" t="str">
        <f t="shared" si="791"/>
        <v>nm</v>
      </c>
      <c r="H186" s="61" t="str">
        <f t="shared" si="791"/>
        <v>nm</v>
      </c>
      <c r="I186" s="61" t="str">
        <f t="shared" si="791"/>
        <v>nm</v>
      </c>
      <c r="J186" s="54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1" t="str">
        <f t="shared" ref="B188:I188" si="792">+IFERROR(B187/A187-1,"nm")</f>
        <v>nm</v>
      </c>
      <c r="C188" s="61">
        <f t="shared" si="792"/>
        <v>0.12470588235294122</v>
      </c>
      <c r="D188" s="61">
        <f t="shared" si="792"/>
        <v>-0.16108786610878656</v>
      </c>
      <c r="E188" s="61">
        <f t="shared" si="792"/>
        <v>-1</v>
      </c>
      <c r="F188" s="61" t="str">
        <f t="shared" si="792"/>
        <v>nm</v>
      </c>
      <c r="G188" s="61" t="str">
        <f t="shared" si="792"/>
        <v>nm</v>
      </c>
      <c r="H188" s="61" t="str">
        <f t="shared" si="792"/>
        <v>nm</v>
      </c>
      <c r="I188" s="61" t="str">
        <f t="shared" si="792"/>
        <v>nm</v>
      </c>
      <c r="J188" s="61"/>
    </row>
    <row r="189" spans="1:10" x14ac:dyDescent="0.25">
      <c r="A189" s="50" t="s">
        <v>131</v>
      </c>
      <c r="B189" s="61">
        <f>+IFERROR(B187/B$166,"nm")</f>
        <v>0.22348816827344434</v>
      </c>
      <c r="C189" s="61">
        <f t="shared" ref="C189:I189" si="793">+IFERROR(C187/C$166,"nm")</f>
        <v>0.24371176070700204</v>
      </c>
      <c r="D189" s="61">
        <f t="shared" si="793"/>
        <v>0.19368861696989212</v>
      </c>
      <c r="E189" s="61" t="str">
        <f t="shared" si="793"/>
        <v>nm</v>
      </c>
      <c r="F189" s="61" t="str">
        <f t="shared" si="793"/>
        <v>nm</v>
      </c>
      <c r="G189" s="61" t="str">
        <f t="shared" si="793"/>
        <v>nm</v>
      </c>
      <c r="H189" s="61" t="str">
        <f t="shared" si="793"/>
        <v>nm</v>
      </c>
      <c r="I189" s="61" t="str">
        <f t="shared" si="793"/>
        <v>nm</v>
      </c>
      <c r="J189" s="61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1" t="str">
        <f t="shared" ref="B191" si="794">+IFERROR(B190/A190-1,"nm")</f>
        <v>nm</v>
      </c>
      <c r="C191" s="61">
        <f t="shared" ref="C191" si="795">+IFERROR(C190/B190-1,"nm")</f>
        <v>-4.6296296296296502E-3</v>
      </c>
      <c r="D191" s="61">
        <f t="shared" ref="D191" si="796">+IFERROR(D190/C190-1,"nm")</f>
        <v>-0.24651162790697678</v>
      </c>
      <c r="E191" s="61">
        <f t="shared" ref="E191" si="797">+IFERROR(E190/D190-1,"nm")</f>
        <v>-1</v>
      </c>
      <c r="F191" s="61" t="str">
        <f t="shared" ref="F191" si="798">+IFERROR(F190/E190-1,"nm")</f>
        <v>nm</v>
      </c>
      <c r="G191" s="61" t="str">
        <f t="shared" ref="G191" si="799">+IFERROR(G190/F190-1,"nm")</f>
        <v>nm</v>
      </c>
      <c r="H191" s="61" t="str">
        <f t="shared" ref="H191" si="800">+IFERROR(H190/G190-1,"nm")</f>
        <v>nm</v>
      </c>
      <c r="I191" s="61" t="str">
        <f t="shared" ref="I191" si="801">+IFERROR(I190/H190-1,"nm")</f>
        <v>nm</v>
      </c>
      <c r="J191" s="61"/>
    </row>
    <row r="192" spans="1:10" x14ac:dyDescent="0.25">
      <c r="A192" s="50" t="s">
        <v>133</v>
      </c>
      <c r="B192" s="61">
        <f>+IFERROR(B190/B$166,"nm")</f>
        <v>3.7861524978089395E-2</v>
      </c>
      <c r="C192" s="61">
        <f t="shared" ref="C192:I192" si="802">+IFERROR(C190/C$166,"nm")</f>
        <v>3.6539768864717881E-2</v>
      </c>
      <c r="D192" s="61">
        <f t="shared" si="802"/>
        <v>2.6082756399935597E-2</v>
      </c>
      <c r="E192" s="61" t="str">
        <f t="shared" si="802"/>
        <v>nm</v>
      </c>
      <c r="F192" s="61" t="str">
        <f t="shared" si="802"/>
        <v>nm</v>
      </c>
      <c r="G192" s="61" t="str">
        <f t="shared" si="802"/>
        <v>nm</v>
      </c>
      <c r="H192" s="61" t="str">
        <f t="shared" si="802"/>
        <v>nm</v>
      </c>
      <c r="I192" s="61" t="str">
        <f t="shared" si="802"/>
        <v>nm</v>
      </c>
      <c r="J192" s="54"/>
    </row>
    <row r="193" spans="1:14" x14ac:dyDescent="0.25">
      <c r="A193" s="9" t="s">
        <v>141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1" t="str">
        <f t="shared" ref="B194" si="803">+IFERROR(B193/A193-1,"nm")</f>
        <v>nm</v>
      </c>
      <c r="C194" s="61">
        <f t="shared" ref="C194" si="804">+IFERROR(C193/B193-1,"nm")</f>
        <v>0.3059866962305986</v>
      </c>
      <c r="D194" s="61">
        <f t="shared" ref="D194" si="805">+IFERROR(D193/C193-1,"nm")</f>
        <v>0.11714770797962659</v>
      </c>
      <c r="E194" s="61">
        <f t="shared" ref="E194" si="806">+IFERROR(E193/D193-1,"nm")</f>
        <v>-1</v>
      </c>
      <c r="F194" s="61" t="str">
        <f t="shared" ref="F194" si="807">+IFERROR(F193/E193-1,"nm")</f>
        <v>nm</v>
      </c>
      <c r="G194" s="61" t="str">
        <f t="shared" ref="G194" si="808">+IFERROR(G193/F193-1,"nm")</f>
        <v>nm</v>
      </c>
      <c r="H194" s="61" t="str">
        <f t="shared" ref="H194" si="809">+IFERROR(H193/G193-1,"nm")</f>
        <v>nm</v>
      </c>
      <c r="I194" s="61" t="str">
        <f t="shared" ref="I194" si="810">+IFERROR(I193/H193-1,"nm")</f>
        <v>nm</v>
      </c>
      <c r="J194" s="61"/>
    </row>
    <row r="195" spans="1:14" x14ac:dyDescent="0.25">
      <c r="A195" s="50" t="s">
        <v>133</v>
      </c>
      <c r="B195" s="61">
        <f>+IFERROR(B193/B$166,"nm")</f>
        <v>7.9053461875547765E-2</v>
      </c>
      <c r="C195" s="61">
        <f t="shared" ref="C195:I195" si="811">+IFERROR(C193/C$166,"nm")</f>
        <v>0.10010197144799456</v>
      </c>
      <c r="D195" s="61">
        <f t="shared" si="811"/>
        <v>0.10594107229109644</v>
      </c>
      <c r="E195" s="61" t="str">
        <f t="shared" si="811"/>
        <v>nm</v>
      </c>
      <c r="F195" s="61" t="str">
        <f t="shared" si="811"/>
        <v>nm</v>
      </c>
      <c r="G195" s="61" t="str">
        <f t="shared" si="811"/>
        <v>nm</v>
      </c>
      <c r="H195" s="61" t="str">
        <f t="shared" si="811"/>
        <v>nm</v>
      </c>
      <c r="I195" s="61" t="str">
        <f t="shared" si="811"/>
        <v>nm</v>
      </c>
      <c r="J195" s="54"/>
    </row>
    <row r="196" spans="1:14" s="57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5">
        <f>+B199+B203+B207</f>
        <v>1421</v>
      </c>
      <c r="C197" s="55">
        <f t="shared" ref="C197:I197" si="812">+C199+C203+C207</f>
        <v>1431</v>
      </c>
      <c r="D197" s="55">
        <f t="shared" si="812"/>
        <v>1487</v>
      </c>
      <c r="E197" s="55">
        <f t="shared" si="812"/>
        <v>0</v>
      </c>
      <c r="F197" s="55">
        <f t="shared" si="812"/>
        <v>0</v>
      </c>
      <c r="G197" s="55">
        <f t="shared" si="812"/>
        <v>0</v>
      </c>
      <c r="H197" s="55">
        <f t="shared" si="812"/>
        <v>0</v>
      </c>
      <c r="I197" s="55">
        <f t="shared" si="812"/>
        <v>0</v>
      </c>
      <c r="J197" s="9"/>
    </row>
    <row r="198" spans="1:14" x14ac:dyDescent="0.25">
      <c r="A198" s="48" t="s">
        <v>129</v>
      </c>
      <c r="B198" s="61" t="str">
        <f t="shared" ref="B198" si="813">+IFERROR(B197/A197-1,"nm")</f>
        <v>nm</v>
      </c>
      <c r="C198" s="61">
        <f t="shared" ref="C198" si="814">+IFERROR(C197/B197-1,"nm")</f>
        <v>7.0372976776917895E-3</v>
      </c>
      <c r="D198" s="61">
        <f t="shared" ref="D198" si="815">+IFERROR(D197/C197-1,"nm")</f>
        <v>3.9133473095737337E-2</v>
      </c>
      <c r="E198" s="61">
        <f t="shared" ref="E198" si="816">+IFERROR(E197/D197-1,"nm")</f>
        <v>-1</v>
      </c>
      <c r="F198" s="61" t="str">
        <f t="shared" ref="F198" si="817">+IFERROR(F197/E197-1,"nm")</f>
        <v>nm</v>
      </c>
      <c r="G198" s="61" t="str">
        <f t="shared" ref="G198" si="818">+IFERROR(G197/F197-1,"nm")</f>
        <v>nm</v>
      </c>
      <c r="H198" s="61" t="str">
        <f t="shared" ref="H198" si="819">+IFERROR(H197/G197-1,"nm")</f>
        <v>nm</v>
      </c>
      <c r="I198" s="61" t="str">
        <f t="shared" ref="I198" si="820">+IFERROR(I197/H197-1,"nm")</f>
        <v>nm</v>
      </c>
      <c r="J198" s="61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1" t="str">
        <f t="shared" ref="B200" si="821">+IFERROR(B199/A199-1,"nm")</f>
        <v>nm</v>
      </c>
      <c r="C200" s="61">
        <f t="shared" ref="C200" si="822">+IFERROR(C199/B199-1,"nm")</f>
        <v>6.6505441354292705E-2</v>
      </c>
      <c r="D200" s="61">
        <f t="shared" ref="D200" si="823">+IFERROR(D199/C199-1,"nm")</f>
        <v>5.1020408163265252E-2</v>
      </c>
      <c r="E200" s="61">
        <f t="shared" ref="E200" si="824">+IFERROR(E199/D199-1,"nm")</f>
        <v>-1</v>
      </c>
      <c r="F200" s="61" t="str">
        <f t="shared" ref="F200" si="825">+IFERROR(F199/E199-1,"nm")</f>
        <v>nm</v>
      </c>
      <c r="G200" s="61" t="str">
        <f t="shared" ref="G200" si="826">+IFERROR(G199/F199-1,"nm")</f>
        <v>nm</v>
      </c>
      <c r="H200" s="61" t="str">
        <f t="shared" ref="H200" si="827">+IFERROR(H199/G199-1,"nm")</f>
        <v>nm</v>
      </c>
      <c r="I200" s="61" t="str">
        <f t="shared" ref="I200" si="828">+IFERROR(I199/H199-1,"nm")</f>
        <v>nm</v>
      </c>
      <c r="J200" s="61"/>
    </row>
    <row r="201" spans="1:14" x14ac:dyDescent="0.25">
      <c r="A201" s="48" t="s">
        <v>137</v>
      </c>
      <c r="B201" s="61">
        <f>+Historicals!B235</f>
        <v>0.22</v>
      </c>
      <c r="C201" s="61">
        <f>+Historicals!C235</f>
        <v>0.23</v>
      </c>
      <c r="D201" s="61">
        <f>+Historicals!D235</f>
        <v>0.09</v>
      </c>
      <c r="E201" s="61">
        <f>+Historicals!E235</f>
        <v>0</v>
      </c>
      <c r="F201" s="61">
        <f>+Historicals!F235</f>
        <v>0</v>
      </c>
      <c r="G201" s="61">
        <f>+Historicals!G235</f>
        <v>0</v>
      </c>
      <c r="H201" s="61">
        <f>+Historicals!H235</f>
        <v>0</v>
      </c>
      <c r="I201" s="61">
        <f>+Historicals!I235</f>
        <v>0</v>
      </c>
      <c r="J201" s="54"/>
    </row>
    <row r="202" spans="1:14" x14ac:dyDescent="0.25">
      <c r="A202" s="48" t="s">
        <v>138</v>
      </c>
      <c r="B202" s="61" t="str">
        <f t="shared" ref="B202:I202" si="829">+IFERROR(B200-B201,"nm")</f>
        <v>nm</v>
      </c>
      <c r="C202" s="61">
        <f t="shared" si="829"/>
        <v>-0.16349455864570731</v>
      </c>
      <c r="D202" s="61">
        <f t="shared" si="829"/>
        <v>-3.8979591836734745E-2</v>
      </c>
      <c r="E202" s="61">
        <f t="shared" si="829"/>
        <v>-1</v>
      </c>
      <c r="F202" s="61" t="str">
        <f t="shared" si="829"/>
        <v>nm</v>
      </c>
      <c r="G202" s="61" t="str">
        <f t="shared" si="829"/>
        <v>nm</v>
      </c>
      <c r="H202" s="61" t="str">
        <f t="shared" si="829"/>
        <v>nm</v>
      </c>
      <c r="I202" s="61" t="str">
        <f t="shared" si="829"/>
        <v>nm</v>
      </c>
      <c r="J202" s="54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1" t="str">
        <f t="shared" ref="B204" si="830">+IFERROR(B203/A203-1,"nm")</f>
        <v>nm</v>
      </c>
      <c r="C204" s="61">
        <f t="shared" ref="C204" si="831">+IFERROR(C203/B203-1,"nm")</f>
        <v>-7.214428857715427E-2</v>
      </c>
      <c r="D204" s="61">
        <f t="shared" ref="D204" si="832">+IFERROR(D203/C203-1,"nm")</f>
        <v>1.7278617710583255E-2</v>
      </c>
      <c r="E204" s="61">
        <f t="shared" ref="E204" si="833">+IFERROR(E203/D203-1,"nm")</f>
        <v>-1</v>
      </c>
      <c r="F204" s="61" t="str">
        <f t="shared" ref="F204" si="834">+IFERROR(F203/E203-1,"nm")</f>
        <v>nm</v>
      </c>
      <c r="G204" s="61" t="str">
        <f t="shared" ref="G204" si="835">+IFERROR(G203/F203-1,"nm")</f>
        <v>nm</v>
      </c>
      <c r="H204" s="61" t="str">
        <f t="shared" ref="H204" si="836">+IFERROR(H203/G203-1,"nm")</f>
        <v>nm</v>
      </c>
      <c r="I204" s="61" t="str">
        <f t="shared" ref="I204" si="837">+IFERROR(I203/H203-1,"nm")</f>
        <v>nm</v>
      </c>
      <c r="J204" s="61"/>
    </row>
    <row r="205" spans="1:14" x14ac:dyDescent="0.25">
      <c r="A205" s="48" t="s">
        <v>137</v>
      </c>
      <c r="B205" s="61">
        <f>+Historicals!B236</f>
        <v>0.05</v>
      </c>
      <c r="C205" s="61">
        <f>+Historicals!C236</f>
        <v>0.09</v>
      </c>
      <c r="D205" s="61">
        <f>+Historicals!D236</f>
        <v>0.04</v>
      </c>
      <c r="E205" s="61">
        <f>+Historicals!E236</f>
        <v>0</v>
      </c>
      <c r="F205" s="61">
        <f>+Historicals!F236</f>
        <v>0</v>
      </c>
      <c r="G205" s="61">
        <f>+Historicals!G236</f>
        <v>0</v>
      </c>
      <c r="H205" s="61">
        <f>+Historicals!H236</f>
        <v>0</v>
      </c>
      <c r="I205" s="61">
        <f>+Historicals!I236</f>
        <v>0</v>
      </c>
      <c r="J205" s="54"/>
    </row>
    <row r="206" spans="1:14" x14ac:dyDescent="0.25">
      <c r="A206" s="48" t="s">
        <v>138</v>
      </c>
      <c r="B206" s="61" t="str">
        <f t="shared" ref="B206:I206" si="838">+IFERROR(B204-B205,"nm")</f>
        <v>nm</v>
      </c>
      <c r="C206" s="61">
        <f t="shared" si="838"/>
        <v>-0.16214428857715427</v>
      </c>
      <c r="D206" s="61">
        <f t="shared" si="838"/>
        <v>-2.2721382289416746E-2</v>
      </c>
      <c r="E206" s="61">
        <f t="shared" si="838"/>
        <v>-1</v>
      </c>
      <c r="F206" s="61" t="str">
        <f t="shared" si="838"/>
        <v>nm</v>
      </c>
      <c r="G206" s="61" t="str">
        <f t="shared" si="838"/>
        <v>nm</v>
      </c>
      <c r="H206" s="61" t="str">
        <f t="shared" si="838"/>
        <v>nm</v>
      </c>
      <c r="I206" s="61" t="str">
        <f t="shared" si="838"/>
        <v>nm</v>
      </c>
      <c r="J206" s="54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1" t="str">
        <f t="shared" ref="B208" si="839">+IFERROR(B207/A207-1,"nm")</f>
        <v>nm</v>
      </c>
      <c r="C208" s="61">
        <f t="shared" ref="C208" si="840">+IFERROR(C207/B207-1,"nm")</f>
        <v>-9.4736842105263119E-2</v>
      </c>
      <c r="D208" s="61">
        <f t="shared" ref="D208" si="841">+IFERROR(D207/C207-1,"nm")</f>
        <v>3.488372093023262E-2</v>
      </c>
      <c r="E208" s="61">
        <f t="shared" ref="E208" si="842">+IFERROR(E207/D207-1,"nm")</f>
        <v>-1</v>
      </c>
      <c r="F208" s="61" t="str">
        <f t="shared" ref="F208" si="843">+IFERROR(F207/E207-1,"nm")</f>
        <v>nm</v>
      </c>
      <c r="G208" s="61" t="str">
        <f t="shared" ref="G208" si="844">+IFERROR(G207/F207-1,"nm")</f>
        <v>nm</v>
      </c>
      <c r="H208" s="61" t="str">
        <f t="shared" ref="H208" si="845">+IFERROR(H207/G207-1,"nm")</f>
        <v>nm</v>
      </c>
      <c r="I208" s="61" t="str">
        <f t="shared" ref="I208" si="846">+IFERROR(I207/H207-1,"nm")</f>
        <v>nm</v>
      </c>
      <c r="J208" s="61"/>
    </row>
    <row r="209" spans="1:10" x14ac:dyDescent="0.25">
      <c r="A209" s="48" t="s">
        <v>137</v>
      </c>
      <c r="B209" s="61">
        <f>+Historicals!B237</f>
        <v>0.14000000000000001</v>
      </c>
      <c r="C209" s="61">
        <f>+Historicals!C237</f>
        <v>7.0000000000000007E-2</v>
      </c>
      <c r="D209" s="61">
        <f>+Historicals!D237</f>
        <v>0.06</v>
      </c>
      <c r="E209" s="61">
        <f>+Historicals!E237</f>
        <v>0</v>
      </c>
      <c r="F209" s="61">
        <f>+Historicals!F237</f>
        <v>0</v>
      </c>
      <c r="G209" s="61">
        <f>+Historicals!G237</f>
        <v>0</v>
      </c>
      <c r="H209" s="61">
        <f>+Historicals!H237</f>
        <v>0</v>
      </c>
      <c r="I209" s="61">
        <f>+Historicals!I237</f>
        <v>0</v>
      </c>
      <c r="J209" s="54"/>
    </row>
    <row r="210" spans="1:10" x14ac:dyDescent="0.25">
      <c r="A210" s="48" t="s">
        <v>138</v>
      </c>
      <c r="B210" s="61" t="str">
        <f t="shared" ref="B210:I210" si="847">+IFERROR(B208-B209,"nm")</f>
        <v>nm</v>
      </c>
      <c r="C210" s="61">
        <f t="shared" si="847"/>
        <v>-0.16473684210526313</v>
      </c>
      <c r="D210" s="61">
        <f t="shared" si="847"/>
        <v>-2.5116279069767378E-2</v>
      </c>
      <c r="E210" s="61">
        <f t="shared" si="847"/>
        <v>-1</v>
      </c>
      <c r="F210" s="61" t="str">
        <f t="shared" si="847"/>
        <v>nm</v>
      </c>
      <c r="G210" s="61" t="str">
        <f t="shared" si="847"/>
        <v>nm</v>
      </c>
      <c r="H210" s="61" t="str">
        <f t="shared" si="847"/>
        <v>nm</v>
      </c>
      <c r="I210" s="61" t="str">
        <f t="shared" si="847"/>
        <v>nm</v>
      </c>
      <c r="J210" s="54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1" t="str">
        <f t="shared" ref="B212" si="849">+IFERROR(B211/A211-1,"nm")</f>
        <v>nm</v>
      </c>
      <c r="C212" s="61">
        <f t="shared" ref="C212" si="850">+IFERROR(C211/B211-1,"nm")</f>
        <v>0.15325670498084287</v>
      </c>
      <c r="D212" s="61">
        <f t="shared" ref="D212" si="851">+IFERROR(D211/C211-1,"nm")</f>
        <v>-0.14617940199335544</v>
      </c>
      <c r="E212" s="61">
        <f t="shared" ref="E212" si="852">+IFERROR(E211/D211-1,"nm")</f>
        <v>-1</v>
      </c>
      <c r="F212" s="61" t="str">
        <f t="shared" ref="F212" si="853">+IFERROR(F211/E211-1,"nm")</f>
        <v>nm</v>
      </c>
      <c r="G212" s="61" t="str">
        <f t="shared" ref="G212" si="854">+IFERROR(G211/F211-1,"nm")</f>
        <v>nm</v>
      </c>
      <c r="H212" s="61" t="str">
        <f t="shared" ref="H212" si="855">+IFERROR(H211/G211-1,"nm")</f>
        <v>nm</v>
      </c>
      <c r="I212" s="61" t="str">
        <f t="shared" ref="I212" si="856">+IFERROR(I211/H211-1,"nm")</f>
        <v>nm</v>
      </c>
      <c r="J212" s="61"/>
    </row>
    <row r="213" spans="1:10" x14ac:dyDescent="0.25">
      <c r="A213" s="50" t="s">
        <v>131</v>
      </c>
      <c r="B213" s="61">
        <f>+IFERROR(B211/B$197,"nm")</f>
        <v>0.18367346938775511</v>
      </c>
      <c r="C213" s="61">
        <f t="shared" ref="C213:I213" si="857">+IFERROR(C211/C$197,"nm")</f>
        <v>0.21034241788958771</v>
      </c>
      <c r="D213" s="61">
        <f t="shared" si="857"/>
        <v>0.17283120376597175</v>
      </c>
      <c r="E213" s="61" t="str">
        <f t="shared" si="857"/>
        <v>nm</v>
      </c>
      <c r="F213" s="61" t="str">
        <f t="shared" si="857"/>
        <v>nm</v>
      </c>
      <c r="G213" s="61" t="str">
        <f t="shared" si="857"/>
        <v>nm</v>
      </c>
      <c r="H213" s="61" t="str">
        <f t="shared" si="857"/>
        <v>nm</v>
      </c>
      <c r="I213" s="61" t="str">
        <f t="shared" si="857"/>
        <v>nm</v>
      </c>
      <c r="J213" s="54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1" t="str">
        <f t="shared" ref="B215" si="858">+IFERROR(B214/A214-1,"nm")</f>
        <v>nm</v>
      </c>
      <c r="C215" s="61">
        <f t="shared" ref="C215" si="859">+IFERROR(C214/B214-1,"nm")</f>
        <v>0</v>
      </c>
      <c r="D215" s="61">
        <f t="shared" ref="D215" si="860">+IFERROR(D214/C214-1,"nm")</f>
        <v>8.3333333333333259E-2</v>
      </c>
      <c r="E215" s="61">
        <f t="shared" ref="E215" si="861">+IFERROR(E214/D214-1,"nm")</f>
        <v>-1</v>
      </c>
      <c r="F215" s="61" t="str">
        <f t="shared" ref="F215" si="862">+IFERROR(F214/E214-1,"nm")</f>
        <v>nm</v>
      </c>
      <c r="G215" s="61" t="str">
        <f t="shared" ref="G215" si="863">+IFERROR(G214/F214-1,"nm")</f>
        <v>nm</v>
      </c>
      <c r="H215" s="61" t="str">
        <f t="shared" ref="H215" si="864">+IFERROR(H214/G214-1,"nm")</f>
        <v>nm</v>
      </c>
      <c r="I215" s="61" t="str">
        <f t="shared" ref="I215" si="865">+IFERROR(I214/H214-1,"nm")</f>
        <v>nm</v>
      </c>
      <c r="J215" s="61"/>
    </row>
    <row r="216" spans="1:10" x14ac:dyDescent="0.25">
      <c r="A216" s="50" t="s">
        <v>133</v>
      </c>
      <c r="B216" s="61">
        <f>+IFERROR(B214/B$197,"nm")</f>
        <v>8.44475721323012E-3</v>
      </c>
      <c r="C216" s="61">
        <f t="shared" ref="C216:I216" si="866">+IFERROR(C214/C$197,"nm")</f>
        <v>8.385744234800839E-3</v>
      </c>
      <c r="D216" s="61">
        <f t="shared" si="866"/>
        <v>8.7424344317417624E-3</v>
      </c>
      <c r="E216" s="61" t="str">
        <f t="shared" si="866"/>
        <v>nm</v>
      </c>
      <c r="F216" s="61" t="str">
        <f t="shared" si="866"/>
        <v>nm</v>
      </c>
      <c r="G216" s="61" t="str">
        <f t="shared" si="866"/>
        <v>nm</v>
      </c>
      <c r="H216" s="61" t="str">
        <f t="shared" si="866"/>
        <v>nm</v>
      </c>
      <c r="I216" s="61" t="str">
        <f t="shared" si="866"/>
        <v>nm</v>
      </c>
      <c r="J216" s="61"/>
    </row>
    <row r="217" spans="1:10" x14ac:dyDescent="0.25">
      <c r="A217" s="50" t="s">
        <v>140</v>
      </c>
      <c r="B217" s="61">
        <f t="shared" ref="B217:I217" si="867">+IFERROR(B214/B224,"nm")</f>
        <v>0.25531914893617019</v>
      </c>
      <c r="C217" s="61">
        <f t="shared" si="867"/>
        <v>0.24</v>
      </c>
      <c r="D217" s="61">
        <f t="shared" si="867"/>
        <v>0.27083333333333331</v>
      </c>
      <c r="E217" s="61" t="str">
        <f t="shared" si="867"/>
        <v>nm</v>
      </c>
      <c r="F217" s="61" t="str">
        <f t="shared" si="867"/>
        <v>nm</v>
      </c>
      <c r="G217" s="61" t="str">
        <f t="shared" si="867"/>
        <v>nm</v>
      </c>
      <c r="H217" s="61" t="str">
        <f t="shared" si="867"/>
        <v>nm</v>
      </c>
      <c r="I217" s="61" t="str">
        <f t="shared" si="867"/>
        <v>nm</v>
      </c>
      <c r="J217" s="54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1" t="str">
        <f t="shared" ref="B219" si="868">+IFERROR(B218/A218-1,"nm")</f>
        <v>nm</v>
      </c>
      <c r="C219" s="61">
        <f t="shared" ref="C219" si="869">+IFERROR(C218/B218-1,"nm")</f>
        <v>0.1606425702811245</v>
      </c>
      <c r="D219" s="61">
        <f t="shared" ref="D219" si="870">+IFERROR(D218/C218-1,"nm")</f>
        <v>-0.15570934256055369</v>
      </c>
      <c r="E219" s="61">
        <f t="shared" ref="E219" si="871">+IFERROR(E218/D218-1,"nm")</f>
        <v>-1</v>
      </c>
      <c r="F219" s="61" t="str">
        <f t="shared" ref="F219" si="872">+IFERROR(F218/E218-1,"nm")</f>
        <v>nm</v>
      </c>
      <c r="G219" s="61" t="str">
        <f t="shared" ref="G219" si="873">+IFERROR(G218/F218-1,"nm")</f>
        <v>nm</v>
      </c>
      <c r="H219" s="61" t="str">
        <f t="shared" ref="H219" si="874">+IFERROR(H218/G218-1,"nm")</f>
        <v>nm</v>
      </c>
      <c r="I219" s="61" t="str">
        <f t="shared" ref="I219" si="875">+IFERROR(I218/H218-1,"nm")</f>
        <v>nm</v>
      </c>
      <c r="J219" s="61"/>
    </row>
    <row r="220" spans="1:10" x14ac:dyDescent="0.25">
      <c r="A220" s="50" t="s">
        <v>131</v>
      </c>
      <c r="B220" s="61">
        <f>+IFERROR(B218/B$197,"nm")</f>
        <v>0.17522871217452499</v>
      </c>
      <c r="C220" s="61">
        <f t="shared" ref="C220:I220" si="876">+IFERROR(C218/C$197,"nm")</f>
        <v>0.20195667365478687</v>
      </c>
      <c r="D220" s="61">
        <f t="shared" si="876"/>
        <v>0.16408876933423</v>
      </c>
      <c r="E220" s="61" t="str">
        <f t="shared" si="876"/>
        <v>nm</v>
      </c>
      <c r="F220" s="61" t="str">
        <f t="shared" si="876"/>
        <v>nm</v>
      </c>
      <c r="G220" s="61" t="str">
        <f t="shared" si="876"/>
        <v>nm</v>
      </c>
      <c r="H220" s="61" t="str">
        <f t="shared" si="876"/>
        <v>nm</v>
      </c>
      <c r="I220" s="61" t="str">
        <f t="shared" si="876"/>
        <v>nm</v>
      </c>
      <c r="J220" s="61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1" t="str">
        <f t="shared" ref="B222" si="877">+IFERROR(B221/A221-1,"nm")</f>
        <v>nm</v>
      </c>
      <c r="C222" s="61">
        <f t="shared" ref="C222" si="878">+IFERROR(C221/B221-1,"nm")</f>
        <v>-0.15000000000000002</v>
      </c>
      <c r="D222" s="61">
        <f t="shared" ref="D222" si="879">+IFERROR(D221/C221-1,"nm")</f>
        <v>-0.41176470588235292</v>
      </c>
      <c r="E222" s="61">
        <f t="shared" ref="E222" si="880">+IFERROR(E221/D221-1,"nm")</f>
        <v>-1</v>
      </c>
      <c r="F222" s="61" t="str">
        <f t="shared" ref="F222" si="881">+IFERROR(F221/E221-1,"nm")</f>
        <v>nm</v>
      </c>
      <c r="G222" s="61" t="str">
        <f t="shared" ref="G222" si="882">+IFERROR(G221/F221-1,"nm")</f>
        <v>nm</v>
      </c>
      <c r="H222" s="61" t="str">
        <f t="shared" ref="H222" si="883">+IFERROR(H221/G221-1,"nm")</f>
        <v>nm</v>
      </c>
      <c r="I222" s="61" t="str">
        <f t="shared" ref="I222" si="884">+IFERROR(I221/H221-1,"nm")</f>
        <v>nm</v>
      </c>
      <c r="J222" s="61"/>
    </row>
    <row r="223" spans="1:10" x14ac:dyDescent="0.25">
      <c r="A223" s="50" t="s">
        <v>133</v>
      </c>
      <c r="B223" s="61">
        <f>+IFERROR(B221/B$197,"nm")</f>
        <v>1.4074595355383532E-2</v>
      </c>
      <c r="C223" s="61">
        <f t="shared" ref="C223:I223" si="885">+IFERROR(C221/C$197,"nm")</f>
        <v>1.1879804332634521E-2</v>
      </c>
      <c r="D223" s="61">
        <f t="shared" si="885"/>
        <v>6.7249495628782787E-3</v>
      </c>
      <c r="E223" s="61" t="str">
        <f t="shared" si="885"/>
        <v>nm</v>
      </c>
      <c r="F223" s="61" t="str">
        <f t="shared" si="885"/>
        <v>nm</v>
      </c>
      <c r="G223" s="61" t="str">
        <f t="shared" si="885"/>
        <v>nm</v>
      </c>
      <c r="H223" s="61" t="str">
        <f t="shared" si="885"/>
        <v>nm</v>
      </c>
      <c r="I223" s="61" t="str">
        <f t="shared" si="885"/>
        <v>nm</v>
      </c>
      <c r="J223" s="54"/>
    </row>
    <row r="224" spans="1:10" x14ac:dyDescent="0.25">
      <c r="A224" s="9" t="s">
        <v>141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1" t="str">
        <f t="shared" ref="B225" si="886">+IFERROR(B224/A224-1,"nm")</f>
        <v>nm</v>
      </c>
      <c r="C225" s="61">
        <f t="shared" ref="C225" si="887">+IFERROR(C224/B224-1,"nm")</f>
        <v>6.3829787234042534E-2</v>
      </c>
      <c r="D225" s="61">
        <f t="shared" ref="D225" si="888">+IFERROR(D224/C224-1,"nm")</f>
        <v>-4.0000000000000036E-2</v>
      </c>
      <c r="E225" s="61">
        <f t="shared" ref="E225" si="889">+IFERROR(E224/D224-1,"nm")</f>
        <v>-1</v>
      </c>
      <c r="F225" s="61" t="str">
        <f t="shared" ref="F225" si="890">+IFERROR(F224/E224-1,"nm")</f>
        <v>nm</v>
      </c>
      <c r="G225" s="61" t="str">
        <f t="shared" ref="G225" si="891">+IFERROR(G224/F224-1,"nm")</f>
        <v>nm</v>
      </c>
      <c r="H225" s="61" t="str">
        <f t="shared" ref="H225" si="892">+IFERROR(H224/G224-1,"nm")</f>
        <v>nm</v>
      </c>
      <c r="I225" s="61" t="str">
        <f t="shared" ref="I225" si="893">+IFERROR(I224/H224-1,"nm")</f>
        <v>nm</v>
      </c>
      <c r="J225" s="61"/>
    </row>
    <row r="226" spans="1:14" x14ac:dyDescent="0.25">
      <c r="A226" s="50" t="s">
        <v>133</v>
      </c>
      <c r="B226" s="61">
        <f>+IFERROR(B224/B$197,"nm")</f>
        <v>3.3075299085151305E-2</v>
      </c>
      <c r="C226" s="61">
        <f t="shared" ref="C226:I226" si="894">+IFERROR(C224/C$197,"nm")</f>
        <v>3.494060097833683E-2</v>
      </c>
      <c r="D226" s="61">
        <f t="shared" si="894"/>
        <v>3.2279757901815739E-2</v>
      </c>
      <c r="E226" s="61" t="str">
        <f t="shared" si="894"/>
        <v>nm</v>
      </c>
      <c r="F226" s="61" t="str">
        <f t="shared" si="894"/>
        <v>nm</v>
      </c>
      <c r="G226" s="61" t="str">
        <f t="shared" si="894"/>
        <v>nm</v>
      </c>
      <c r="H226" s="61" t="str">
        <f t="shared" si="894"/>
        <v>nm</v>
      </c>
      <c r="I226" s="61" t="str">
        <f t="shared" si="894"/>
        <v>nm</v>
      </c>
      <c r="J226" s="54"/>
    </row>
    <row r="227" spans="1:14" s="57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5">
        <f>+B230+B234+B238</f>
        <v>755</v>
      </c>
      <c r="C228" s="55">
        <f t="shared" ref="C228:I228" si="895">+C230+C234+C238</f>
        <v>869</v>
      </c>
      <c r="D228" s="55">
        <f t="shared" si="895"/>
        <v>1014</v>
      </c>
      <c r="E228" s="55">
        <f t="shared" si="895"/>
        <v>0</v>
      </c>
      <c r="F228" s="55">
        <f t="shared" si="895"/>
        <v>0</v>
      </c>
      <c r="G228" s="55">
        <f t="shared" si="895"/>
        <v>0</v>
      </c>
      <c r="H228" s="55">
        <f t="shared" si="895"/>
        <v>0</v>
      </c>
      <c r="I228" s="55">
        <f t="shared" si="895"/>
        <v>0</v>
      </c>
      <c r="J228" s="9"/>
    </row>
    <row r="229" spans="1:14" x14ac:dyDescent="0.25">
      <c r="A229" s="48" t="s">
        <v>129</v>
      </c>
      <c r="B229" s="61" t="str">
        <f t="shared" ref="B229" si="896">+IFERROR(B228/A228-1,"nm")</f>
        <v>nm</v>
      </c>
      <c r="C229" s="61">
        <f t="shared" ref="C229" si="897">+IFERROR(C228/B228-1,"nm")</f>
        <v>0.15099337748344377</v>
      </c>
      <c r="D229" s="61">
        <f t="shared" ref="D229" si="898">+IFERROR(D228/C228-1,"nm")</f>
        <v>0.16685845799769861</v>
      </c>
      <c r="E229" s="61">
        <f t="shared" ref="E229" si="899">+IFERROR(E228/D228-1,"nm")</f>
        <v>-1</v>
      </c>
      <c r="F229" s="61" t="str">
        <f t="shared" ref="F229" si="900">+IFERROR(F228/E228-1,"nm")</f>
        <v>nm</v>
      </c>
      <c r="G229" s="61" t="str">
        <f t="shared" ref="G229" si="901">+IFERROR(G228/F228-1,"nm")</f>
        <v>nm</v>
      </c>
      <c r="H229" s="61" t="str">
        <f t="shared" ref="H229" si="902">+IFERROR(H228/G228-1,"nm")</f>
        <v>nm</v>
      </c>
      <c r="I229" s="61" t="str">
        <f t="shared" ref="I229" si="903">+IFERROR(I228/H228-1,"nm")</f>
        <v>nm</v>
      </c>
      <c r="J229" s="61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1" t="str">
        <f t="shared" ref="B231" si="904">+IFERROR(B230/A230-1,"nm")</f>
        <v>nm</v>
      </c>
      <c r="C231" s="61">
        <f t="shared" ref="C231" si="905">+IFERROR(C230/B230-1,"nm")</f>
        <v>0.26106194690265494</v>
      </c>
      <c r="D231" s="61">
        <f t="shared" ref="D231" si="906">+IFERROR(D230/C230-1,"nm")</f>
        <v>0.16842105263157903</v>
      </c>
      <c r="E231" s="61">
        <f t="shared" ref="E231" si="907">+IFERROR(E230/D230-1,"nm")</f>
        <v>-1</v>
      </c>
      <c r="F231" s="61" t="str">
        <f t="shared" ref="F231" si="908">+IFERROR(F230/E230-1,"nm")</f>
        <v>nm</v>
      </c>
      <c r="G231" s="61" t="str">
        <f t="shared" ref="G231" si="909">+IFERROR(G230/F230-1,"nm")</f>
        <v>nm</v>
      </c>
      <c r="H231" s="61" t="str">
        <f t="shared" ref="H231" si="910">+IFERROR(H230/G230-1,"nm")</f>
        <v>nm</v>
      </c>
      <c r="I231" s="61" t="str">
        <f t="shared" ref="I231" si="911">+IFERROR(I230/H230-1,"nm")</f>
        <v>nm</v>
      </c>
      <c r="J231" s="61"/>
    </row>
    <row r="232" spans="1:14" x14ac:dyDescent="0.25">
      <c r="A232" s="48" t="s">
        <v>137</v>
      </c>
      <c r="B232" s="61">
        <f>+Historicals!B239</f>
        <v>0.23</v>
      </c>
      <c r="C232" s="61">
        <f>+Historicals!C239</f>
        <v>0.34</v>
      </c>
      <c r="D232" s="61">
        <f>+Historicals!D239</f>
        <v>7.0000000000000007E-2</v>
      </c>
      <c r="E232" s="61">
        <f>+Historicals!E239</f>
        <v>0</v>
      </c>
      <c r="F232" s="61">
        <f>+Historicals!F239</f>
        <v>0</v>
      </c>
      <c r="G232" s="61">
        <f>+Historicals!G239</f>
        <v>0</v>
      </c>
      <c r="H232" s="61">
        <f>+Historicals!H239</f>
        <v>0</v>
      </c>
      <c r="I232" s="61">
        <f>+Historicals!I239</f>
        <v>0</v>
      </c>
      <c r="J232" s="54"/>
    </row>
    <row r="233" spans="1:14" x14ac:dyDescent="0.25">
      <c r="A233" s="48" t="s">
        <v>138</v>
      </c>
      <c r="B233" s="61" t="str">
        <f t="shared" ref="B233:I233" si="912">+IFERROR(B231-B232,"nm")</f>
        <v>nm</v>
      </c>
      <c r="C233" s="61">
        <f t="shared" si="912"/>
        <v>-7.8938053097345084E-2</v>
      </c>
      <c r="D233" s="61">
        <f t="shared" si="912"/>
        <v>9.842105263157902E-2</v>
      </c>
      <c r="E233" s="61">
        <f t="shared" si="912"/>
        <v>-1</v>
      </c>
      <c r="F233" s="61" t="str">
        <f t="shared" si="912"/>
        <v>nm</v>
      </c>
      <c r="G233" s="61" t="str">
        <f t="shared" si="912"/>
        <v>nm</v>
      </c>
      <c r="H233" s="61" t="str">
        <f t="shared" si="912"/>
        <v>nm</v>
      </c>
      <c r="I233" s="61" t="str">
        <f t="shared" si="912"/>
        <v>nm</v>
      </c>
      <c r="J233" s="54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1" t="str">
        <f t="shared" ref="B235" si="913">+IFERROR(B234/A234-1,"nm")</f>
        <v>nm</v>
      </c>
      <c r="C235" s="61">
        <f t="shared" ref="C235" si="914">+IFERROR(C234/B234-1,"nm")</f>
        <v>-8.6956521739129933E-3</v>
      </c>
      <c r="D235" s="61">
        <f t="shared" ref="D235" si="915">+IFERROR(D234/C234-1,"nm")</f>
        <v>0.20614035087719307</v>
      </c>
      <c r="E235" s="61">
        <f t="shared" ref="E235" si="916">+IFERROR(E234/D234-1,"nm")</f>
        <v>-1</v>
      </c>
      <c r="F235" s="61" t="str">
        <f t="shared" ref="F235" si="917">+IFERROR(F234/E234-1,"nm")</f>
        <v>nm</v>
      </c>
      <c r="G235" s="61" t="str">
        <f t="shared" ref="G235" si="918">+IFERROR(G234/F234-1,"nm")</f>
        <v>nm</v>
      </c>
      <c r="H235" s="61" t="str">
        <f t="shared" ref="H235" si="919">+IFERROR(H234/G234-1,"nm")</f>
        <v>nm</v>
      </c>
      <c r="I235" s="61" t="str">
        <f t="shared" ref="I235" si="920">+IFERROR(I234/H234-1,"nm")</f>
        <v>nm</v>
      </c>
      <c r="J235" s="61"/>
    </row>
    <row r="236" spans="1:14" x14ac:dyDescent="0.25">
      <c r="A236" s="48" t="s">
        <v>137</v>
      </c>
      <c r="B236" s="61">
        <f>+Historicals!B240</f>
        <v>-0.08</v>
      </c>
      <c r="C236" s="61">
        <f>+Historicals!C240</f>
        <v>0.05</v>
      </c>
      <c r="D236" s="61">
        <f>+Historicals!D240</f>
        <v>0.1</v>
      </c>
      <c r="E236" s="61">
        <f>+Historicals!E240</f>
        <v>0</v>
      </c>
      <c r="F236" s="61">
        <f>+Historicals!F240</f>
        <v>0</v>
      </c>
      <c r="G236" s="61">
        <f>+Historicals!G240</f>
        <v>0</v>
      </c>
      <c r="H236" s="61">
        <f>+Historicals!H240</f>
        <v>0</v>
      </c>
      <c r="I236" s="61">
        <f>+Historicals!I240</f>
        <v>0</v>
      </c>
      <c r="J236" s="54"/>
    </row>
    <row r="237" spans="1:14" x14ac:dyDescent="0.25">
      <c r="A237" s="48" t="s">
        <v>138</v>
      </c>
      <c r="B237" s="61" t="str">
        <f t="shared" ref="B237:I237" si="921">+IFERROR(B235-B236,"nm")</f>
        <v>nm</v>
      </c>
      <c r="C237" s="61">
        <f t="shared" si="921"/>
        <v>-5.8695652173912996E-2</v>
      </c>
      <c r="D237" s="61">
        <f t="shared" si="921"/>
        <v>0.10614035087719306</v>
      </c>
      <c r="E237" s="61">
        <f t="shared" si="921"/>
        <v>-1</v>
      </c>
      <c r="F237" s="61" t="str">
        <f t="shared" si="921"/>
        <v>nm</v>
      </c>
      <c r="G237" s="61" t="str">
        <f t="shared" si="921"/>
        <v>nm</v>
      </c>
      <c r="H237" s="61" t="str">
        <f t="shared" si="921"/>
        <v>nm</v>
      </c>
      <c r="I237" s="61" t="str">
        <f t="shared" si="921"/>
        <v>nm</v>
      </c>
      <c r="J237" s="54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1" t="str">
        <f t="shared" ref="B239" si="922">+IFERROR(B238/A238-1,"nm")</f>
        <v>nm</v>
      </c>
      <c r="C239" s="61">
        <f t="shared" ref="C239" si="923">+IFERROR(C238/B238-1,"nm")</f>
        <v>-2.7397260273972601E-2</v>
      </c>
      <c r="D239" s="61">
        <f t="shared" ref="D239" si="924">+IFERROR(D238/C238-1,"nm")</f>
        <v>2.8169014084507005E-2</v>
      </c>
      <c r="E239" s="61">
        <f t="shared" ref="E239" si="925">+IFERROR(E238/D238-1,"nm")</f>
        <v>-1</v>
      </c>
      <c r="F239" s="61" t="str">
        <f t="shared" ref="F239" si="926">+IFERROR(F238/E238-1,"nm")</f>
        <v>nm</v>
      </c>
      <c r="G239" s="61" t="str">
        <f t="shared" ref="G239" si="927">+IFERROR(G238/F238-1,"nm")</f>
        <v>nm</v>
      </c>
      <c r="H239" s="61" t="str">
        <f t="shared" ref="H239" si="928">+IFERROR(H238/G238-1,"nm")</f>
        <v>nm</v>
      </c>
      <c r="I239" s="61" t="str">
        <f t="shared" ref="I239" si="929">+IFERROR(I238/H238-1,"nm")</f>
        <v>nm</v>
      </c>
      <c r="J239" s="61"/>
    </row>
    <row r="240" spans="1:14" x14ac:dyDescent="0.25">
      <c r="A240" s="48" t="s">
        <v>137</v>
      </c>
      <c r="B240" s="61">
        <f>+Historicals!B241</f>
        <v>-0.06</v>
      </c>
      <c r="C240" s="61">
        <f>+Historicals!C241</f>
        <v>0.03</v>
      </c>
      <c r="D240" s="61">
        <f>+Historicals!D241</f>
        <v>-0.06</v>
      </c>
      <c r="E240" s="61">
        <f>+Historicals!E241</f>
        <v>0</v>
      </c>
      <c r="F240" s="61">
        <f>+Historicals!F241</f>
        <v>0</v>
      </c>
      <c r="G240" s="61">
        <f>+Historicals!G241</f>
        <v>0</v>
      </c>
      <c r="H240" s="61">
        <f>+Historicals!H241</f>
        <v>0</v>
      </c>
      <c r="I240" s="61">
        <f>+Historicals!I241</f>
        <v>0</v>
      </c>
      <c r="J240" s="54"/>
    </row>
    <row r="241" spans="1:10" x14ac:dyDescent="0.25">
      <c r="A241" s="48" t="s">
        <v>138</v>
      </c>
      <c r="B241" s="61" t="str">
        <f t="shared" ref="B241:I241" si="930">+IFERROR(B239-B240,"nm")</f>
        <v>nm</v>
      </c>
      <c r="C241" s="61">
        <f t="shared" si="930"/>
        <v>-5.73972602739726E-2</v>
      </c>
      <c r="D241" s="61">
        <f t="shared" si="930"/>
        <v>8.8169014084507003E-2</v>
      </c>
      <c r="E241" s="61">
        <f t="shared" si="930"/>
        <v>-1</v>
      </c>
      <c r="F241" s="61" t="str">
        <f t="shared" si="930"/>
        <v>nm</v>
      </c>
      <c r="G241" s="61" t="str">
        <f t="shared" si="930"/>
        <v>nm</v>
      </c>
      <c r="H241" s="61" t="str">
        <f t="shared" si="930"/>
        <v>nm</v>
      </c>
      <c r="I241" s="61" t="str">
        <f t="shared" si="930"/>
        <v>nm</v>
      </c>
      <c r="J241" s="54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1" t="str">
        <f t="shared" ref="B243" si="932">+IFERROR(B242/A242-1,"nm")</f>
        <v>nm</v>
      </c>
      <c r="C243" s="61">
        <f t="shared" ref="C243" si="933">+IFERROR(C242/B242-1,"nm")</f>
        <v>0.57377049180327866</v>
      </c>
      <c r="D243" s="61">
        <f t="shared" ref="D243" si="934">+IFERROR(D242/C242-1,"nm")</f>
        <v>0.26041666666666674</v>
      </c>
      <c r="E243" s="61">
        <f t="shared" ref="E243" si="935">+IFERROR(E242/D242-1,"nm")</f>
        <v>-1</v>
      </c>
      <c r="F243" s="61" t="str">
        <f t="shared" ref="F243" si="936">+IFERROR(F242/E242-1,"nm")</f>
        <v>nm</v>
      </c>
      <c r="G243" s="61" t="str">
        <f t="shared" ref="G243" si="937">+IFERROR(G242/F242-1,"nm")</f>
        <v>nm</v>
      </c>
      <c r="H243" s="61" t="str">
        <f t="shared" ref="H243" si="938">+IFERROR(H242/G242-1,"nm")</f>
        <v>nm</v>
      </c>
      <c r="I243" s="61" t="str">
        <f t="shared" ref="I243" si="939">+IFERROR(I242/H242-1,"nm")</f>
        <v>nm</v>
      </c>
      <c r="J243" s="61"/>
    </row>
    <row r="244" spans="1:10" x14ac:dyDescent="0.25">
      <c r="A244" s="50" t="s">
        <v>131</v>
      </c>
      <c r="B244" s="61">
        <f>+IFERROR(B242/B$228,"nm")</f>
        <v>0.16158940397350993</v>
      </c>
      <c r="C244" s="61">
        <f t="shared" ref="C244:I244" si="940">+IFERROR(C242/C$228,"nm")</f>
        <v>0.22094361334867663</v>
      </c>
      <c r="D244" s="61">
        <f t="shared" si="940"/>
        <v>0.23865877712031558</v>
      </c>
      <c r="E244" s="61" t="str">
        <f t="shared" si="940"/>
        <v>nm</v>
      </c>
      <c r="F244" s="61" t="str">
        <f t="shared" si="940"/>
        <v>nm</v>
      </c>
      <c r="G244" s="61" t="str">
        <f t="shared" si="940"/>
        <v>nm</v>
      </c>
      <c r="H244" s="61" t="str">
        <f t="shared" si="940"/>
        <v>nm</v>
      </c>
      <c r="I244" s="61" t="str">
        <f t="shared" si="940"/>
        <v>nm</v>
      </c>
      <c r="J244" s="54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1" t="str">
        <f t="shared" ref="B246" si="941">+IFERROR(B245/A245-1,"nm")</f>
        <v>nm</v>
      </c>
      <c r="C246" s="61">
        <f t="shared" ref="C246" si="942">+IFERROR(C245/B245-1,"nm")</f>
        <v>-0.18181818181818177</v>
      </c>
      <c r="D246" s="61">
        <f t="shared" ref="D246" si="943">+IFERROR(D245/C245-1,"nm")</f>
        <v>0</v>
      </c>
      <c r="E246" s="61">
        <f t="shared" ref="E246" si="944">+IFERROR(E245/D245-1,"nm")</f>
        <v>-1</v>
      </c>
      <c r="F246" s="61" t="str">
        <f t="shared" ref="F246" si="945">+IFERROR(F245/E245-1,"nm")</f>
        <v>nm</v>
      </c>
      <c r="G246" s="61" t="str">
        <f t="shared" ref="G246" si="946">+IFERROR(G245/F245-1,"nm")</f>
        <v>nm</v>
      </c>
      <c r="H246" s="61" t="str">
        <f t="shared" ref="H246" si="947">+IFERROR(H245/G245-1,"nm")</f>
        <v>nm</v>
      </c>
      <c r="I246" s="61" t="str">
        <f t="shared" ref="I246" si="948">+IFERROR(I245/H245-1,"nm")</f>
        <v>nm</v>
      </c>
      <c r="J246" s="61"/>
    </row>
    <row r="247" spans="1:10" x14ac:dyDescent="0.25">
      <c r="A247" s="50" t="s">
        <v>133</v>
      </c>
      <c r="B247" s="61">
        <f>+IFERROR(B245/B$228,"nm")</f>
        <v>2.9139072847682121E-2</v>
      </c>
      <c r="C247" s="61">
        <f t="shared" ref="C247:I247" si="949">+IFERROR(C245/C$228,"nm")</f>
        <v>2.0713463751438434E-2</v>
      </c>
      <c r="D247" s="61">
        <f t="shared" si="949"/>
        <v>1.7751479289940829E-2</v>
      </c>
      <c r="E247" s="61" t="str">
        <f t="shared" si="949"/>
        <v>nm</v>
      </c>
      <c r="F247" s="61" t="str">
        <f t="shared" si="949"/>
        <v>nm</v>
      </c>
      <c r="G247" s="61" t="str">
        <f t="shared" si="949"/>
        <v>nm</v>
      </c>
      <c r="H247" s="61" t="str">
        <f t="shared" si="949"/>
        <v>nm</v>
      </c>
      <c r="I247" s="61" t="str">
        <f t="shared" si="949"/>
        <v>nm</v>
      </c>
      <c r="J247" s="61"/>
    </row>
    <row r="248" spans="1:10" x14ac:dyDescent="0.25">
      <c r="A248" s="50" t="s">
        <v>140</v>
      </c>
      <c r="B248" s="61">
        <f t="shared" ref="B248:I248" si="950">+IFERROR(B245/B255,"nm")</f>
        <v>0.10731707317073171</v>
      </c>
      <c r="C248" s="61">
        <f t="shared" si="950"/>
        <v>8.0717488789237665E-2</v>
      </c>
      <c r="D248" s="61">
        <f t="shared" si="950"/>
        <v>8.0717488789237665E-2</v>
      </c>
      <c r="E248" s="61" t="str">
        <f t="shared" si="950"/>
        <v>nm</v>
      </c>
      <c r="F248" s="61" t="str">
        <f t="shared" si="950"/>
        <v>nm</v>
      </c>
      <c r="G248" s="61" t="str">
        <f t="shared" si="950"/>
        <v>nm</v>
      </c>
      <c r="H248" s="61" t="str">
        <f t="shared" si="950"/>
        <v>nm</v>
      </c>
      <c r="I248" s="61" t="str">
        <f t="shared" si="950"/>
        <v>nm</v>
      </c>
      <c r="J248" s="54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1" t="str">
        <f t="shared" ref="B250" si="951">+IFERROR(B249/A249-1,"nm")</f>
        <v>nm</v>
      </c>
      <c r="C250" s="61">
        <f t="shared" ref="C250" si="952">+IFERROR(C249/B249-1,"nm")</f>
        <v>0.74</v>
      </c>
      <c r="D250" s="61">
        <f t="shared" ref="D250" si="953">+IFERROR(D249/C249-1,"nm")</f>
        <v>0.28735632183908044</v>
      </c>
      <c r="E250" s="61">
        <f t="shared" ref="E250" si="954">+IFERROR(E249/D249-1,"nm")</f>
        <v>-1</v>
      </c>
      <c r="F250" s="61" t="str">
        <f t="shared" ref="F250" si="955">+IFERROR(F249/E249-1,"nm")</f>
        <v>nm</v>
      </c>
      <c r="G250" s="61" t="str">
        <f t="shared" ref="G250" si="956">+IFERROR(G249/F249-1,"nm")</f>
        <v>nm</v>
      </c>
      <c r="H250" s="61" t="str">
        <f t="shared" ref="H250" si="957">+IFERROR(H249/G249-1,"nm")</f>
        <v>nm</v>
      </c>
      <c r="I250" s="61" t="str">
        <f t="shared" ref="I250" si="958">+IFERROR(I249/H249-1,"nm")</f>
        <v>nm</v>
      </c>
      <c r="J250" s="61"/>
    </row>
    <row r="251" spans="1:10" x14ac:dyDescent="0.25">
      <c r="A251" s="50" t="s">
        <v>131</v>
      </c>
      <c r="B251" s="61">
        <f>+IFERROR(B249/B$228,"nm")</f>
        <v>0.13245033112582782</v>
      </c>
      <c r="C251" s="61">
        <f t="shared" ref="C251:I251" si="959">+IFERROR(C249/C$228,"nm")</f>
        <v>0.2002301495972382</v>
      </c>
      <c r="D251" s="61">
        <f t="shared" si="959"/>
        <v>0.22090729783037474</v>
      </c>
      <c r="E251" s="61" t="str">
        <f t="shared" si="959"/>
        <v>nm</v>
      </c>
      <c r="F251" s="61" t="str">
        <f t="shared" si="959"/>
        <v>nm</v>
      </c>
      <c r="G251" s="61" t="str">
        <f t="shared" si="959"/>
        <v>nm</v>
      </c>
      <c r="H251" s="61" t="str">
        <f t="shared" si="959"/>
        <v>nm</v>
      </c>
      <c r="I251" s="61" t="str">
        <f t="shared" si="959"/>
        <v>nm</v>
      </c>
      <c r="J251" s="61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1" t="str">
        <f t="shared" ref="B253" si="960">+IFERROR(B252/A252-1,"nm")</f>
        <v>nm</v>
      </c>
      <c r="C253" s="61">
        <f t="shared" ref="C253" si="961">+IFERROR(C252/B252-1,"nm")</f>
        <v>-0.1333333333333333</v>
      </c>
      <c r="D253" s="61">
        <f t="shared" ref="D253" si="962">+IFERROR(D252/C252-1,"nm")</f>
        <v>0.61538461538461542</v>
      </c>
      <c r="E253" s="61">
        <f t="shared" ref="E253" si="963">+IFERROR(E252/D252-1,"nm")</f>
        <v>-1</v>
      </c>
      <c r="F253" s="61" t="str">
        <f t="shared" ref="F253" si="964">+IFERROR(F252/E252-1,"nm")</f>
        <v>nm</v>
      </c>
      <c r="G253" s="61" t="str">
        <f t="shared" ref="G253" si="965">+IFERROR(G252/F252-1,"nm")</f>
        <v>nm</v>
      </c>
      <c r="H253" s="61" t="str">
        <f t="shared" ref="H253" si="966">+IFERROR(H252/G252-1,"nm")</f>
        <v>nm</v>
      </c>
      <c r="I253" s="61" t="str">
        <f t="shared" ref="I253" si="967">+IFERROR(I252/H252-1,"nm")</f>
        <v>nm</v>
      </c>
      <c r="J253" s="61"/>
    </row>
    <row r="254" spans="1:10" x14ac:dyDescent="0.25">
      <c r="A254" s="50" t="s">
        <v>133</v>
      </c>
      <c r="B254" s="61">
        <f>+IFERROR(B252/B$228,"nm")</f>
        <v>1.9867549668874173E-2</v>
      </c>
      <c r="C254" s="61">
        <f t="shared" ref="C254:I254" si="968">+IFERROR(C252/C$228,"nm")</f>
        <v>1.4959723820483314E-2</v>
      </c>
      <c r="D254" s="61">
        <f t="shared" si="968"/>
        <v>2.0710059171597635E-2</v>
      </c>
      <c r="E254" s="61" t="str">
        <f t="shared" si="968"/>
        <v>nm</v>
      </c>
      <c r="F254" s="61" t="str">
        <f t="shared" si="968"/>
        <v>nm</v>
      </c>
      <c r="G254" s="61" t="str">
        <f t="shared" si="968"/>
        <v>nm</v>
      </c>
      <c r="H254" s="61" t="str">
        <f t="shared" si="968"/>
        <v>nm</v>
      </c>
      <c r="I254" s="61" t="str">
        <f t="shared" si="968"/>
        <v>nm</v>
      </c>
      <c r="J254" s="54"/>
    </row>
    <row r="255" spans="1:10" x14ac:dyDescent="0.25">
      <c r="A255" s="9" t="s">
        <v>141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1" t="str">
        <f t="shared" ref="B256" si="969">+IFERROR(B255/A255-1,"nm")</f>
        <v>nm</v>
      </c>
      <c r="C256" s="61">
        <f t="shared" ref="C256" si="970">+IFERROR(C255/B255-1,"nm")</f>
        <v>8.7804878048780566E-2</v>
      </c>
      <c r="D256" s="61">
        <f t="shared" ref="D256" si="971">+IFERROR(D255/C255-1,"nm")</f>
        <v>0</v>
      </c>
      <c r="E256" s="61">
        <f t="shared" ref="E256" si="972">+IFERROR(E255/D255-1,"nm")</f>
        <v>-1</v>
      </c>
      <c r="F256" s="61" t="str">
        <f t="shared" ref="F256" si="973">+IFERROR(F255/E255-1,"nm")</f>
        <v>nm</v>
      </c>
      <c r="G256" s="61" t="str">
        <f t="shared" ref="G256" si="974">+IFERROR(G255/F255-1,"nm")</f>
        <v>nm</v>
      </c>
      <c r="H256" s="61" t="str">
        <f t="shared" ref="H256" si="975">+IFERROR(H255/G255-1,"nm")</f>
        <v>nm</v>
      </c>
      <c r="I256" s="61" t="str">
        <f t="shared" ref="I256" si="976">+IFERROR(I255/H255-1,"nm")</f>
        <v>nm</v>
      </c>
      <c r="J256" s="61"/>
    </row>
    <row r="257" spans="1:14" x14ac:dyDescent="0.25">
      <c r="A257" s="50" t="s">
        <v>133</v>
      </c>
      <c r="B257" s="61">
        <f>+IFERROR(B255/B$228,"nm")</f>
        <v>0.27152317880794702</v>
      </c>
      <c r="C257" s="61">
        <f t="shared" ref="C257:I257" si="977">+IFERROR(C255/C$228,"nm")</f>
        <v>0.25661680092059841</v>
      </c>
      <c r="D257" s="61">
        <f t="shared" si="977"/>
        <v>0.21992110453648916</v>
      </c>
      <c r="E257" s="61" t="str">
        <f t="shared" si="977"/>
        <v>nm</v>
      </c>
      <c r="F257" s="61" t="str">
        <f t="shared" si="977"/>
        <v>nm</v>
      </c>
      <c r="G257" s="61" t="str">
        <f t="shared" si="977"/>
        <v>nm</v>
      </c>
      <c r="H257" s="61" t="str">
        <f t="shared" si="977"/>
        <v>nm</v>
      </c>
      <c r="I257" s="61" t="str">
        <f t="shared" si="977"/>
        <v>nm</v>
      </c>
      <c r="J257" s="54"/>
    </row>
    <row r="258" spans="1:14" s="57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5">
        <f>+B261+B265+B269</f>
        <v>3898</v>
      </c>
      <c r="C259" s="55">
        <f t="shared" ref="C259:I259" si="978">+C261+C265+C269</f>
        <v>3701</v>
      </c>
      <c r="D259" s="55">
        <f t="shared" si="978"/>
        <v>3995</v>
      </c>
      <c r="E259" s="55">
        <f t="shared" si="978"/>
        <v>0</v>
      </c>
      <c r="F259" s="55">
        <f t="shared" si="978"/>
        <v>0</v>
      </c>
      <c r="G259" s="55">
        <f t="shared" si="978"/>
        <v>0</v>
      </c>
      <c r="H259" s="55">
        <f t="shared" si="978"/>
        <v>0</v>
      </c>
      <c r="I259" s="55">
        <f t="shared" si="978"/>
        <v>0</v>
      </c>
      <c r="J259" s="9"/>
    </row>
    <row r="260" spans="1:14" x14ac:dyDescent="0.25">
      <c r="A260" s="48" t="s">
        <v>129</v>
      </c>
      <c r="B260" s="61" t="str">
        <f t="shared" ref="B260" si="979">+IFERROR(B259/A259-1,"nm")</f>
        <v>nm</v>
      </c>
      <c r="C260" s="61">
        <f t="shared" ref="C260" si="980">+IFERROR(C259/B259-1,"nm")</f>
        <v>-5.0538737814263768E-2</v>
      </c>
      <c r="D260" s="61">
        <f t="shared" ref="D260" si="981">+IFERROR(D259/C259-1,"nm")</f>
        <v>7.9437989732504821E-2</v>
      </c>
      <c r="E260" s="61">
        <f t="shared" ref="E260" si="982">+IFERROR(E259/D259-1,"nm")</f>
        <v>-1</v>
      </c>
      <c r="F260" s="61" t="str">
        <f t="shared" ref="F260" si="983">+IFERROR(F259/E259-1,"nm")</f>
        <v>nm</v>
      </c>
      <c r="G260" s="61" t="str">
        <f t="shared" ref="G260" si="984">+IFERROR(G259/F259-1,"nm")</f>
        <v>nm</v>
      </c>
      <c r="H260" s="61" t="str">
        <f t="shared" ref="H260" si="985">+IFERROR(H259/G259-1,"nm")</f>
        <v>nm</v>
      </c>
      <c r="I260" s="61" t="str">
        <f t="shared" ref="I260" si="986">+IFERROR(I259/H259-1,"nm")</f>
        <v>nm</v>
      </c>
      <c r="J260" s="61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1" t="str">
        <f t="shared" ref="B262" si="987">+IFERROR(B261/A261-1,"nm")</f>
        <v>nm</v>
      </c>
      <c r="C262" s="61">
        <f t="shared" ref="C262" si="988">+IFERROR(C261/B261-1,"nm")</f>
        <v>-3.9757667550170406E-2</v>
      </c>
      <c r="D262" s="61">
        <f t="shared" ref="D262" si="989">+IFERROR(D261/C261-1,"nm")</f>
        <v>0.11041009463722395</v>
      </c>
      <c r="E262" s="61">
        <f t="shared" ref="E262" si="990">+IFERROR(E261/D261-1,"nm")</f>
        <v>-1</v>
      </c>
      <c r="F262" s="61" t="str">
        <f t="shared" ref="F262" si="991">+IFERROR(F261/E261-1,"nm")</f>
        <v>nm</v>
      </c>
      <c r="G262" s="61" t="str">
        <f t="shared" ref="G262" si="992">+IFERROR(G261/F261-1,"nm")</f>
        <v>nm</v>
      </c>
      <c r="H262" s="61" t="str">
        <f t="shared" ref="H262" si="993">+IFERROR(H261/G261-1,"nm")</f>
        <v>nm</v>
      </c>
      <c r="I262" s="61" t="str">
        <f t="shared" ref="I262" si="994">+IFERROR(I261/H261-1,"nm")</f>
        <v>nm</v>
      </c>
      <c r="J262" s="61"/>
    </row>
    <row r="263" spans="1:14" x14ac:dyDescent="0.25">
      <c r="A263" s="48" t="s">
        <v>137</v>
      </c>
      <c r="B263" s="61">
        <f>+Historicals!B243</f>
        <v>0.09</v>
      </c>
      <c r="C263" s="61">
        <f>+Historicals!C243</f>
        <v>0.14000000000000001</v>
      </c>
      <c r="D263" s="61">
        <f>+Historicals!D243</f>
        <v>0.17</v>
      </c>
      <c r="E263" s="61">
        <f>+Historicals!E243</f>
        <v>0</v>
      </c>
      <c r="F263" s="61">
        <f>+Historicals!F243</f>
        <v>0</v>
      </c>
      <c r="G263" s="61">
        <f>+Historicals!G243</f>
        <v>0</v>
      </c>
      <c r="H263" s="61">
        <f>+Historicals!H243</f>
        <v>0</v>
      </c>
      <c r="I263" s="61">
        <f>+Historicals!I243</f>
        <v>0</v>
      </c>
      <c r="J263" s="54"/>
    </row>
    <row r="264" spans="1:14" x14ac:dyDescent="0.25">
      <c r="A264" s="48" t="s">
        <v>138</v>
      </c>
      <c r="B264" s="61" t="str">
        <f t="shared" ref="B264:I264" si="995">+IFERROR(B262-B263,"nm")</f>
        <v>nm</v>
      </c>
      <c r="C264" s="61">
        <f t="shared" si="995"/>
        <v>-0.17975766755017042</v>
      </c>
      <c r="D264" s="61">
        <f t="shared" si="995"/>
        <v>-5.9589905362776058E-2</v>
      </c>
      <c r="E264" s="61">
        <f t="shared" si="995"/>
        <v>-1</v>
      </c>
      <c r="F264" s="61" t="str">
        <f t="shared" si="995"/>
        <v>nm</v>
      </c>
      <c r="G264" s="61" t="str">
        <f t="shared" si="995"/>
        <v>nm</v>
      </c>
      <c r="H264" s="61" t="str">
        <f t="shared" si="995"/>
        <v>nm</v>
      </c>
      <c r="I264" s="61" t="str">
        <f t="shared" si="995"/>
        <v>nm</v>
      </c>
      <c r="J264" s="54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1" t="str">
        <f t="shared" ref="B266" si="996">+IFERROR(B265/A265-1,"nm")</f>
        <v>nm</v>
      </c>
      <c r="C266" s="61">
        <f t="shared" ref="C266" si="997">+IFERROR(C265/B265-1,"nm")</f>
        <v>-7.2477962781586691E-2</v>
      </c>
      <c r="D266" s="61">
        <f t="shared" ref="D266" si="998">+IFERROR(D265/C265-1,"nm")</f>
        <v>2.0063357972544882E-2</v>
      </c>
      <c r="E266" s="61">
        <f t="shared" ref="E266" si="999">+IFERROR(E265/D265-1,"nm")</f>
        <v>-1</v>
      </c>
      <c r="F266" s="61" t="str">
        <f t="shared" ref="F266" si="1000">+IFERROR(F265/E265-1,"nm")</f>
        <v>nm</v>
      </c>
      <c r="G266" s="61" t="str">
        <f t="shared" ref="G266" si="1001">+IFERROR(G265/F265-1,"nm")</f>
        <v>nm</v>
      </c>
      <c r="H266" s="61" t="str">
        <f t="shared" ref="H266" si="1002">+IFERROR(H265/G265-1,"nm")</f>
        <v>nm</v>
      </c>
      <c r="I266" s="61" t="str">
        <f t="shared" ref="I266" si="1003">+IFERROR(I265/H265-1,"nm")</f>
        <v>nm</v>
      </c>
      <c r="J266" s="61"/>
    </row>
    <row r="267" spans="1:14" x14ac:dyDescent="0.25">
      <c r="A267" s="48" t="s">
        <v>137</v>
      </c>
      <c r="B267" s="61">
        <f>+Historicals!B244</f>
        <v>0.05</v>
      </c>
      <c r="C267" s="61">
        <f>+Historicals!C244</f>
        <v>0.11</v>
      </c>
      <c r="D267" s="61">
        <f>+Historicals!D244</f>
        <v>0.08</v>
      </c>
      <c r="E267" s="61">
        <f>+Historicals!E244</f>
        <v>0</v>
      </c>
      <c r="F267" s="61">
        <f>+Historicals!F244</f>
        <v>0</v>
      </c>
      <c r="G267" s="61">
        <f>+Historicals!G244</f>
        <v>0</v>
      </c>
      <c r="H267" s="61">
        <f>+Historicals!H244</f>
        <v>0</v>
      </c>
      <c r="I267" s="61">
        <f>+Historicals!I244</f>
        <v>0</v>
      </c>
      <c r="J267" s="54"/>
    </row>
    <row r="268" spans="1:14" x14ac:dyDescent="0.25">
      <c r="A268" s="48" t="s">
        <v>138</v>
      </c>
      <c r="B268" s="61" t="str">
        <f t="shared" ref="B268:I268" si="1004">+IFERROR(B266-B267,"nm")</f>
        <v>nm</v>
      </c>
      <c r="C268" s="61">
        <f t="shared" si="1004"/>
        <v>-0.18247796278158668</v>
      </c>
      <c r="D268" s="61">
        <f t="shared" si="1004"/>
        <v>-5.993664202745512E-2</v>
      </c>
      <c r="E268" s="61">
        <f t="shared" si="1004"/>
        <v>-1</v>
      </c>
      <c r="F268" s="61" t="str">
        <f t="shared" si="1004"/>
        <v>nm</v>
      </c>
      <c r="G268" s="61" t="str">
        <f t="shared" si="1004"/>
        <v>nm</v>
      </c>
      <c r="H268" s="61" t="str">
        <f t="shared" si="1004"/>
        <v>nm</v>
      </c>
      <c r="I268" s="61" t="str">
        <f t="shared" si="1004"/>
        <v>nm</v>
      </c>
      <c r="J268" s="54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1" t="str">
        <f t="shared" ref="B270" si="1005">+IFERROR(B269/A269-1,"nm")</f>
        <v>nm</v>
      </c>
      <c r="C270" s="61">
        <f t="shared" ref="C270" si="1006">+IFERROR(C269/B269-1,"nm")</f>
        <v>-7.6271186440677985E-2</v>
      </c>
      <c r="D270" s="61">
        <f t="shared" ref="D270" si="1007">+IFERROR(D269/C269-1,"nm")</f>
        <v>-2.2935779816513735E-2</v>
      </c>
      <c r="E270" s="61">
        <f t="shared" ref="E270" si="1008">+IFERROR(E269/D269-1,"nm")</f>
        <v>-1</v>
      </c>
      <c r="F270" s="61" t="str">
        <f t="shared" ref="F270" si="1009">+IFERROR(F269/E269-1,"nm")</f>
        <v>nm</v>
      </c>
      <c r="G270" s="61" t="str">
        <f t="shared" ref="G270" si="1010">+IFERROR(G269/F269-1,"nm")</f>
        <v>nm</v>
      </c>
      <c r="H270" s="61" t="str">
        <f t="shared" ref="H270" si="1011">+IFERROR(H269/G269-1,"nm")</f>
        <v>nm</v>
      </c>
      <c r="I270" s="61" t="str">
        <f t="shared" ref="I270" si="1012">+IFERROR(I269/H269-1,"nm")</f>
        <v>nm</v>
      </c>
      <c r="J270" s="61"/>
    </row>
    <row r="271" spans="1:14" x14ac:dyDescent="0.25">
      <c r="A271" s="48" t="s">
        <v>137</v>
      </c>
      <c r="B271" s="61">
        <f>+Historicals!B245</f>
        <v>0.05</v>
      </c>
      <c r="C271" s="61">
        <f>+Historicals!C245</f>
        <v>0.11</v>
      </c>
      <c r="D271" s="61">
        <f>+Historicals!D245</f>
        <v>0.02</v>
      </c>
      <c r="E271" s="61">
        <f>+Historicals!E245</f>
        <v>0</v>
      </c>
      <c r="F271" s="61">
        <f>+Historicals!F245</f>
        <v>0</v>
      </c>
      <c r="G271" s="61">
        <f>+Historicals!G245</f>
        <v>0</v>
      </c>
      <c r="H271" s="61">
        <f>+Historicals!H245</f>
        <v>0</v>
      </c>
      <c r="I271" s="61">
        <f>+Historicals!I245</f>
        <v>0</v>
      </c>
      <c r="J271" s="54"/>
    </row>
    <row r="272" spans="1:14" x14ac:dyDescent="0.25">
      <c r="A272" s="48" t="s">
        <v>138</v>
      </c>
      <c r="B272" s="61" t="str">
        <f t="shared" ref="B272:I272" si="1013">+IFERROR(B270-B271,"nm")</f>
        <v>nm</v>
      </c>
      <c r="C272" s="61">
        <f t="shared" si="1013"/>
        <v>-0.18627118644067797</v>
      </c>
      <c r="D272" s="61">
        <f t="shared" si="1013"/>
        <v>-4.2935779816513739E-2</v>
      </c>
      <c r="E272" s="61">
        <f t="shared" si="1013"/>
        <v>-1</v>
      </c>
      <c r="F272" s="61" t="str">
        <f t="shared" si="1013"/>
        <v>nm</v>
      </c>
      <c r="G272" s="61" t="str">
        <f t="shared" si="1013"/>
        <v>nm</v>
      </c>
      <c r="H272" s="61" t="str">
        <f t="shared" si="1013"/>
        <v>nm</v>
      </c>
      <c r="I272" s="61" t="str">
        <f t="shared" si="1013"/>
        <v>nm</v>
      </c>
      <c r="J272" s="54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1" t="str">
        <f t="shared" ref="B274" si="1015">+IFERROR(B273/A273-1,"nm")</f>
        <v>nm</v>
      </c>
      <c r="C274" s="61">
        <f t="shared" ref="C274" si="1016">+IFERROR(C273/B273-1,"nm")</f>
        <v>8.5207100591715879E-2</v>
      </c>
      <c r="D274" s="61">
        <f t="shared" ref="D274" si="1017">+IFERROR(D273/C273-1,"nm")</f>
        <v>-6.8702290076335881E-2</v>
      </c>
      <c r="E274" s="61">
        <f t="shared" ref="E274" si="1018">+IFERROR(E273/D273-1,"nm")</f>
        <v>-1</v>
      </c>
      <c r="F274" s="61" t="str">
        <f t="shared" ref="F274" si="1019">+IFERROR(F273/E273-1,"nm")</f>
        <v>nm</v>
      </c>
      <c r="G274" s="61" t="str">
        <f t="shared" ref="G274" si="1020">+IFERROR(G273/F273-1,"nm")</f>
        <v>nm</v>
      </c>
      <c r="H274" s="61" t="str">
        <f t="shared" ref="H274" si="1021">+IFERROR(H273/G273-1,"nm")</f>
        <v>nm</v>
      </c>
      <c r="I274" s="61" t="str">
        <f t="shared" ref="I274" si="1022">+IFERROR(I273/H273-1,"nm")</f>
        <v>nm</v>
      </c>
      <c r="J274" s="61"/>
    </row>
    <row r="275" spans="1:10" x14ac:dyDescent="0.25">
      <c r="A275" s="50" t="s">
        <v>131</v>
      </c>
      <c r="B275" s="61">
        <f>+IFERROR(B273/B$259,"nm")</f>
        <v>0.2167778347870703</v>
      </c>
      <c r="C275" s="61">
        <f t="shared" ref="C275:I275" si="1023">+IFERROR(C273/C$259,"nm")</f>
        <v>0.24777087273709808</v>
      </c>
      <c r="D275" s="61">
        <f t="shared" si="1023"/>
        <v>0.21376720901126409</v>
      </c>
      <c r="E275" s="61" t="str">
        <f t="shared" si="1023"/>
        <v>nm</v>
      </c>
      <c r="F275" s="61" t="str">
        <f t="shared" si="1023"/>
        <v>nm</v>
      </c>
      <c r="G275" s="61" t="str">
        <f t="shared" si="1023"/>
        <v>nm</v>
      </c>
      <c r="H275" s="61" t="str">
        <f t="shared" si="1023"/>
        <v>nm</v>
      </c>
      <c r="I275" s="61" t="str">
        <f t="shared" si="1023"/>
        <v>nm</v>
      </c>
      <c r="J275" s="54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1" t="str">
        <f t="shared" ref="B277" si="1024">+IFERROR(B276/A276-1,"nm")</f>
        <v>nm</v>
      </c>
      <c r="C277" s="61">
        <f t="shared" ref="C277" si="1025">+IFERROR(C276/B276-1,"nm")</f>
        <v>-7.407407407407407E-2</v>
      </c>
      <c r="D277" s="61">
        <f t="shared" ref="D277" si="1026">+IFERROR(D276/C276-1,"nm")</f>
        <v>0.52</v>
      </c>
      <c r="E277" s="61">
        <f t="shared" ref="E277" si="1027">+IFERROR(E276/D276-1,"nm")</f>
        <v>-1</v>
      </c>
      <c r="F277" s="61" t="str">
        <f t="shared" ref="F277" si="1028">+IFERROR(F276/E276-1,"nm")</f>
        <v>nm</v>
      </c>
      <c r="G277" s="61" t="str">
        <f t="shared" ref="G277" si="1029">+IFERROR(G276/F276-1,"nm")</f>
        <v>nm</v>
      </c>
      <c r="H277" s="61" t="str">
        <f t="shared" ref="H277" si="1030">+IFERROR(H276/G276-1,"nm")</f>
        <v>nm</v>
      </c>
      <c r="I277" s="61" t="str">
        <f t="shared" ref="I277" si="1031">+IFERROR(I276/H276-1,"nm")</f>
        <v>nm</v>
      </c>
      <c r="J277" s="61"/>
    </row>
    <row r="278" spans="1:10" x14ac:dyDescent="0.25">
      <c r="A278" s="50" t="s">
        <v>133</v>
      </c>
      <c r="B278" s="61">
        <f>+IFERROR(B276/B$259,"nm")</f>
        <v>6.926629040533607E-3</v>
      </c>
      <c r="C278" s="61">
        <f t="shared" ref="C278:I278" si="1032">+IFERROR(C276/C$259,"nm")</f>
        <v>6.754931099702783E-3</v>
      </c>
      <c r="D278" s="61">
        <f t="shared" si="1032"/>
        <v>9.5118898623279095E-3</v>
      </c>
      <c r="E278" s="61" t="str">
        <f t="shared" si="1032"/>
        <v>nm</v>
      </c>
      <c r="F278" s="61" t="str">
        <f t="shared" si="1032"/>
        <v>nm</v>
      </c>
      <c r="G278" s="61" t="str">
        <f t="shared" si="1032"/>
        <v>nm</v>
      </c>
      <c r="H278" s="61" t="str">
        <f t="shared" si="1032"/>
        <v>nm</v>
      </c>
      <c r="I278" s="61" t="str">
        <f t="shared" si="1032"/>
        <v>nm</v>
      </c>
      <c r="J278" s="61"/>
    </row>
    <row r="279" spans="1:10" x14ac:dyDescent="0.25">
      <c r="A279" s="50" t="s">
        <v>140</v>
      </c>
      <c r="B279" s="61">
        <f t="shared" ref="B279:I279" si="1033">+IFERROR(B276/B286,"nm")</f>
        <v>0.26213592233009708</v>
      </c>
      <c r="C279" s="61">
        <f t="shared" si="1033"/>
        <v>0.22935779816513763</v>
      </c>
      <c r="D279" s="61">
        <f t="shared" si="1033"/>
        <v>0.31666666666666665</v>
      </c>
      <c r="E279" s="61" t="str">
        <f t="shared" si="1033"/>
        <v>nm</v>
      </c>
      <c r="F279" s="61" t="str">
        <f t="shared" si="1033"/>
        <v>nm</v>
      </c>
      <c r="G279" s="61" t="str">
        <f t="shared" si="1033"/>
        <v>nm</v>
      </c>
      <c r="H279" s="61" t="str">
        <f t="shared" si="1033"/>
        <v>nm</v>
      </c>
      <c r="I279" s="61" t="str">
        <f t="shared" si="1033"/>
        <v>nm</v>
      </c>
      <c r="J279" s="54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1" t="str">
        <f t="shared" ref="B281" si="1034">+IFERROR(B280/A280-1,"nm")</f>
        <v>nm</v>
      </c>
      <c r="C281" s="61">
        <f t="shared" ref="C281" si="1035">+IFERROR(C280/B280-1,"nm")</f>
        <v>9.0464547677261642E-2</v>
      </c>
      <c r="D281" s="61">
        <f t="shared" ref="D281" si="1036">+IFERROR(D280/C280-1,"nm")</f>
        <v>-8.5201793721973118E-2</v>
      </c>
      <c r="E281" s="61">
        <f t="shared" ref="E281" si="1037">+IFERROR(E280/D280-1,"nm")</f>
        <v>-1</v>
      </c>
      <c r="F281" s="61" t="str">
        <f t="shared" ref="F281" si="1038">+IFERROR(F280/E280-1,"nm")</f>
        <v>nm</v>
      </c>
      <c r="G281" s="61" t="str">
        <f t="shared" ref="G281" si="1039">+IFERROR(G280/F280-1,"nm")</f>
        <v>nm</v>
      </c>
      <c r="H281" s="61" t="str">
        <f t="shared" ref="H281" si="1040">+IFERROR(H280/G280-1,"nm")</f>
        <v>nm</v>
      </c>
      <c r="I281" s="61" t="str">
        <f t="shared" ref="I281" si="1041">+IFERROR(I280/H280-1,"nm")</f>
        <v>nm</v>
      </c>
      <c r="J281" s="61"/>
    </row>
    <row r="282" spans="1:10" x14ac:dyDescent="0.25">
      <c r="A282" s="50" t="s">
        <v>131</v>
      </c>
      <c r="B282" s="61">
        <f>+IFERROR(B280/B$259,"nm")</f>
        <v>0.20985120574653668</v>
      </c>
      <c r="C282" s="61">
        <f t="shared" ref="C282:I282" si="1042">+IFERROR(C280/C$259,"nm")</f>
        <v>0.24101594163739529</v>
      </c>
      <c r="D282" s="61">
        <f t="shared" si="1042"/>
        <v>0.20425531914893616</v>
      </c>
      <c r="E282" s="61" t="str">
        <f t="shared" si="1042"/>
        <v>nm</v>
      </c>
      <c r="F282" s="61" t="str">
        <f t="shared" si="1042"/>
        <v>nm</v>
      </c>
      <c r="G282" s="61" t="str">
        <f t="shared" si="1042"/>
        <v>nm</v>
      </c>
      <c r="H282" s="61" t="str">
        <f t="shared" si="1042"/>
        <v>nm</v>
      </c>
      <c r="I282" s="61" t="str">
        <f t="shared" si="1042"/>
        <v>nm</v>
      </c>
      <c r="J282" s="61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1" t="str">
        <f t="shared" ref="B284" si="1043">+IFERROR(B283/A283-1,"nm")</f>
        <v>nm</v>
      </c>
      <c r="C284" s="61">
        <f t="shared" ref="C284" si="1044">+IFERROR(C283/B283-1,"nm")</f>
        <v>0.37837837837837829</v>
      </c>
      <c r="D284" s="61">
        <f t="shared" ref="D284" si="1045">+IFERROR(D283/C283-1,"nm")</f>
        <v>-0.23529411764705888</v>
      </c>
      <c r="E284" s="61">
        <f t="shared" ref="E284" si="1046">+IFERROR(E283/D283-1,"nm")</f>
        <v>-1</v>
      </c>
      <c r="F284" s="61" t="str">
        <f t="shared" ref="F284" si="1047">+IFERROR(F283/E283-1,"nm")</f>
        <v>nm</v>
      </c>
      <c r="G284" s="61" t="str">
        <f t="shared" ref="G284" si="1048">+IFERROR(G283/F283-1,"nm")</f>
        <v>nm</v>
      </c>
      <c r="H284" s="61" t="str">
        <f t="shared" ref="H284" si="1049">+IFERROR(H283/G283-1,"nm")</f>
        <v>nm</v>
      </c>
      <c r="I284" s="61" t="str">
        <f t="shared" ref="I284" si="1050">+IFERROR(I283/H283-1,"nm")</f>
        <v>nm</v>
      </c>
      <c r="J284" s="61"/>
    </row>
    <row r="285" spans="1:10" x14ac:dyDescent="0.25">
      <c r="A285" s="50" t="s">
        <v>133</v>
      </c>
      <c r="B285" s="61">
        <f>+IFERROR(B283/B$259,"nm")</f>
        <v>9.4920472036942021E-3</v>
      </c>
      <c r="C285" s="61">
        <f t="shared" ref="C285:I285" si="1051">+IFERROR(C283/C$259,"nm")</f>
        <v>1.3780059443393677E-2</v>
      </c>
      <c r="D285" s="61">
        <f t="shared" si="1051"/>
        <v>9.7622027534418031E-3</v>
      </c>
      <c r="E285" s="61" t="str">
        <f t="shared" si="1051"/>
        <v>nm</v>
      </c>
      <c r="F285" s="61" t="str">
        <f t="shared" si="1051"/>
        <v>nm</v>
      </c>
      <c r="G285" s="61" t="str">
        <f t="shared" si="1051"/>
        <v>nm</v>
      </c>
      <c r="H285" s="61" t="str">
        <f t="shared" si="1051"/>
        <v>nm</v>
      </c>
      <c r="I285" s="61" t="str">
        <f t="shared" si="1051"/>
        <v>nm</v>
      </c>
      <c r="J285" s="54"/>
    </row>
    <row r="286" spans="1:10" x14ac:dyDescent="0.25">
      <c r="A286" s="9" t="s">
        <v>141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1" t="str">
        <f t="shared" ref="B287" si="1052">+IFERROR(B286/A286-1,"nm")</f>
        <v>nm</v>
      </c>
      <c r="C287" s="61">
        <f t="shared" ref="C287" si="1053">+IFERROR(C286/B286-1,"nm")</f>
        <v>5.8252427184465994E-2</v>
      </c>
      <c r="D287" s="61">
        <f t="shared" ref="D287" si="1054">+IFERROR(D286/C286-1,"nm")</f>
        <v>0.10091743119266061</v>
      </c>
      <c r="E287" s="61">
        <f t="shared" ref="E287" si="1055">+IFERROR(E286/D286-1,"nm")</f>
        <v>-1</v>
      </c>
      <c r="F287" s="61" t="str">
        <f t="shared" ref="F287" si="1056">+IFERROR(F286/E286-1,"nm")</f>
        <v>nm</v>
      </c>
      <c r="G287" s="61" t="str">
        <f t="shared" ref="G287" si="1057">+IFERROR(G286/F286-1,"nm")</f>
        <v>nm</v>
      </c>
      <c r="H287" s="61" t="str">
        <f t="shared" ref="H287" si="1058">+IFERROR(H286/G286-1,"nm")</f>
        <v>nm</v>
      </c>
      <c r="I287" s="61" t="str">
        <f t="shared" ref="I287" si="1059">+IFERROR(I286/H286-1,"nm")</f>
        <v>nm</v>
      </c>
      <c r="J287" s="61"/>
    </row>
    <row r="288" spans="1:10" x14ac:dyDescent="0.25">
      <c r="A288" s="50" t="s">
        <v>133</v>
      </c>
      <c r="B288" s="61">
        <f>+IFERROR(B286/B$259,"nm")</f>
        <v>2.642380708055413E-2</v>
      </c>
      <c r="C288" s="61">
        <f t="shared" ref="C288:I288" si="1060">+IFERROR(C286/C$259,"nm")</f>
        <v>2.9451499594704136E-2</v>
      </c>
      <c r="D288" s="61">
        <f t="shared" si="1060"/>
        <v>3.0037546933667083E-2</v>
      </c>
      <c r="E288" s="61" t="str">
        <f t="shared" si="1060"/>
        <v>nm</v>
      </c>
      <c r="F288" s="61" t="str">
        <f t="shared" si="1060"/>
        <v>nm</v>
      </c>
      <c r="G288" s="61" t="str">
        <f t="shared" si="1060"/>
        <v>nm</v>
      </c>
      <c r="H288" s="61" t="str">
        <f t="shared" si="1060"/>
        <v>nm</v>
      </c>
      <c r="I288" s="61" t="str">
        <f t="shared" si="1060"/>
        <v>nm</v>
      </c>
      <c r="J288" s="54"/>
    </row>
    <row r="289" spans="1:14" s="57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68" t="s">
        <v>136</v>
      </c>
      <c r="B290" s="55">
        <f>+Historicals!B143</f>
        <v>1982</v>
      </c>
      <c r="C290" s="55">
        <f>+Historicals!C143</f>
        <v>1955</v>
      </c>
      <c r="D290" s="55">
        <f>+Historicals!D143</f>
        <v>2042</v>
      </c>
      <c r="E290" s="55">
        <f>+E292+E296+E300+E304</f>
        <v>1886</v>
      </c>
      <c r="F290" s="55">
        <f t="shared" ref="F290:I290" si="1061">+F292+F296+F300+F304</f>
        <v>1906</v>
      </c>
      <c r="G290" s="55">
        <f t="shared" si="1061"/>
        <v>1846</v>
      </c>
      <c r="H290" s="55">
        <f t="shared" si="1061"/>
        <v>2205</v>
      </c>
      <c r="I290" s="55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1" t="str">
        <f t="shared" ref="B291" si="1063">+IFERROR(B290/A290-1,"nm")</f>
        <v>nm</v>
      </c>
      <c r="C291" s="61">
        <f t="shared" ref="C291" si="1064">+IFERROR(C290/B290-1,"nm")</f>
        <v>-1.3622603430877955E-2</v>
      </c>
      <c r="D291" s="61">
        <f t="shared" ref="D291" si="1065">+IFERROR(D290/C290-1,"nm")</f>
        <v>4.4501278772378416E-2</v>
      </c>
      <c r="E291" s="61">
        <f t="shared" ref="E291" si="1066">+IFERROR(E290/D290-1,"nm")</f>
        <v>-7.6395690499510338E-2</v>
      </c>
      <c r="F291" s="61">
        <f t="shared" ref="F291" si="1067">+IFERROR(F290/E290-1,"nm")</f>
        <v>1.0604453870625585E-2</v>
      </c>
      <c r="G291" s="61">
        <f t="shared" ref="G291" si="1068">+IFERROR(G290/F290-1,"nm")</f>
        <v>-3.147953830010497E-2</v>
      </c>
      <c r="H291" s="61">
        <f t="shared" ref="H291" si="1069">+IFERROR(H290/G290-1,"nm")</f>
        <v>0.19447453954496208</v>
      </c>
      <c r="I291" s="61">
        <f t="shared" ref="I291" si="1070">+IFERROR(I290/H290-1,"nm")</f>
        <v>6.3945578231292544E-2</v>
      </c>
      <c r="J291" s="61">
        <f>+IFERROR(J290/I290-1,"nm")</f>
        <v>0</v>
      </c>
      <c r="K291" s="61">
        <f t="shared" ref="K291" si="1071">+IFERROR(K290/J290-1,"nm")</f>
        <v>0</v>
      </c>
      <c r="L291" s="61">
        <f t="shared" ref="L291" si="1072">+IFERROR(L290/K290-1,"nm")</f>
        <v>0</v>
      </c>
      <c r="M291" s="61">
        <f t="shared" ref="M291" si="1073">+IFERROR(M290/L290-1,"nm")</f>
        <v>0</v>
      </c>
      <c r="N291" s="61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1" t="str">
        <f t="shared" ref="B293" si="1079">+IFERROR(B292/A292-1,"nm")</f>
        <v>nm</v>
      </c>
      <c r="C293" s="61" t="str">
        <f t="shared" ref="C293" si="1080">+IFERROR(C292/B292-1,"nm")</f>
        <v>nm</v>
      </c>
      <c r="D293" s="61" t="str">
        <f t="shared" ref="D293" si="1081">+IFERROR(D292/C292-1,"nm")</f>
        <v>nm</v>
      </c>
      <c r="E293" s="61" t="str">
        <f t="shared" ref="E293" si="1082">+IFERROR(E292/D292-1,"nm")</f>
        <v>nm</v>
      </c>
      <c r="F293" s="61">
        <f t="shared" ref="F293" si="1083">+IFERROR(F292/E292-1,"nm")</f>
        <v>2.9174425822470429E-2</v>
      </c>
      <c r="G293" s="61">
        <f t="shared" ref="G293" si="1084">+IFERROR(G292/F292-1,"nm")</f>
        <v>-9.6501809408926498E-3</v>
      </c>
      <c r="H293" s="61">
        <f t="shared" ref="H293" si="1085">+IFERROR(H292/G292-1,"nm")</f>
        <v>0.2095006090133984</v>
      </c>
      <c r="I293" s="61">
        <f t="shared" ref="I293" si="1086">+IFERROR(I292/H292-1,"nm")</f>
        <v>5.4380664652567967E-2</v>
      </c>
      <c r="J293" s="61">
        <f>+J294+J295</f>
        <v>0</v>
      </c>
      <c r="K293" s="61">
        <f t="shared" ref="K293:N293" si="1087">+K294+K295</f>
        <v>0</v>
      </c>
      <c r="L293" s="61">
        <f t="shared" si="1087"/>
        <v>0</v>
      </c>
      <c r="M293" s="61">
        <f t="shared" si="1087"/>
        <v>0</v>
      </c>
      <c r="N293" s="61">
        <f t="shared" si="1087"/>
        <v>0</v>
      </c>
    </row>
    <row r="294" spans="1:14" x14ac:dyDescent="0.25">
      <c r="A294" s="48" t="s">
        <v>137</v>
      </c>
      <c r="B294" s="61">
        <f>+Historicals!B248</f>
        <v>0</v>
      </c>
      <c r="C294" s="61">
        <f>+Historicals!C248</f>
        <v>0</v>
      </c>
      <c r="D294" s="61">
        <f>+Historicals!D248</f>
        <v>0</v>
      </c>
      <c r="E294" s="61">
        <f>+Historicals!E248</f>
        <v>0</v>
      </c>
      <c r="F294" s="61">
        <f>+Historicals!F248</f>
        <v>0.05</v>
      </c>
      <c r="G294" s="61">
        <f>+Historicals!G248</f>
        <v>0.01</v>
      </c>
      <c r="H294" s="61">
        <f>+Historicals!H248</f>
        <v>0.17</v>
      </c>
      <c r="I294" s="61">
        <f>+Historicals!I248</f>
        <v>0.06</v>
      </c>
      <c r="J294" s="54">
        <v>0</v>
      </c>
      <c r="K294" s="54">
        <f t="shared" ref="K294:K295" si="1088">+J294</f>
        <v>0</v>
      </c>
      <c r="L294" s="54">
        <f t="shared" ref="L294:L295" si="1089">+K294</f>
        <v>0</v>
      </c>
      <c r="M294" s="54">
        <f t="shared" ref="M294:M295" si="1090">+L294</f>
        <v>0</v>
      </c>
      <c r="N294" s="54">
        <f t="shared" ref="N294:N295" si="1091">+M294</f>
        <v>0</v>
      </c>
    </row>
    <row r="295" spans="1:14" x14ac:dyDescent="0.25">
      <c r="A295" s="48" t="s">
        <v>138</v>
      </c>
      <c r="B295" s="61" t="str">
        <f t="shared" ref="B295:I295" si="1092">+IFERROR(B293-B294,"nm")</f>
        <v>nm</v>
      </c>
      <c r="C295" s="61" t="str">
        <f t="shared" si="1092"/>
        <v>nm</v>
      </c>
      <c r="D295" s="61" t="str">
        <f t="shared" si="1092"/>
        <v>nm</v>
      </c>
      <c r="E295" s="61" t="str">
        <f t="shared" si="1092"/>
        <v>nm</v>
      </c>
      <c r="F295" s="61">
        <f t="shared" si="1092"/>
        <v>-2.0825574177529574E-2</v>
      </c>
      <c r="G295" s="61">
        <f t="shared" si="1092"/>
        <v>-1.9650180940892652E-2</v>
      </c>
      <c r="H295" s="61">
        <f t="shared" si="1092"/>
        <v>3.9500609013398386E-2</v>
      </c>
      <c r="I295" s="61">
        <f t="shared" si="1092"/>
        <v>-5.6193353474320307E-3</v>
      </c>
      <c r="J295" s="54">
        <v>0</v>
      </c>
      <c r="K295" s="54">
        <f t="shared" si="1088"/>
        <v>0</v>
      </c>
      <c r="L295" s="54">
        <f t="shared" si="1089"/>
        <v>0</v>
      </c>
      <c r="M295" s="54">
        <f t="shared" si="1090"/>
        <v>0</v>
      </c>
      <c r="N295" s="54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1" t="str">
        <f t="shared" ref="B297" si="1097">+IFERROR(B296/A296-1,"nm")</f>
        <v>nm</v>
      </c>
      <c r="C297" s="61" t="str">
        <f t="shared" ref="C297" si="1098">+IFERROR(C296/B296-1,"nm")</f>
        <v>nm</v>
      </c>
      <c r="D297" s="61" t="str">
        <f t="shared" ref="D297" si="1099">+IFERROR(D296/C296-1,"nm")</f>
        <v>nm</v>
      </c>
      <c r="E297" s="61" t="str">
        <f t="shared" ref="E297" si="1100">+IFERROR(E296/D296-1,"nm")</f>
        <v>nm</v>
      </c>
      <c r="F297" s="61">
        <f t="shared" ref="F297" si="1101">+IFERROR(F296/E296-1,"nm")</f>
        <v>-0.18055555555555558</v>
      </c>
      <c r="G297" s="61">
        <f t="shared" ref="G297" si="1102">+IFERROR(G296/F296-1,"nm")</f>
        <v>-0.24576271186440679</v>
      </c>
      <c r="H297" s="61">
        <f t="shared" ref="H297" si="1103">+IFERROR(H296/G296-1,"nm")</f>
        <v>0.1685393258426966</v>
      </c>
      <c r="I297" s="61">
        <f t="shared" ref="I297" si="1104">+IFERROR(I296/H296-1,"nm")</f>
        <v>-9.6153846153845812E-3</v>
      </c>
      <c r="J297" s="61">
        <f>+J298+J299</f>
        <v>0</v>
      </c>
      <c r="K297" s="61">
        <f t="shared" ref="K297:N297" si="1105">+K298+K299</f>
        <v>0</v>
      </c>
      <c r="L297" s="61">
        <f t="shared" si="1105"/>
        <v>0</v>
      </c>
      <c r="M297" s="61">
        <f t="shared" si="1105"/>
        <v>0</v>
      </c>
      <c r="N297" s="61">
        <f t="shared" si="1105"/>
        <v>0</v>
      </c>
    </row>
    <row r="298" spans="1:14" x14ac:dyDescent="0.25">
      <c r="A298" s="48" t="s">
        <v>137</v>
      </c>
      <c r="B298" s="61">
        <f>+Historicals!B249</f>
        <v>0</v>
      </c>
      <c r="C298" s="61">
        <f>+Historicals!C249</f>
        <v>0</v>
      </c>
      <c r="D298" s="61">
        <f>+Historicals!D249</f>
        <v>0</v>
      </c>
      <c r="E298" s="61">
        <f>+Historicals!E249</f>
        <v>0</v>
      </c>
      <c r="F298" s="61">
        <f>+Historicals!F249</f>
        <v>-0.17</v>
      </c>
      <c r="G298" s="61">
        <f>+Historicals!G249</f>
        <v>-0.22</v>
      </c>
      <c r="H298" s="61">
        <f>+Historicals!H249</f>
        <v>0.13</v>
      </c>
      <c r="I298" s="61">
        <f>+Historicals!I249</f>
        <v>-0.03</v>
      </c>
      <c r="J298" s="54">
        <v>0</v>
      </c>
      <c r="K298" s="54">
        <f t="shared" ref="K298:K299" si="1106">+J298</f>
        <v>0</v>
      </c>
      <c r="L298" s="54">
        <f t="shared" ref="L298:L299" si="1107">+K298</f>
        <v>0</v>
      </c>
      <c r="M298" s="54">
        <f t="shared" ref="M298:M299" si="1108">+L298</f>
        <v>0</v>
      </c>
      <c r="N298" s="54">
        <f t="shared" ref="N298:N299" si="1109">+M298</f>
        <v>0</v>
      </c>
    </row>
    <row r="299" spans="1:14" x14ac:dyDescent="0.25">
      <c r="A299" s="48" t="s">
        <v>138</v>
      </c>
      <c r="B299" s="61" t="str">
        <f t="shared" ref="B299:I299" si="1110">+IFERROR(B297-B298,"nm")</f>
        <v>nm</v>
      </c>
      <c r="C299" s="61" t="str">
        <f t="shared" si="1110"/>
        <v>nm</v>
      </c>
      <c r="D299" s="61" t="str">
        <f t="shared" si="1110"/>
        <v>nm</v>
      </c>
      <c r="E299" s="61" t="str">
        <f t="shared" si="1110"/>
        <v>nm</v>
      </c>
      <c r="F299" s="61">
        <f t="shared" si="1110"/>
        <v>-1.0555555555555568E-2</v>
      </c>
      <c r="G299" s="61">
        <f t="shared" si="1110"/>
        <v>-2.576271186440679E-2</v>
      </c>
      <c r="H299" s="61">
        <f t="shared" si="1110"/>
        <v>3.8539325842696592E-2</v>
      </c>
      <c r="I299" s="61">
        <f t="shared" si="1110"/>
        <v>2.0384615384615418E-2</v>
      </c>
      <c r="J299" s="54">
        <v>0</v>
      </c>
      <c r="K299" s="54">
        <f t="shared" si="1106"/>
        <v>0</v>
      </c>
      <c r="L299" s="54">
        <f t="shared" si="1107"/>
        <v>0</v>
      </c>
      <c r="M299" s="54">
        <f t="shared" si="1108"/>
        <v>0</v>
      </c>
      <c r="N299" s="54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1" t="str">
        <f t="shared" ref="B301" si="1115">+IFERROR(B300/A300-1,"nm")</f>
        <v>nm</v>
      </c>
      <c r="C301" s="61" t="str">
        <f t="shared" ref="C301" si="1116">+IFERROR(C300/B300-1,"nm")</f>
        <v>nm</v>
      </c>
      <c r="D301" s="61" t="str">
        <f t="shared" ref="D301" si="1117">+IFERROR(D300/C300-1,"nm")</f>
        <v>nm</v>
      </c>
      <c r="E301" s="61" t="str">
        <f t="shared" ref="E301" si="1118">+IFERROR(E300/D300-1,"nm")</f>
        <v>nm</v>
      </c>
      <c r="F301" s="61">
        <f t="shared" ref="F301" si="1119">+IFERROR(F300/E300-1,"nm")</f>
        <v>-0.1428571428571429</v>
      </c>
      <c r="G301" s="61">
        <f t="shared" ref="G301" si="1120">+IFERROR(G300/F300-1,"nm")</f>
        <v>4.1666666666666741E-2</v>
      </c>
      <c r="H301" s="61">
        <f t="shared" ref="H301" si="1121">+IFERROR(H300/G300-1,"nm")</f>
        <v>0.15999999999999992</v>
      </c>
      <c r="I301" s="61">
        <f t="shared" ref="I301" si="1122">+IFERROR(I300/H300-1,"nm")</f>
        <v>-0.10344827586206895</v>
      </c>
      <c r="J301" s="61">
        <f>+J302+J303</f>
        <v>0</v>
      </c>
      <c r="K301" s="61">
        <f t="shared" ref="K301:N301" si="1123">+K302+K303</f>
        <v>0</v>
      </c>
      <c r="L301" s="61">
        <f t="shared" si="1123"/>
        <v>0</v>
      </c>
      <c r="M301" s="61">
        <f t="shared" si="1123"/>
        <v>0</v>
      </c>
      <c r="N301" s="61">
        <f t="shared" si="1123"/>
        <v>0</v>
      </c>
    </row>
    <row r="302" spans="1:14" x14ac:dyDescent="0.25">
      <c r="A302" s="48" t="s">
        <v>137</v>
      </c>
      <c r="B302" s="61">
        <f>+Historicals!B250</f>
        <v>0</v>
      </c>
      <c r="C302" s="61">
        <f>+Historicals!C250</f>
        <v>0</v>
      </c>
      <c r="D302" s="61">
        <f>+Historicals!D250</f>
        <v>0</v>
      </c>
      <c r="E302" s="61">
        <f>+Historicals!E250</f>
        <v>0</v>
      </c>
      <c r="F302" s="61">
        <f>+Historicals!F250</f>
        <v>-0.13</v>
      </c>
      <c r="G302" s="61">
        <f>+Historicals!G250</f>
        <v>0.08</v>
      </c>
      <c r="H302" s="61">
        <f>+Historicals!H250</f>
        <v>0.14000000000000001</v>
      </c>
      <c r="I302" s="61">
        <f>+Historicals!I250</f>
        <v>-0.16</v>
      </c>
      <c r="J302" s="54">
        <v>0</v>
      </c>
      <c r="K302" s="54">
        <f t="shared" ref="K302:K303" si="1124">+J302</f>
        <v>0</v>
      </c>
      <c r="L302" s="54">
        <f t="shared" ref="L302:L303" si="1125">+K302</f>
        <v>0</v>
      </c>
      <c r="M302" s="54">
        <f t="shared" ref="M302:M303" si="1126">+L302</f>
        <v>0</v>
      </c>
      <c r="N302" s="54">
        <f t="shared" ref="N302:N303" si="1127">+M302</f>
        <v>0</v>
      </c>
    </row>
    <row r="303" spans="1:14" x14ac:dyDescent="0.25">
      <c r="A303" s="48" t="s">
        <v>138</v>
      </c>
      <c r="B303" s="61" t="str">
        <f t="shared" ref="B303:I303" si="1128">+IFERROR(B301-B302,"nm")</f>
        <v>nm</v>
      </c>
      <c r="C303" s="61" t="str">
        <f t="shared" si="1128"/>
        <v>nm</v>
      </c>
      <c r="D303" s="61" t="str">
        <f t="shared" si="1128"/>
        <v>nm</v>
      </c>
      <c r="E303" s="61" t="str">
        <f t="shared" si="1128"/>
        <v>nm</v>
      </c>
      <c r="F303" s="61">
        <f t="shared" si="1128"/>
        <v>-1.28571428571429E-2</v>
      </c>
      <c r="G303" s="61">
        <f t="shared" si="1128"/>
        <v>-3.8333333333333261E-2</v>
      </c>
      <c r="H303" s="61">
        <f t="shared" si="1128"/>
        <v>1.9999999999999907E-2</v>
      </c>
      <c r="I303" s="61">
        <f t="shared" si="1128"/>
        <v>5.6551724137931053E-2</v>
      </c>
      <c r="J303" s="54">
        <v>0</v>
      </c>
      <c r="K303" s="54">
        <f t="shared" si="1124"/>
        <v>0</v>
      </c>
      <c r="L303" s="54">
        <f t="shared" si="1125"/>
        <v>0</v>
      </c>
      <c r="M303" s="54">
        <f t="shared" si="1126"/>
        <v>0</v>
      </c>
      <c r="N303" s="54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1" t="str">
        <f t="shared" ref="B305" si="1133">+IFERROR(B304/A304-1,"nm")</f>
        <v>nm</v>
      </c>
      <c r="C305" s="61" t="str">
        <f t="shared" ref="C305" si="1134">+IFERROR(C304/B304-1,"nm")</f>
        <v>nm</v>
      </c>
      <c r="D305" s="61" t="str">
        <f t="shared" ref="D305" si="1135">+IFERROR(D304/C304-1,"nm")</f>
        <v>nm</v>
      </c>
      <c r="E305" s="61" t="str">
        <f t="shared" ref="E305" si="1136">+IFERROR(E304/D304-1,"nm")</f>
        <v>nm</v>
      </c>
      <c r="F305" s="61">
        <f t="shared" ref="F305" si="1137">+IFERROR(F304/E304-1,"nm")</f>
        <v>2.9126213592232997E-2</v>
      </c>
      <c r="G305" s="61">
        <f t="shared" ref="G305" si="1138">+IFERROR(G304/F304-1,"nm")</f>
        <v>-0.15094339622641506</v>
      </c>
      <c r="H305" s="61">
        <f t="shared" ref="H305" si="1139">+IFERROR(H304/G304-1,"nm")</f>
        <v>-4.4444444444444398E-2</v>
      </c>
      <c r="I305" s="61">
        <f t="shared" ref="I305" si="1140">+IFERROR(I304/H304-1,"nm")</f>
        <v>0.43023255813953498</v>
      </c>
      <c r="J305" s="61">
        <f>+J306+J307</f>
        <v>0</v>
      </c>
      <c r="K305" s="61">
        <f t="shared" ref="K305:N305" si="1141">+K306+K307</f>
        <v>0</v>
      </c>
      <c r="L305" s="61">
        <f t="shared" si="1141"/>
        <v>0</v>
      </c>
      <c r="M305" s="61">
        <f t="shared" si="1141"/>
        <v>0</v>
      </c>
      <c r="N305" s="61">
        <f t="shared" si="1141"/>
        <v>0</v>
      </c>
    </row>
    <row r="306" spans="1:14" x14ac:dyDescent="0.25">
      <c r="A306" s="48" t="s">
        <v>137</v>
      </c>
      <c r="B306" s="61">
        <f>+Historicals!B251</f>
        <v>0</v>
      </c>
      <c r="C306" s="61">
        <f>+Historicals!C251</f>
        <v>0</v>
      </c>
      <c r="D306" s="61">
        <f>+Historicals!D251</f>
        <v>0</v>
      </c>
      <c r="E306" s="61">
        <f>+Historicals!E251</f>
        <v>0</v>
      </c>
      <c r="F306" s="61">
        <f>+Historicals!F251</f>
        <v>0.04</v>
      </c>
      <c r="G306" s="61">
        <f>+Historicals!G251</f>
        <v>-0.14000000000000001</v>
      </c>
      <c r="H306" s="61">
        <f>+Historicals!H251</f>
        <v>-0.01</v>
      </c>
      <c r="I306" s="61">
        <f>+Historicals!I251</f>
        <v>0.42</v>
      </c>
      <c r="J306" s="54">
        <v>0</v>
      </c>
      <c r="K306" s="54">
        <f t="shared" ref="K306:K307" si="1142">+J306</f>
        <v>0</v>
      </c>
      <c r="L306" s="54">
        <f t="shared" ref="L306:L307" si="1143">+K306</f>
        <v>0</v>
      </c>
      <c r="M306" s="54">
        <f t="shared" ref="M306:M307" si="1144">+L306</f>
        <v>0</v>
      </c>
      <c r="N306" s="54">
        <f t="shared" ref="N306:N307" si="1145">+M306</f>
        <v>0</v>
      </c>
    </row>
    <row r="307" spans="1:14" x14ac:dyDescent="0.25">
      <c r="A307" s="48" t="s">
        <v>138</v>
      </c>
      <c r="B307" s="61" t="str">
        <f t="shared" ref="B307:I307" si="1146">+IFERROR(B305-B306,"nm")</f>
        <v>nm</v>
      </c>
      <c r="C307" s="61" t="str">
        <f t="shared" si="1146"/>
        <v>nm</v>
      </c>
      <c r="D307" s="61" t="str">
        <f t="shared" si="1146"/>
        <v>nm</v>
      </c>
      <c r="E307" s="61" t="str">
        <f t="shared" si="1146"/>
        <v>nm</v>
      </c>
      <c r="F307" s="61">
        <f t="shared" si="1146"/>
        <v>-1.0873786407767004E-2</v>
      </c>
      <c r="G307" s="61">
        <f t="shared" si="1146"/>
        <v>-1.0943396226415048E-2</v>
      </c>
      <c r="H307" s="61">
        <f t="shared" si="1146"/>
        <v>-3.4444444444444396E-2</v>
      </c>
      <c r="I307" s="61">
        <f t="shared" si="1146"/>
        <v>1.0232558139534997E-2</v>
      </c>
      <c r="J307" s="54">
        <v>0</v>
      </c>
      <c r="K307" s="54">
        <f t="shared" si="1142"/>
        <v>0</v>
      </c>
      <c r="L307" s="54">
        <f t="shared" si="1143"/>
        <v>0</v>
      </c>
      <c r="M307" s="54">
        <f t="shared" si="1144"/>
        <v>0</v>
      </c>
      <c r="N307" s="54">
        <f t="shared" si="1145"/>
        <v>0</v>
      </c>
    </row>
    <row r="308" spans="1:14" x14ac:dyDescent="0.25">
      <c r="A308" s="68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1" t="str">
        <f t="shared" ref="B309" si="1149">+IFERROR(B308/A308-1,"nm")</f>
        <v>nm</v>
      </c>
      <c r="C309" s="61">
        <f t="shared" ref="C309" si="1150">+IFERROR(C308/B308-1,"nm")</f>
        <v>-3.9252336448598157E-2</v>
      </c>
      <c r="D309" s="61">
        <f t="shared" ref="D309" si="1151">+IFERROR(D308/C308-1,"nm")</f>
        <v>-1.7509727626459193E-2</v>
      </c>
      <c r="E309" s="61">
        <f t="shared" ref="E309" si="1152">+IFERROR(E308/D308-1,"nm")</f>
        <v>-0.32079207920792074</v>
      </c>
      <c r="F309" s="61">
        <f t="shared" ref="F309" si="1153">+IFERROR(F308/E308-1,"nm")</f>
        <v>-2.6239067055393583E-2</v>
      </c>
      <c r="G309" s="61">
        <f t="shared" ref="G309" si="1154">+IFERROR(G308/F308-1,"nm")</f>
        <v>-3.59281437125748E-2</v>
      </c>
      <c r="H309" s="61">
        <f t="shared" ref="H309" si="1155">+IFERROR(H308/G308-1,"nm")</f>
        <v>0.76708074534161486</v>
      </c>
      <c r="I309" s="61">
        <f t="shared" ref="I309" si="1156">+IFERROR(I308/H308-1,"nm")</f>
        <v>0.21441124780316345</v>
      </c>
      <c r="J309" s="61">
        <f t="shared" ref="J309" si="1157">+IFERROR(J308/I308-1,"nm")</f>
        <v>0</v>
      </c>
      <c r="K309" s="61">
        <f t="shared" ref="K309" si="1158">+IFERROR(K308/J308-1,"nm")</f>
        <v>0</v>
      </c>
      <c r="L309" s="61">
        <f t="shared" ref="L309" si="1159">+IFERROR(L308/K308-1,"nm")</f>
        <v>0</v>
      </c>
      <c r="M309" s="61">
        <f t="shared" ref="M309" si="1160">+IFERROR(M308/L308-1,"nm")</f>
        <v>0</v>
      </c>
      <c r="N309" s="61">
        <f t="shared" ref="N309" si="1161">+IFERROR(N308/M308-1,"nm")</f>
        <v>0</v>
      </c>
    </row>
    <row r="310" spans="1:14" x14ac:dyDescent="0.25">
      <c r="A310" s="50" t="s">
        <v>131</v>
      </c>
      <c r="B310" s="61">
        <f>+IFERROR(B308/B$290,"nm")</f>
        <v>0.26992936427850656</v>
      </c>
      <c r="C310" s="61">
        <f t="shared" ref="C310:I310" si="1162">+IFERROR(C308/C$290,"nm")</f>
        <v>0.26291560102301792</v>
      </c>
      <c r="D310" s="61">
        <f t="shared" si="1162"/>
        <v>0.24730656219392752</v>
      </c>
      <c r="E310" s="61">
        <f t="shared" si="1162"/>
        <v>0.18186638388123011</v>
      </c>
      <c r="F310" s="61">
        <f t="shared" si="1162"/>
        <v>0.17523609653725078</v>
      </c>
      <c r="G310" s="61">
        <f t="shared" si="1162"/>
        <v>0.17443120260021669</v>
      </c>
      <c r="H310" s="61">
        <f t="shared" si="1162"/>
        <v>0.25804988662131517</v>
      </c>
      <c r="I310" s="61">
        <f t="shared" si="1162"/>
        <v>0.29454390451832907</v>
      </c>
      <c r="J310" s="54">
        <f>+I310</f>
        <v>0.29454390451832907</v>
      </c>
      <c r="K310" s="54">
        <f t="shared" ref="K310" si="1163">+J310</f>
        <v>0.29454390451832907</v>
      </c>
      <c r="L310" s="54">
        <f t="shared" ref="L310" si="1164">+K310</f>
        <v>0.29454390451832907</v>
      </c>
      <c r="M310" s="54">
        <f t="shared" ref="M310" si="1165">+L310</f>
        <v>0.29454390451832907</v>
      </c>
      <c r="N310" s="54">
        <f t="shared" ref="N310" si="1166">+M310</f>
        <v>0.29454390451832907</v>
      </c>
    </row>
    <row r="311" spans="1:14" x14ac:dyDescent="0.25">
      <c r="A311" s="68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1" t="str">
        <f t="shared" ref="B312" si="1168">+IFERROR(B311/A311-1,"nm")</f>
        <v>nm</v>
      </c>
      <c r="C312" s="61">
        <f t="shared" ref="C312" si="1169">+IFERROR(C311/B311-1,"nm")</f>
        <v>0.5</v>
      </c>
      <c r="D312" s="61">
        <f t="shared" ref="D312" si="1170">+IFERROR(D311/C311-1,"nm")</f>
        <v>3.7037037037036979E-2</v>
      </c>
      <c r="E312" s="61">
        <f t="shared" ref="E312" si="1171">+IFERROR(E311/D311-1,"nm")</f>
        <v>0.1785714285714286</v>
      </c>
      <c r="F312" s="61">
        <f t="shared" ref="F312" si="1172">+IFERROR(F311/E311-1,"nm")</f>
        <v>-6.0606060606060552E-2</v>
      </c>
      <c r="G312" s="61">
        <f t="shared" ref="G312" si="1173">+IFERROR(G311/F311-1,"nm")</f>
        <v>-0.19354838709677424</v>
      </c>
      <c r="H312" s="61">
        <f t="shared" ref="H312" si="1174">+IFERROR(H311/G311-1,"nm")</f>
        <v>4.0000000000000036E-2</v>
      </c>
      <c r="I312" s="61">
        <f t="shared" ref="I312" si="1175">+IFERROR(I311/H311-1,"nm")</f>
        <v>-0.15384615384615385</v>
      </c>
      <c r="J312" s="61">
        <f t="shared" ref="J312" si="1176">+IFERROR(J311/I311-1,"nm")</f>
        <v>0</v>
      </c>
      <c r="K312" s="61">
        <f t="shared" ref="K312" si="1177">+IFERROR(K311/J311-1,"nm")</f>
        <v>0</v>
      </c>
      <c r="L312" s="61">
        <f t="shared" ref="L312" si="1178">+IFERROR(L311/K311-1,"nm")</f>
        <v>0</v>
      </c>
      <c r="M312" s="61">
        <f t="shared" ref="M312" si="1179">+IFERROR(M311/L311-1,"nm")</f>
        <v>0</v>
      </c>
      <c r="N312" s="61">
        <f t="shared" ref="N312" si="1180">+IFERROR(N311/M311-1,"nm")</f>
        <v>0</v>
      </c>
    </row>
    <row r="313" spans="1:14" x14ac:dyDescent="0.25">
      <c r="A313" s="50" t="s">
        <v>133</v>
      </c>
      <c r="B313" s="61">
        <f>+IFERROR(B311/B$290,"nm")</f>
        <v>9.0817356205852677E-3</v>
      </c>
      <c r="C313" s="61">
        <f t="shared" ref="C313:I313" si="1181">+IFERROR(C311/C$290,"nm")</f>
        <v>1.3810741687979539E-2</v>
      </c>
      <c r="D313" s="61">
        <f t="shared" si="1181"/>
        <v>1.3712047012732615E-2</v>
      </c>
      <c r="E313" s="61">
        <f t="shared" si="1181"/>
        <v>1.7497348886532343E-2</v>
      </c>
      <c r="F313" s="61">
        <f t="shared" si="1181"/>
        <v>1.6264428121720881E-2</v>
      </c>
      <c r="G313" s="61">
        <f t="shared" si="1181"/>
        <v>1.3542795232936078E-2</v>
      </c>
      <c r="H313" s="61">
        <f t="shared" si="1181"/>
        <v>1.1791383219954649E-2</v>
      </c>
      <c r="I313" s="61">
        <f t="shared" si="1181"/>
        <v>9.3776641091219103E-3</v>
      </c>
      <c r="J313" s="61">
        <f>+IFERROR(J311/J$290,"nm")</f>
        <v>9.3776641091219103E-3</v>
      </c>
      <c r="K313" s="61">
        <f t="shared" ref="K313:N313" si="1182">+IFERROR(K311/K$290,"nm")</f>
        <v>9.3776641091219103E-3</v>
      </c>
      <c r="L313" s="61">
        <f t="shared" si="1182"/>
        <v>9.3776641091219103E-3</v>
      </c>
      <c r="M313" s="61">
        <f t="shared" si="1182"/>
        <v>9.3776641091219103E-3</v>
      </c>
      <c r="N313" s="61">
        <f t="shared" si="1182"/>
        <v>9.3776641091219103E-3</v>
      </c>
    </row>
    <row r="314" spans="1:14" x14ac:dyDescent="0.25">
      <c r="A314" s="56" t="s">
        <v>140</v>
      </c>
      <c r="B314" s="61">
        <f t="shared" ref="B314:I314" si="1183">+IFERROR(B311/B321,"nm")</f>
        <v>0.14754098360655737</v>
      </c>
      <c r="C314" s="61">
        <f t="shared" si="1183"/>
        <v>0.216</v>
      </c>
      <c r="D314" s="61">
        <f t="shared" si="1183"/>
        <v>0.224</v>
      </c>
      <c r="E314" s="61">
        <f t="shared" si="1183"/>
        <v>0.28695652173913044</v>
      </c>
      <c r="F314" s="61">
        <f t="shared" si="1183"/>
        <v>0.31</v>
      </c>
      <c r="G314" s="61">
        <f t="shared" si="1183"/>
        <v>0.3125</v>
      </c>
      <c r="H314" s="61">
        <f t="shared" si="1183"/>
        <v>0.41269841269841268</v>
      </c>
      <c r="I314" s="61">
        <f t="shared" si="1183"/>
        <v>0.44897959183673469</v>
      </c>
      <c r="J314" s="54">
        <f>+I314</f>
        <v>0.44897959183673469</v>
      </c>
      <c r="K314" s="54">
        <f t="shared" ref="K314" si="1184">+J314</f>
        <v>0.44897959183673469</v>
      </c>
      <c r="L314" s="54">
        <f t="shared" ref="L314" si="1185">+K314</f>
        <v>0.44897959183673469</v>
      </c>
      <c r="M314" s="54">
        <f t="shared" ref="M314" si="1186">+L314</f>
        <v>0.44897959183673469</v>
      </c>
      <c r="N314" s="54">
        <f t="shared" ref="N314" si="1187">+M314</f>
        <v>0.44897959183673469</v>
      </c>
    </row>
    <row r="315" spans="1:14" x14ac:dyDescent="0.25">
      <c r="A315" s="68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1" t="str">
        <f t="shared" ref="B316" si="1189">+IFERROR(B315/A315-1,"nm")</f>
        <v>nm</v>
      </c>
      <c r="C316" s="61">
        <f t="shared" ref="C316" si="1190">+IFERROR(C315/B315-1,"nm")</f>
        <v>-5.8027079303675011E-2</v>
      </c>
      <c r="D316" s="61">
        <f t="shared" ref="D316" si="1191">+IFERROR(D315/C315-1,"nm")</f>
        <v>-2.0533880903490731E-2</v>
      </c>
      <c r="E316" s="61">
        <f t="shared" ref="E316" si="1192">+IFERROR(E315/D315-1,"nm")</f>
        <v>-0.35010482180293501</v>
      </c>
      <c r="F316" s="61">
        <f t="shared" ref="F316" si="1193">+IFERROR(F315/E315-1,"nm")</f>
        <v>-2.2580645161290325E-2</v>
      </c>
      <c r="G316" s="61">
        <f t="shared" ref="G316" si="1194">+IFERROR(G315/F315-1,"nm")</f>
        <v>-1.980198019801982E-2</v>
      </c>
      <c r="H316" s="61">
        <f t="shared" ref="H316" si="1195">+IFERROR(H315/G315-1,"nm")</f>
        <v>0.82828282828282829</v>
      </c>
      <c r="I316" s="61">
        <f t="shared" ref="I316" si="1196">+IFERROR(I315/H315-1,"nm")</f>
        <v>0.2320441988950277</v>
      </c>
      <c r="J316" s="61">
        <f t="shared" ref="J316" si="1197">+IFERROR(J315/I315-1,"nm")</f>
        <v>0</v>
      </c>
      <c r="K316" s="61">
        <f t="shared" ref="K316" si="1198">+IFERROR(K315/J315-1,"nm")</f>
        <v>0</v>
      </c>
      <c r="L316" s="61">
        <f t="shared" ref="L316" si="1199">+IFERROR(L315/K315-1,"nm")</f>
        <v>0</v>
      </c>
      <c r="M316" s="61">
        <f t="shared" ref="M316" si="1200">+IFERROR(M315/L315-1,"nm")</f>
        <v>0</v>
      </c>
      <c r="N316" s="61">
        <f t="shared" ref="N316" si="1201">+IFERROR(N315/M315-1,"nm")</f>
        <v>0</v>
      </c>
    </row>
    <row r="317" spans="1:14" x14ac:dyDescent="0.25">
      <c r="A317" s="50" t="s">
        <v>131</v>
      </c>
      <c r="B317" s="61">
        <f>+IFERROR(B315/B$290,"nm")</f>
        <v>0.26084762865792127</v>
      </c>
      <c r="C317" s="61">
        <f t="shared" ref="C317:I317" si="1202">+IFERROR(C315/C$290,"nm")</f>
        <v>0.24910485933503837</v>
      </c>
      <c r="D317" s="61">
        <f t="shared" si="1202"/>
        <v>0.23359451518119489</v>
      </c>
      <c r="E317" s="61">
        <f t="shared" si="1202"/>
        <v>0.16436903499469777</v>
      </c>
      <c r="F317" s="61">
        <f t="shared" si="1202"/>
        <v>0.1589716684155299</v>
      </c>
      <c r="G317" s="61">
        <f t="shared" si="1202"/>
        <v>0.16088840736728061</v>
      </c>
      <c r="H317" s="61">
        <f t="shared" si="1202"/>
        <v>0.24625850340136055</v>
      </c>
      <c r="I317" s="61">
        <f t="shared" si="1202"/>
        <v>0.28516624040920718</v>
      </c>
      <c r="J317" s="61">
        <f>+IFERROR(J315/J$290,"nm")</f>
        <v>0.28516624040920718</v>
      </c>
      <c r="K317" s="61">
        <f t="shared" ref="K317:N317" si="1203">+IFERROR(K315/K$290,"nm")</f>
        <v>0.28516624040920718</v>
      </c>
      <c r="L317" s="61">
        <f t="shared" si="1203"/>
        <v>0.28516624040920718</v>
      </c>
      <c r="M317" s="61">
        <f t="shared" si="1203"/>
        <v>0.28516624040920718</v>
      </c>
      <c r="N317" s="61">
        <f t="shared" si="1203"/>
        <v>0.28516624040920718</v>
      </c>
    </row>
    <row r="318" spans="1:14" x14ac:dyDescent="0.25">
      <c r="A318" s="68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1" t="str">
        <f t="shared" ref="B319" si="1205">+IFERROR(B318/A318-1,"nm")</f>
        <v>nm</v>
      </c>
      <c r="C319" s="61">
        <f t="shared" ref="C319" si="1206">+IFERROR(C318/B318-1,"nm")</f>
        <v>-0.43478260869565222</v>
      </c>
      <c r="D319" s="61">
        <f t="shared" ref="D319" si="1207">+IFERROR(D318/C318-1,"nm")</f>
        <v>-0.23076923076923073</v>
      </c>
      <c r="E319" s="61">
        <f t="shared" ref="E319" si="1208">+IFERROR(E318/D318-1,"nm")</f>
        <v>-0.26666666666666672</v>
      </c>
      <c r="F319" s="61">
        <f t="shared" ref="F319" si="1209">+IFERROR(F318/E318-1,"nm")</f>
        <v>-0.18181818181818177</v>
      </c>
      <c r="G319" s="61">
        <f t="shared" ref="G319" si="1210">+IFERROR(G318/F318-1,"nm")</f>
        <v>-0.33333333333333337</v>
      </c>
      <c r="H319" s="61">
        <f t="shared" ref="H319" si="1211">+IFERROR(H318/G318-1,"nm")</f>
        <v>-0.41666666666666663</v>
      </c>
      <c r="I319" s="61">
        <f t="shared" ref="I319" si="1212">+IFERROR(I318/H318-1,"nm")</f>
        <v>0.28571428571428581</v>
      </c>
      <c r="J319" s="61">
        <f t="shared" ref="J319" si="1213">+IFERROR(J318/I318-1,"nm")</f>
        <v>0</v>
      </c>
      <c r="K319" s="61">
        <f t="shared" ref="K319" si="1214">+IFERROR(K318/J318-1,"nm")</f>
        <v>0</v>
      </c>
      <c r="L319" s="61">
        <f t="shared" ref="L319" si="1215">+IFERROR(L318/K318-1,"nm")</f>
        <v>0</v>
      </c>
      <c r="M319" s="61">
        <f t="shared" ref="M319" si="1216">+IFERROR(M318/L318-1,"nm")</f>
        <v>0</v>
      </c>
      <c r="N319" s="61">
        <f t="shared" ref="N319" si="1217">+IFERROR(N318/M318-1,"nm")</f>
        <v>0</v>
      </c>
    </row>
    <row r="320" spans="1:14" x14ac:dyDescent="0.25">
      <c r="A320" s="50" t="s">
        <v>133</v>
      </c>
      <c r="B320" s="61">
        <f>+IFERROR(B318/B$290,"nm")</f>
        <v>3.481331987891019E-2</v>
      </c>
      <c r="C320" s="61">
        <f t="shared" ref="C320:I320" si="1218">+IFERROR(C318/C$290,"nm")</f>
        <v>1.9948849104859334E-2</v>
      </c>
      <c r="D320" s="61">
        <f t="shared" si="1218"/>
        <v>1.4691478942213516E-2</v>
      </c>
      <c r="E320" s="61">
        <f t="shared" si="1218"/>
        <v>1.166489925768823E-2</v>
      </c>
      <c r="F320" s="61">
        <f t="shared" si="1218"/>
        <v>9.4438614900314802E-3</v>
      </c>
      <c r="G320" s="61">
        <f t="shared" si="1218"/>
        <v>6.5005417118093175E-3</v>
      </c>
      <c r="H320" s="61">
        <f t="shared" si="1218"/>
        <v>3.1746031746031746E-3</v>
      </c>
      <c r="I320" s="61">
        <f t="shared" si="1218"/>
        <v>3.8363171355498722E-3</v>
      </c>
      <c r="J320" s="54">
        <f>+I320</f>
        <v>3.8363171355498722E-3</v>
      </c>
      <c r="K320" s="54">
        <f t="shared" ref="K320" si="1219">+J320</f>
        <v>3.8363171355498722E-3</v>
      </c>
      <c r="L320" s="54">
        <f t="shared" ref="L320" si="1220">+K320</f>
        <v>3.8363171355498722E-3</v>
      </c>
      <c r="M320" s="54">
        <f t="shared" ref="M320" si="1221">+L320</f>
        <v>3.8363171355498722E-3</v>
      </c>
      <c r="N320" s="54">
        <f t="shared" ref="N320" si="1222">+M320</f>
        <v>3.8363171355498722E-3</v>
      </c>
    </row>
    <row r="321" spans="1:14" x14ac:dyDescent="0.25">
      <c r="A321" s="69" t="s">
        <v>141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6" t="s">
        <v>129</v>
      </c>
      <c r="B322" s="61" t="str">
        <f t="shared" ref="B322" si="1224">+IFERROR(B321/A321-1,"nm")</f>
        <v>nm</v>
      </c>
      <c r="C322" s="61">
        <f t="shared" ref="C322" si="1225">+IFERROR(C321/B321-1,"nm")</f>
        <v>2.4590163934426146E-2</v>
      </c>
      <c r="D322" s="61">
        <f t="shared" ref="D322" si="1226">+IFERROR(D321/C321-1,"nm")</f>
        <v>0</v>
      </c>
      <c r="E322" s="61">
        <f t="shared" ref="E322" si="1227">+IFERROR(E321/D321-1,"nm")</f>
        <v>-7.999999999999996E-2</v>
      </c>
      <c r="F322" s="61">
        <f t="shared" ref="F322" si="1228">+IFERROR(F321/E321-1,"nm")</f>
        <v>-0.13043478260869568</v>
      </c>
      <c r="G322" s="61">
        <f t="shared" ref="G322" si="1229">+IFERROR(G321/F321-1,"nm")</f>
        <v>-0.19999999999999996</v>
      </c>
      <c r="H322" s="61">
        <f t="shared" ref="H322" si="1230">+IFERROR(H321/G321-1,"nm")</f>
        <v>-0.21250000000000002</v>
      </c>
      <c r="I322" s="61">
        <f t="shared" ref="I322" si="1231">+IFERROR(I321/H321-1,"nm")</f>
        <v>-0.22222222222222221</v>
      </c>
      <c r="J322" s="61">
        <f>+J323+J324</f>
        <v>2.0886615515771527E-2</v>
      </c>
      <c r="K322" s="61">
        <f t="shared" ref="K322:N322" si="1232">+K323+K324</f>
        <v>2.0886615515771527E-2</v>
      </c>
      <c r="L322" s="61">
        <f t="shared" si="1232"/>
        <v>2.0886615515771527E-2</v>
      </c>
      <c r="M322" s="61">
        <f t="shared" si="1232"/>
        <v>2.0886615515771527E-2</v>
      </c>
      <c r="N322" s="61">
        <f t="shared" si="1232"/>
        <v>2.0886615515771527E-2</v>
      </c>
    </row>
    <row r="323" spans="1:14" x14ac:dyDescent="0.25">
      <c r="A323" s="56" t="s">
        <v>133</v>
      </c>
      <c r="B323" s="61">
        <f>+IFERROR(B321/B$290,"nm")</f>
        <v>6.1553985872855703E-2</v>
      </c>
      <c r="C323" s="61">
        <f t="shared" ref="C323:I323" si="1233">+IFERROR(C321/C$290,"nm")</f>
        <v>6.3938618925831206E-2</v>
      </c>
      <c r="D323" s="61">
        <f t="shared" si="1233"/>
        <v>6.1214495592556317E-2</v>
      </c>
      <c r="E323" s="61">
        <f t="shared" si="1233"/>
        <v>6.097560975609756E-2</v>
      </c>
      <c r="F323" s="61">
        <f t="shared" si="1233"/>
        <v>5.2465897166841552E-2</v>
      </c>
      <c r="G323" s="61">
        <f t="shared" si="1233"/>
        <v>4.3336944745395449E-2</v>
      </c>
      <c r="H323" s="61">
        <f t="shared" si="1233"/>
        <v>2.8571428571428571E-2</v>
      </c>
      <c r="I323" s="61">
        <f t="shared" si="1233"/>
        <v>2.0886615515771527E-2</v>
      </c>
      <c r="J323" s="54">
        <f>+I323</f>
        <v>2.0886615515771527E-2</v>
      </c>
      <c r="K323" s="54">
        <f t="shared" ref="K323" si="1234">+J323</f>
        <v>2.0886615515771527E-2</v>
      </c>
      <c r="L323" s="54">
        <f t="shared" ref="L323" si="1235">+K323</f>
        <v>2.0886615515771527E-2</v>
      </c>
      <c r="M323" s="54">
        <f t="shared" ref="M323" si="1236">+L323</f>
        <v>2.0886615515771527E-2</v>
      </c>
      <c r="N323" s="54">
        <f t="shared" ref="N323" si="1237">+M323</f>
        <v>2.0886615515771527E-2</v>
      </c>
    </row>
    <row r="324" spans="1:14" s="57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5" t="s">
        <v>136</v>
      </c>
      <c r="B325" s="70">
        <f>+Historicals!B148</f>
        <v>-82</v>
      </c>
      <c r="C325" s="70">
        <f>+Historicals!C148</f>
        <v>-86</v>
      </c>
      <c r="D325" s="70">
        <f>+Historicals!D148</f>
        <v>75</v>
      </c>
      <c r="E325" s="70">
        <f>+Historicals!E148</f>
        <v>26</v>
      </c>
      <c r="F325" s="70">
        <f>+Historicals!F148</f>
        <v>-7</v>
      </c>
      <c r="G325" s="70">
        <f>+Historicals!G148</f>
        <v>-11</v>
      </c>
      <c r="H325" s="70">
        <f>+Historicals!H148</f>
        <v>40</v>
      </c>
      <c r="I325" s="70">
        <f>+Historicals!I148</f>
        <v>-72</v>
      </c>
      <c r="J325" s="70">
        <f>+I325*(1+J326)</f>
        <v>-72</v>
      </c>
      <c r="K325" s="70">
        <f t="shared" ref="K325:N325" si="1238">+J325*(1+K326)</f>
        <v>-72</v>
      </c>
      <c r="L325" s="70">
        <f t="shared" si="1238"/>
        <v>-72</v>
      </c>
      <c r="M325" s="70">
        <f t="shared" si="1238"/>
        <v>-72</v>
      </c>
      <c r="N325" s="70">
        <f t="shared" si="1238"/>
        <v>-72</v>
      </c>
    </row>
    <row r="326" spans="1:14" x14ac:dyDescent="0.25">
      <c r="A326" s="48" t="s">
        <v>129</v>
      </c>
      <c r="B326" s="61" t="str">
        <f t="shared" ref="B326" si="1239">+IFERROR(B325/A325-1,"nm")</f>
        <v>nm</v>
      </c>
      <c r="C326" s="61">
        <f t="shared" ref="C326" si="1240">+IFERROR(C325/B325-1,"nm")</f>
        <v>4.8780487804878092E-2</v>
      </c>
      <c r="D326" s="61">
        <f t="shared" ref="D326" si="1241">+IFERROR(D325/C325-1,"nm")</f>
        <v>-1.8720930232558139</v>
      </c>
      <c r="E326" s="61">
        <f t="shared" ref="E326" si="1242">+IFERROR(E325/D325-1,"nm")</f>
        <v>-0.65333333333333332</v>
      </c>
      <c r="F326" s="61">
        <f t="shared" ref="F326" si="1243">+IFERROR(F325/E325-1,"nm")</f>
        <v>-1.2692307692307692</v>
      </c>
      <c r="G326" s="61">
        <f t="shared" ref="G326" si="1244">+IFERROR(G325/F325-1,"nm")</f>
        <v>0.5714285714285714</v>
      </c>
      <c r="H326" s="61">
        <f t="shared" ref="H326" si="1245">+IFERROR(H325/G325-1,"nm")</f>
        <v>-4.6363636363636367</v>
      </c>
      <c r="I326" s="61">
        <f t="shared" ref="I326" si="1246">+IFERROR(I325/H325-1,"nm")</f>
        <v>-2.8</v>
      </c>
      <c r="J326" s="61">
        <f>+J327+J328</f>
        <v>0</v>
      </c>
      <c r="K326" s="61">
        <f t="shared" ref="K326:N326" si="1247">+K327+K328</f>
        <v>0</v>
      </c>
      <c r="L326" s="61">
        <f t="shared" si="1247"/>
        <v>0</v>
      </c>
      <c r="M326" s="61">
        <f t="shared" si="1247"/>
        <v>0</v>
      </c>
      <c r="N326" s="61">
        <f t="shared" si="1247"/>
        <v>0</v>
      </c>
    </row>
    <row r="327" spans="1:14" x14ac:dyDescent="0.25">
      <c r="A327" s="48" t="s">
        <v>137</v>
      </c>
      <c r="B327" s="61">
        <f>+Historicals!B252</f>
        <v>0</v>
      </c>
      <c r="C327" s="61">
        <f>+Historicals!C252</f>
        <v>0</v>
      </c>
      <c r="D327" s="61">
        <f>+Historicals!D252</f>
        <v>0</v>
      </c>
      <c r="E327" s="61">
        <f>+Historicals!E252</f>
        <v>0</v>
      </c>
      <c r="F327" s="61">
        <f>+Historicals!F252</f>
        <v>0</v>
      </c>
      <c r="G327" s="61">
        <f>+Historicals!G252</f>
        <v>0</v>
      </c>
      <c r="H327" s="61">
        <f>+Historicals!H252</f>
        <v>0</v>
      </c>
      <c r="I327" s="61">
        <f>+Historicals!I252</f>
        <v>0</v>
      </c>
      <c r="J327" s="54">
        <v>0</v>
      </c>
      <c r="K327" s="54">
        <f t="shared" ref="K327:K328" si="1248">+J327</f>
        <v>0</v>
      </c>
      <c r="L327" s="54">
        <f t="shared" ref="L327:L328" si="1249">+K327</f>
        <v>0</v>
      </c>
      <c r="M327" s="54">
        <f t="shared" ref="M327:M328" si="1250">+L327</f>
        <v>0</v>
      </c>
      <c r="N327" s="54">
        <f t="shared" ref="N327:N328" si="1251">+M327</f>
        <v>0</v>
      </c>
    </row>
    <row r="328" spans="1:14" x14ac:dyDescent="0.25">
      <c r="A328" s="48" t="s">
        <v>138</v>
      </c>
      <c r="B328" s="61" t="str">
        <f t="shared" ref="B328:I328" si="1252">+IFERROR(B326-B327,"nm")</f>
        <v>nm</v>
      </c>
      <c r="C328" s="61">
        <f t="shared" si="1252"/>
        <v>4.8780487804878092E-2</v>
      </c>
      <c r="D328" s="61">
        <f t="shared" si="1252"/>
        <v>-1.8720930232558139</v>
      </c>
      <c r="E328" s="61">
        <f t="shared" si="1252"/>
        <v>-0.65333333333333332</v>
      </c>
      <c r="F328" s="61">
        <f t="shared" si="1252"/>
        <v>-1.2692307692307692</v>
      </c>
      <c r="G328" s="61">
        <f t="shared" si="1252"/>
        <v>0.5714285714285714</v>
      </c>
      <c r="H328" s="61">
        <f t="shared" si="1252"/>
        <v>-4.6363636363636367</v>
      </c>
      <c r="I328" s="61">
        <f t="shared" si="1252"/>
        <v>-2.8</v>
      </c>
      <c r="J328" s="54">
        <v>0</v>
      </c>
      <c r="K328" s="54">
        <f t="shared" si="1248"/>
        <v>0</v>
      </c>
      <c r="L328" s="54">
        <f t="shared" si="1249"/>
        <v>0</v>
      </c>
      <c r="M328" s="54">
        <f t="shared" si="1250"/>
        <v>0</v>
      </c>
      <c r="N328" s="54">
        <f t="shared" si="1251"/>
        <v>0</v>
      </c>
    </row>
    <row r="329" spans="1:14" x14ac:dyDescent="0.25">
      <c r="A329" s="55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1" t="str">
        <f t="shared" ref="B330" si="1255">+IFERROR(B329/A329-1,"nm")</f>
        <v>nm</v>
      </c>
      <c r="C330" s="61">
        <f t="shared" ref="C330" si="1256">+IFERROR(C329/B329-1,"nm")</f>
        <v>6.5557729941291498E-2</v>
      </c>
      <c r="D330" s="61">
        <f t="shared" ref="D330" si="1257">+IFERROR(D329/C329-1,"nm")</f>
        <v>-0.41873278236914602</v>
      </c>
      <c r="E330" s="61">
        <f t="shared" ref="E330" si="1258">+IFERROR(E329/D329-1,"nm")</f>
        <v>1.126382306477093</v>
      </c>
      <c r="F330" s="61">
        <f t="shared" ref="F330" si="1259">+IFERROR(F329/E329-1,"nm")</f>
        <v>0.25854383358098065</v>
      </c>
      <c r="G330" s="61">
        <f t="shared" ref="G330" si="1260">+IFERROR(G329/F329-1,"nm")</f>
        <v>9.5041322314049603E-2</v>
      </c>
      <c r="H330" s="61">
        <f t="shared" ref="H330" si="1261">+IFERROR(H329/G329-1,"nm")</f>
        <v>0.14285714285714279</v>
      </c>
      <c r="I330" s="61">
        <f t="shared" ref="I330" si="1262">+IFERROR(I329/H329-1,"nm")</f>
        <v>-1.650943396226412E-2</v>
      </c>
      <c r="J330" s="61">
        <f t="shared" ref="J330" si="1263">+IFERROR(J329/I329-1,"nm")</f>
        <v>0</v>
      </c>
      <c r="K330" s="61">
        <f t="shared" ref="K330" si="1264">+IFERROR(K329/J329-1,"nm")</f>
        <v>0</v>
      </c>
      <c r="L330" s="61">
        <f t="shared" ref="L330" si="1265">+IFERROR(L329/K329-1,"nm")</f>
        <v>0</v>
      </c>
      <c r="M330" s="61">
        <f t="shared" ref="M330" si="1266">+IFERROR(M329/L329-1,"nm")</f>
        <v>0</v>
      </c>
      <c r="N330" s="61">
        <f t="shared" ref="N330" si="1267">+IFERROR(N329/M329-1,"nm")</f>
        <v>0</v>
      </c>
    </row>
    <row r="331" spans="1:14" x14ac:dyDescent="0.25">
      <c r="A331" s="50" t="s">
        <v>131</v>
      </c>
      <c r="B331" s="61">
        <f>+IFERROR(B329/B$325,"nm")</f>
        <v>12.463414634146341</v>
      </c>
      <c r="C331" s="61">
        <f t="shared" ref="C331:I331" si="1268">+IFERROR(C329/C$325,"nm")</f>
        <v>12.662790697674419</v>
      </c>
      <c r="D331" s="61">
        <f t="shared" si="1268"/>
        <v>-8.44</v>
      </c>
      <c r="E331" s="61">
        <f t="shared" si="1268"/>
        <v>-51.769230769230766</v>
      </c>
      <c r="F331" s="61">
        <f t="shared" si="1268"/>
        <v>242</v>
      </c>
      <c r="G331" s="61">
        <f t="shared" si="1268"/>
        <v>168.63636363636363</v>
      </c>
      <c r="H331" s="61">
        <f t="shared" si="1268"/>
        <v>-53</v>
      </c>
      <c r="I331" s="61">
        <f t="shared" si="1268"/>
        <v>28.958333333333332</v>
      </c>
      <c r="J331" s="54">
        <f>+I331</f>
        <v>28.958333333333332</v>
      </c>
      <c r="K331" s="54">
        <f t="shared" ref="K331" si="1269">+J331</f>
        <v>28.958333333333332</v>
      </c>
      <c r="L331" s="54">
        <f t="shared" ref="L331" si="1270">+K331</f>
        <v>28.958333333333332</v>
      </c>
      <c r="M331" s="54">
        <f t="shared" ref="M331" si="1271">+L331</f>
        <v>28.958333333333332</v>
      </c>
      <c r="N331" s="54">
        <f t="shared" ref="N331" si="1272">+M331</f>
        <v>28.958333333333332</v>
      </c>
    </row>
    <row r="332" spans="1:14" x14ac:dyDescent="0.25">
      <c r="A332" s="55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1" t="str">
        <f t="shared" ref="B333" si="1274">+IFERROR(B332/A332-1,"nm")</f>
        <v>nm</v>
      </c>
      <c r="C333" s="61">
        <f t="shared" ref="C333" si="1275">+IFERROR(C332/B332-1,"nm")</f>
        <v>0.12000000000000011</v>
      </c>
      <c r="D333" s="61">
        <f t="shared" ref="D333" si="1276">+IFERROR(D332/C332-1,"nm")</f>
        <v>8.3333333333333259E-2</v>
      </c>
      <c r="E333" s="61">
        <f t="shared" ref="E333" si="1277">+IFERROR(E332/D332-1,"nm")</f>
        <v>0.20879120879120872</v>
      </c>
      <c r="F333" s="61">
        <f t="shared" ref="F333" si="1278">+IFERROR(F332/E332-1,"nm")</f>
        <v>5.4545454545454453E-2</v>
      </c>
      <c r="G333" s="61">
        <f t="shared" ref="G333" si="1279">+IFERROR(G332/F332-1,"nm")</f>
        <v>-3.4482758620689613E-2</v>
      </c>
      <c r="H333" s="61">
        <f t="shared" ref="H333" si="1280">+IFERROR(H332/G332-1,"nm")</f>
        <v>0.2589285714285714</v>
      </c>
      <c r="I333" s="61">
        <f t="shared" ref="I333" si="1281">+IFERROR(I332/H332-1,"nm")</f>
        <v>-4.9645390070921946E-2</v>
      </c>
      <c r="J333" s="61">
        <f t="shared" ref="J333" si="1282">+IFERROR(J332/I332-1,"nm")</f>
        <v>0</v>
      </c>
      <c r="K333" s="61">
        <f t="shared" ref="K333" si="1283">+IFERROR(K332/J332-1,"nm")</f>
        <v>0</v>
      </c>
      <c r="L333" s="61">
        <f t="shared" ref="L333" si="1284">+IFERROR(L332/K332-1,"nm")</f>
        <v>0</v>
      </c>
      <c r="M333" s="61">
        <f t="shared" ref="M333" si="1285">+IFERROR(M332/L332-1,"nm")</f>
        <v>0</v>
      </c>
      <c r="N333" s="61">
        <f t="shared" ref="N333" si="1286">+IFERROR(N332/M332-1,"nm")</f>
        <v>0</v>
      </c>
    </row>
    <row r="334" spans="1:14" x14ac:dyDescent="0.25">
      <c r="A334" s="50" t="s">
        <v>133</v>
      </c>
      <c r="B334" s="61">
        <f>+IFERROR(B332/B$325,"nm")</f>
        <v>-0.91463414634146345</v>
      </c>
      <c r="C334" s="61">
        <f t="shared" ref="C334:I334" si="1287">+IFERROR(C332/C$325,"nm")</f>
        <v>-0.97674418604651159</v>
      </c>
      <c r="D334" s="61">
        <f t="shared" si="1287"/>
        <v>1.2133333333333334</v>
      </c>
      <c r="E334" s="61">
        <f t="shared" si="1287"/>
        <v>4.2307692307692308</v>
      </c>
      <c r="F334" s="61">
        <f t="shared" si="1287"/>
        <v>-16.571428571428573</v>
      </c>
      <c r="G334" s="61">
        <f t="shared" si="1287"/>
        <v>-10.181818181818182</v>
      </c>
      <c r="H334" s="61">
        <f t="shared" si="1287"/>
        <v>3.5249999999999999</v>
      </c>
      <c r="I334" s="61">
        <f t="shared" si="1287"/>
        <v>-1.8611111111111112</v>
      </c>
      <c r="J334" s="61">
        <f>+IFERROR(J332/J$325,"nm")</f>
        <v>-1.8611111111111112</v>
      </c>
      <c r="K334" s="61">
        <f t="shared" ref="K334:N334" si="1288">+IFERROR(K332/K$325,"nm")</f>
        <v>-1.8611111111111112</v>
      </c>
      <c r="L334" s="61">
        <f t="shared" si="1288"/>
        <v>-1.8611111111111112</v>
      </c>
      <c r="M334" s="61">
        <f t="shared" si="1288"/>
        <v>-1.8611111111111112</v>
      </c>
      <c r="N334" s="61">
        <f t="shared" si="1288"/>
        <v>-1.8611111111111112</v>
      </c>
    </row>
    <row r="335" spans="1:14" x14ac:dyDescent="0.25">
      <c r="A335" s="56" t="s">
        <v>140</v>
      </c>
      <c r="B335" s="61">
        <f t="shared" ref="B335:I335" si="1289">+IFERROR(B332/B342,"nm")</f>
        <v>0.10518934081346423</v>
      </c>
      <c r="C335" s="61">
        <f t="shared" si="1289"/>
        <v>8.9647812166488788E-2</v>
      </c>
      <c r="D335" s="61">
        <f t="shared" si="1289"/>
        <v>7.3505654281098551E-2</v>
      </c>
      <c r="E335" s="61">
        <f t="shared" si="1289"/>
        <v>7.586206896551724E-2</v>
      </c>
      <c r="F335" s="61">
        <f t="shared" si="1289"/>
        <v>6.9336521219366412E-2</v>
      </c>
      <c r="G335" s="61">
        <f t="shared" si="1289"/>
        <v>5.845511482254697E-2</v>
      </c>
      <c r="H335" s="61">
        <f t="shared" si="1289"/>
        <v>7.5401069518716571E-2</v>
      </c>
      <c r="I335" s="61">
        <f t="shared" si="1289"/>
        <v>7.374793615850303E-2</v>
      </c>
      <c r="J335" s="54">
        <f>+I335</f>
        <v>7.374793615850303E-2</v>
      </c>
      <c r="K335" s="54">
        <f t="shared" ref="K335" si="1290">+J335</f>
        <v>7.374793615850303E-2</v>
      </c>
      <c r="L335" s="54">
        <f t="shared" ref="L335" si="1291">+K335</f>
        <v>7.374793615850303E-2</v>
      </c>
      <c r="M335" s="54">
        <f t="shared" ref="M335" si="1292">+L335</f>
        <v>7.374793615850303E-2</v>
      </c>
      <c r="N335" s="54">
        <f t="shared" ref="N335" si="1293">+M335</f>
        <v>7.374793615850303E-2</v>
      </c>
    </row>
    <row r="336" spans="1:14" x14ac:dyDescent="0.25">
      <c r="A336" s="55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1" t="str">
        <f t="shared" ref="B337" si="1295">+IFERROR(B336/A336-1,"nm")</f>
        <v>nm</v>
      </c>
      <c r="C337" s="61">
        <f t="shared" ref="C337" si="1296">+IFERROR(C336/B336-1,"nm")</f>
        <v>6.9279854147675568E-2</v>
      </c>
      <c r="D337" s="61">
        <f t="shared" ref="D337" si="1297">+IFERROR(D336/C336-1,"nm")</f>
        <v>-0.38277919863597609</v>
      </c>
      <c r="E337" s="61">
        <f t="shared" ref="E337" si="1298">+IFERROR(E336/D336-1,"nm")</f>
        <v>1.0110497237569063</v>
      </c>
      <c r="F337" s="61">
        <f t="shared" ref="F337" si="1299">+IFERROR(F336/E336-1,"nm")</f>
        <v>0.24313186813186816</v>
      </c>
      <c r="G337" s="61">
        <f t="shared" ref="G337" si="1300">+IFERROR(G336/F336-1,"nm")</f>
        <v>8.6740331491712785E-2</v>
      </c>
      <c r="H337" s="61">
        <f t="shared" ref="H337" si="1301">+IFERROR(H336/G336-1,"nm")</f>
        <v>0.14946619217081847</v>
      </c>
      <c r="I337" s="61">
        <f t="shared" ref="I337" si="1302">+IFERROR(I336/H336-1,"nm")</f>
        <v>-1.8575851393188847E-2</v>
      </c>
      <c r="J337" s="61">
        <f t="shared" ref="J337" si="1303">+IFERROR(J336/I336-1,"nm")</f>
        <v>0</v>
      </c>
      <c r="K337" s="61">
        <f t="shared" ref="K337" si="1304">+IFERROR(K336/J336-1,"nm")</f>
        <v>0</v>
      </c>
      <c r="L337" s="61">
        <f t="shared" ref="L337" si="1305">+IFERROR(L336/K336-1,"nm")</f>
        <v>0</v>
      </c>
      <c r="M337" s="61">
        <f t="shared" ref="M337" si="1306">+IFERROR(M336/L336-1,"nm")</f>
        <v>0</v>
      </c>
      <c r="N337" s="61">
        <f t="shared" ref="N337" si="1307">+IFERROR(N336/M336-1,"nm")</f>
        <v>0</v>
      </c>
    </row>
    <row r="338" spans="1:14" x14ac:dyDescent="0.25">
      <c r="A338" s="50" t="s">
        <v>131</v>
      </c>
      <c r="B338" s="61">
        <f>+IFERROR(B336/B$325,"nm")</f>
        <v>13.378048780487806</v>
      </c>
      <c r="C338" s="61">
        <f t="shared" ref="C338:I338" si="1308">+IFERROR(C336/C$325,"nm")</f>
        <v>13.63953488372093</v>
      </c>
      <c r="D338" s="61">
        <f t="shared" si="1308"/>
        <v>-9.6533333333333342</v>
      </c>
      <c r="E338" s="61">
        <f t="shared" si="1308"/>
        <v>-56</v>
      </c>
      <c r="F338" s="61">
        <f t="shared" si="1308"/>
        <v>258.57142857142856</v>
      </c>
      <c r="G338" s="61">
        <f t="shared" si="1308"/>
        <v>178.81818181818181</v>
      </c>
      <c r="H338" s="61">
        <f t="shared" si="1308"/>
        <v>-56.524999999999999</v>
      </c>
      <c r="I338" s="61">
        <f t="shared" si="1308"/>
        <v>30.819444444444443</v>
      </c>
      <c r="J338" s="61">
        <f>+IFERROR(J336/J$325,"nm")</f>
        <v>30.819444444444443</v>
      </c>
      <c r="K338" s="61">
        <f t="shared" ref="K338:N338" si="1309">+IFERROR(K336/K$325,"nm")</f>
        <v>30.819444444444443</v>
      </c>
      <c r="L338" s="61">
        <f t="shared" si="1309"/>
        <v>30.819444444444443</v>
      </c>
      <c r="M338" s="61">
        <f t="shared" si="1309"/>
        <v>30.819444444444443</v>
      </c>
      <c r="N338" s="61">
        <f t="shared" si="1309"/>
        <v>30.819444444444443</v>
      </c>
    </row>
    <row r="339" spans="1:14" x14ac:dyDescent="0.25">
      <c r="A339" s="55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1" t="str">
        <f t="shared" ref="B340" si="1311">+IFERROR(B339/A339-1,"nm")</f>
        <v>nm</v>
      </c>
      <c r="C340" s="61">
        <f t="shared" ref="C340" si="1312">+IFERROR(C339/B339-1,"nm")</f>
        <v>1.5384615384615383</v>
      </c>
      <c r="D340" s="61">
        <f t="shared" ref="D340" si="1313">+IFERROR(D339/C339-1,"nm")</f>
        <v>0.10227272727272729</v>
      </c>
      <c r="E340" s="61">
        <f t="shared" ref="E340" si="1314">+IFERROR(E339/D339-1,"nm")</f>
        <v>-0.45360824742268047</v>
      </c>
      <c r="F340" s="61">
        <f t="shared" ref="F340" si="1315">+IFERROR(F339/E339-1,"nm")</f>
        <v>1.3710691823899372</v>
      </c>
      <c r="G340" s="61">
        <f t="shared" ref="G340" si="1316">+IFERROR(G339/F339-1,"nm")</f>
        <v>-0.156498673740053</v>
      </c>
      <c r="H340" s="61">
        <f t="shared" ref="H340" si="1317">+IFERROR(H339/G339-1,"nm")</f>
        <v>-0.96540880503144655</v>
      </c>
      <c r="I340" s="61">
        <f t="shared" ref="I340" si="1318">+IFERROR(I339/H339-1,"nm")</f>
        <v>3.5454545454545459</v>
      </c>
      <c r="J340" s="61">
        <f t="shared" ref="J340" si="1319">+IFERROR(J339/I339-1,"nm")</f>
        <v>0</v>
      </c>
      <c r="K340" s="61">
        <f t="shared" ref="K340" si="1320">+IFERROR(K339/J339-1,"nm")</f>
        <v>0</v>
      </c>
      <c r="L340" s="61">
        <f t="shared" ref="L340" si="1321">+IFERROR(L339/K339-1,"nm")</f>
        <v>0</v>
      </c>
      <c r="M340" s="61">
        <f t="shared" ref="M340" si="1322">+IFERROR(M339/L339-1,"nm")</f>
        <v>0</v>
      </c>
      <c r="N340" s="61">
        <f t="shared" ref="N340" si="1323">+IFERROR(N339/M339-1,"nm")</f>
        <v>0</v>
      </c>
    </row>
    <row r="341" spans="1:14" x14ac:dyDescent="0.25">
      <c r="A341" s="50" t="s">
        <v>133</v>
      </c>
      <c r="B341" s="61">
        <f>+IFERROR(B339/B$325,"nm")</f>
        <v>-1.2682926829268293</v>
      </c>
      <c r="C341" s="61">
        <f t="shared" ref="C341:I341" si="1324">+IFERROR(C339/C$325,"nm")</f>
        <v>-3.0697674418604652</v>
      </c>
      <c r="D341" s="61">
        <f t="shared" si="1324"/>
        <v>3.88</v>
      </c>
      <c r="E341" s="61">
        <f t="shared" si="1324"/>
        <v>6.115384615384615</v>
      </c>
      <c r="F341" s="61">
        <f t="shared" si="1324"/>
        <v>-53.857142857142854</v>
      </c>
      <c r="G341" s="61">
        <f t="shared" si="1324"/>
        <v>-28.90909090909091</v>
      </c>
      <c r="H341" s="61">
        <f t="shared" si="1324"/>
        <v>0.27500000000000002</v>
      </c>
      <c r="I341" s="61">
        <f t="shared" si="1324"/>
        <v>-0.69444444444444442</v>
      </c>
      <c r="J341" s="54">
        <f>+I341</f>
        <v>-0.69444444444444442</v>
      </c>
      <c r="K341" s="54">
        <f t="shared" ref="K341" si="1325">+J341</f>
        <v>-0.69444444444444442</v>
      </c>
      <c r="L341" s="54">
        <f t="shared" ref="L341" si="1326">+K341</f>
        <v>-0.69444444444444442</v>
      </c>
      <c r="M341" s="54">
        <f t="shared" ref="M341" si="1327">+L341</f>
        <v>-0.69444444444444442</v>
      </c>
      <c r="N341" s="54">
        <f t="shared" ref="N341" si="1328">+M341</f>
        <v>-0.69444444444444442</v>
      </c>
    </row>
    <row r="342" spans="1:14" x14ac:dyDescent="0.25">
      <c r="A342" s="64" t="s">
        <v>141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6" t="s">
        <v>129</v>
      </c>
      <c r="B343" s="61" t="str">
        <f t="shared" ref="B343" si="1330">+IFERROR(B342/A342-1,"nm")</f>
        <v>nm</v>
      </c>
      <c r="C343" s="61">
        <f t="shared" ref="C343" si="1331">+IFERROR(C342/B342-1,"nm")</f>
        <v>0.31416549789621318</v>
      </c>
      <c r="D343" s="61">
        <f t="shared" ref="D343" si="1332">+IFERROR(D342/C342-1,"nm")</f>
        <v>0.32123799359658478</v>
      </c>
      <c r="E343" s="61">
        <f t="shared" ref="E343" si="1333">+IFERROR(E342/D342-1,"nm")</f>
        <v>0.17124394184168024</v>
      </c>
      <c r="F343" s="61">
        <f t="shared" ref="F343" si="1334">+IFERROR(F342/E342-1,"nm")</f>
        <v>0.15379310344827579</v>
      </c>
      <c r="G343" s="61">
        <f t="shared" ref="G343" si="1335">+IFERROR(G342/F342-1,"nm")</f>
        <v>0.14524805738194857</v>
      </c>
      <c r="H343" s="61">
        <f t="shared" ref="H343" si="1336">+IFERROR(H342/G342-1,"nm")</f>
        <v>-2.4008350730688965E-2</v>
      </c>
      <c r="I343" s="61">
        <f t="shared" ref="I343" si="1337">+IFERROR(I342/H342-1,"nm")</f>
        <v>-2.8342245989304793E-2</v>
      </c>
      <c r="J343" s="61">
        <f>+J344+J345</f>
        <v>-25.236111111111111</v>
      </c>
      <c r="K343" s="61">
        <f t="shared" ref="K343:N343" si="1338">+K344+K345</f>
        <v>-25.236111111111111</v>
      </c>
      <c r="L343" s="61">
        <f t="shared" si="1338"/>
        <v>-25.236111111111111</v>
      </c>
      <c r="M343" s="61">
        <f t="shared" si="1338"/>
        <v>-25.236111111111111</v>
      </c>
      <c r="N343" s="61">
        <f t="shared" si="1338"/>
        <v>-25.236111111111111</v>
      </c>
    </row>
    <row r="344" spans="1:14" x14ac:dyDescent="0.25">
      <c r="A344" s="56" t="s">
        <v>133</v>
      </c>
      <c r="B344" s="61">
        <f>+IFERROR(B342/B$325,"nm")</f>
        <v>-8.6951219512195124</v>
      </c>
      <c r="C344" s="61">
        <f t="shared" ref="C344:I344" si="1339">+IFERROR(C342/C$325,"nm")</f>
        <v>-10.895348837209303</v>
      </c>
      <c r="D344" s="61">
        <f t="shared" si="1339"/>
        <v>16.506666666666668</v>
      </c>
      <c r="E344" s="61">
        <f t="shared" si="1339"/>
        <v>55.769230769230766</v>
      </c>
      <c r="F344" s="61">
        <f t="shared" si="1339"/>
        <v>-239</v>
      </c>
      <c r="G344" s="61">
        <f t="shared" si="1339"/>
        <v>-174.18181818181819</v>
      </c>
      <c r="H344" s="61">
        <f t="shared" si="1339"/>
        <v>46.75</v>
      </c>
      <c r="I344" s="61">
        <f t="shared" si="1339"/>
        <v>-25.236111111111111</v>
      </c>
      <c r="J344" s="54">
        <f>+I344</f>
        <v>-25.236111111111111</v>
      </c>
      <c r="K344" s="54">
        <f t="shared" ref="K344" si="1340">+J344</f>
        <v>-25.236111111111111</v>
      </c>
      <c r="L344" s="54">
        <f t="shared" ref="L344" si="1341">+K344</f>
        <v>-25.236111111111111</v>
      </c>
      <c r="M344" s="54">
        <f t="shared" ref="M344" si="1342">+L344</f>
        <v>-25.236111111111111</v>
      </c>
      <c r="N344" s="54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70"/>
  <sheetViews>
    <sheetView tabSelected="1" topLeftCell="A28" zoomScale="73" zoomScaleNormal="73" workbookViewId="0">
      <selection activeCell="A36" sqref="A36"/>
    </sheetView>
  </sheetViews>
  <sheetFormatPr defaultRowHeight="15" x14ac:dyDescent="0.25"/>
  <cols>
    <col min="1" max="1" width="48.7109375" style="57" customWidth="1"/>
    <col min="2" max="14" width="11.7109375" style="57" customWidth="1"/>
    <col min="15" max="15" width="39.85546875" style="57" customWidth="1"/>
    <col min="16" max="16384" width="9.140625" style="57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7" t="s">
        <v>149</v>
      </c>
    </row>
    <row r="4" spans="1:15" x14ac:dyDescent="0.25">
      <c r="A4" s="46" t="s">
        <v>129</v>
      </c>
      <c r="B4" s="61" t="str">
        <f>+IFERROR(B3/A3-1,"nm")</f>
        <v>nm</v>
      </c>
      <c r="C4" s="61">
        <f t="shared" ref="C4:H4" si="2">+IFERROR(C3/B3-1,"nm")</f>
        <v>5.8004640371229765E-2</v>
      </c>
      <c r="D4" s="61">
        <f t="shared" si="2"/>
        <v>6.0971089696071123E-2</v>
      </c>
      <c r="E4" s="61">
        <f t="shared" si="2"/>
        <v>5.95924308588065E-2</v>
      </c>
      <c r="F4" s="61">
        <f t="shared" si="2"/>
        <v>7.4731433909388079E-2</v>
      </c>
      <c r="G4" s="61">
        <f t="shared" si="2"/>
        <v>-4.3817266150267153E-2</v>
      </c>
      <c r="H4" s="61">
        <f t="shared" si="2"/>
        <v>0.19076009945726269</v>
      </c>
      <c r="I4" s="61">
        <f>+IFERROR(I3/H3-1,"nm")</f>
        <v>4.8767344739323759E-2</v>
      </c>
      <c r="J4" s="61"/>
      <c r="K4" s="61"/>
      <c r="L4" s="61"/>
      <c r="M4" s="61"/>
      <c r="N4" s="61"/>
    </row>
    <row r="5" spans="1:15" x14ac:dyDescent="0.25">
      <c r="A5" s="1" t="s">
        <v>150</v>
      </c>
      <c r="B5" s="9">
        <f>+B6+B7</f>
        <v>4839</v>
      </c>
      <c r="C5" s="9">
        <f t="shared" ref="C5:I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1" t="s">
        <v>132</v>
      </c>
      <c r="B6" s="72">
        <f>+'Segmental forecast'!B8</f>
        <v>606</v>
      </c>
      <c r="C6" s="72">
        <f>+'Segmental forecast'!C8</f>
        <v>649</v>
      </c>
      <c r="D6" s="72">
        <f>+'Segmental forecast'!D8</f>
        <v>706</v>
      </c>
      <c r="E6" s="72">
        <f>+'Segmental forecast'!E8</f>
        <v>747</v>
      </c>
      <c r="F6" s="72">
        <f>+'Segmental forecast'!F8</f>
        <v>705</v>
      </c>
      <c r="G6" s="72">
        <f>+'Segmental forecast'!G8</f>
        <v>721</v>
      </c>
      <c r="H6" s="72">
        <f>+'Segmental forecast'!H8</f>
        <v>744</v>
      </c>
      <c r="I6" s="72">
        <f>+'Segmental forecast'!I8</f>
        <v>717</v>
      </c>
      <c r="J6" s="72"/>
      <c r="K6" s="72"/>
      <c r="L6" s="72"/>
      <c r="M6" s="72"/>
      <c r="N6" s="72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1" t="str">
        <f>+IFERROR(B7/A7-1,"nm")</f>
        <v>nm</v>
      </c>
      <c r="C8" s="61">
        <f t="shared" ref="C8:H8" si="4">+IFERROR(C7/B7-1,"nm")</f>
        <v>9.6621781242617555E-2</v>
      </c>
      <c r="D8" s="61">
        <f t="shared" si="4"/>
        <v>6.5273588970271357E-2</v>
      </c>
      <c r="E8" s="61">
        <f t="shared" si="4"/>
        <v>-0.11445904954499497</v>
      </c>
      <c r="F8" s="61">
        <f t="shared" si="4"/>
        <v>0.10755880337976698</v>
      </c>
      <c r="G8" s="61">
        <f t="shared" si="4"/>
        <v>-0.38639175257731961</v>
      </c>
      <c r="H8" s="61">
        <f t="shared" si="4"/>
        <v>1.32627688172043</v>
      </c>
      <c r="I8" s="61">
        <f>+IFERROR(I7/H7-1,"nm")</f>
        <v>-9.67788530983682E-3</v>
      </c>
      <c r="J8" s="61"/>
      <c r="K8" s="61"/>
      <c r="L8" s="61"/>
      <c r="M8" s="61"/>
      <c r="N8" s="61"/>
    </row>
    <row r="9" spans="1:15" x14ac:dyDescent="0.25">
      <c r="A9" s="46" t="s">
        <v>131</v>
      </c>
      <c r="B9" s="61">
        <f>+IFERROR(B7/B$3,"nm")</f>
        <v>0.13832881278389594</v>
      </c>
      <c r="C9" s="61">
        <f t="shared" ref="C9:I9" si="5">+IFERROR(C7/C$3,"nm")</f>
        <v>0.14337781072399308</v>
      </c>
      <c r="D9" s="61">
        <f t="shared" si="5"/>
        <v>0.14395924308588065</v>
      </c>
      <c r="E9" s="61">
        <f t="shared" si="5"/>
        <v>0.12031211363573921</v>
      </c>
      <c r="F9" s="61">
        <f t="shared" si="5"/>
        <v>0.12398701331901731</v>
      </c>
      <c r="G9" s="61">
        <f t="shared" si="5"/>
        <v>7.9565810229126011E-2</v>
      </c>
      <c r="H9" s="61">
        <f t="shared" si="5"/>
        <v>0.1554402981723472</v>
      </c>
      <c r="I9" s="61">
        <f t="shared" si="5"/>
        <v>0.14677799186469706</v>
      </c>
      <c r="J9" s="61"/>
      <c r="K9" s="61"/>
      <c r="L9" s="61"/>
      <c r="M9" s="61"/>
      <c r="N9" s="61"/>
    </row>
    <row r="10" spans="1:15" x14ac:dyDescent="0.25">
      <c r="A10" s="58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151</v>
      </c>
      <c r="B11" s="5">
        <f>+B7-B10</f>
        <v>4205</v>
      </c>
      <c r="C11" s="5">
        <f t="shared" ref="C11:I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7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3" t="s">
        <v>152</v>
      </c>
      <c r="B13" s="74">
        <f>+IFERROR(B12/B11,"nm")</f>
        <v>0.22164090368608799</v>
      </c>
      <c r="C13" s="74">
        <f t="shared" ref="C13:I13" si="7">+IFERROR(C12/C11,"nm")</f>
        <v>0.18667531905688947</v>
      </c>
      <c r="D13" s="74">
        <f t="shared" si="7"/>
        <v>0.13221449038067951</v>
      </c>
      <c r="E13" s="74">
        <f t="shared" si="7"/>
        <v>0.55306358381502885</v>
      </c>
      <c r="F13" s="74">
        <f t="shared" si="7"/>
        <v>0.16079983336804832</v>
      </c>
      <c r="G13" s="74">
        <f t="shared" si="7"/>
        <v>0.12054035330793211</v>
      </c>
      <c r="H13" s="74">
        <f t="shared" si="7"/>
        <v>0.14021918630836211</v>
      </c>
      <c r="I13" s="74">
        <f t="shared" si="7"/>
        <v>9.0963764847391368E-2</v>
      </c>
      <c r="J13" s="74"/>
      <c r="K13" s="74"/>
      <c r="L13" s="74"/>
      <c r="M13" s="74"/>
      <c r="N13" s="74"/>
    </row>
    <row r="14" spans="1:15" ht="15.75" thickBot="1" x14ac:dyDescent="0.3">
      <c r="A14" s="6" t="s">
        <v>153</v>
      </c>
      <c r="B14" s="7">
        <f>+B11-B12</f>
        <v>3273</v>
      </c>
      <c r="C14" s="7">
        <f t="shared" ref="C14:I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7" t="s">
        <v>154</v>
      </c>
      <c r="B15" s="3">
        <f>+Historicals!B18</f>
        <v>1768.8</v>
      </c>
      <c r="C15" s="3">
        <f>+Historicals!C18</f>
        <v>1742.5</v>
      </c>
      <c r="D15" s="3">
        <f>+Historicals!D18</f>
        <v>1692</v>
      </c>
      <c r="E15" s="3">
        <f>+Historicals!E18</f>
        <v>1659.1</v>
      </c>
      <c r="F15" s="3">
        <f>+Historicals!F18</f>
        <v>1618.4</v>
      </c>
      <c r="G15" s="3">
        <f>+Historicals!G18</f>
        <v>1591.6</v>
      </c>
      <c r="H15" s="3">
        <f>+Historicals!H18</f>
        <v>1609.4</v>
      </c>
      <c r="I15" s="3">
        <f>+Historicals!I18</f>
        <v>1610.8</v>
      </c>
      <c r="J15" s="3"/>
      <c r="K15" s="3"/>
      <c r="L15" s="3"/>
      <c r="M15" s="3"/>
      <c r="N15" s="3"/>
      <c r="O15" s="57" t="s">
        <v>155</v>
      </c>
    </row>
    <row r="16" spans="1:15" x14ac:dyDescent="0.25">
      <c r="A16" s="57" t="s">
        <v>156</v>
      </c>
      <c r="B16" s="76">
        <f>+Historicals!B15</f>
        <v>1.85</v>
      </c>
      <c r="C16" s="76">
        <f>+Historicals!C15</f>
        <v>2.16</v>
      </c>
      <c r="D16" s="76">
        <f>+Historicals!D15</f>
        <v>2.5099999999999998</v>
      </c>
      <c r="E16" s="76">
        <f>+Historicals!E15</f>
        <v>1.17</v>
      </c>
      <c r="F16" s="76">
        <f>+Historicals!F15</f>
        <v>2.4900000000000002</v>
      </c>
      <c r="G16" s="76">
        <f>+Historicals!G15</f>
        <v>1.6</v>
      </c>
      <c r="H16" s="76">
        <f>+Historicals!H15</f>
        <v>3.56</v>
      </c>
      <c r="I16" s="76">
        <f>+Historicals!I15</f>
        <v>3.75</v>
      </c>
      <c r="J16" s="76"/>
      <c r="K16" s="76"/>
      <c r="L16" s="76"/>
      <c r="M16" s="76"/>
      <c r="N16" s="76"/>
    </row>
    <row r="17" spans="1:15" x14ac:dyDescent="0.25">
      <c r="A17" s="57" t="s">
        <v>157</v>
      </c>
      <c r="B17" s="76">
        <f>+-Historicals!B92/Historicals!B18</f>
        <v>0.508254183627318</v>
      </c>
      <c r="C17" s="76">
        <f>+-Historicals!C92/Historicals!C18</f>
        <v>0.58651362984218081</v>
      </c>
      <c r="D17" s="76">
        <f>+-Historicals!D92/Historicals!D18</f>
        <v>0.66962174940898345</v>
      </c>
      <c r="E17" s="76">
        <f>+-Historicals!E92/Historicals!E18</f>
        <v>0.74920137423904531</v>
      </c>
      <c r="F17" s="76">
        <f>+-Historicals!F92/Historicals!F18</f>
        <v>0.82303509639149774</v>
      </c>
      <c r="G17" s="76">
        <f>+-Historicals!G92/Historicals!G18</f>
        <v>0.91228951997989449</v>
      </c>
      <c r="H17" s="76">
        <f>+-Historicals!H92/Historicals!H18</f>
        <v>1.0177705977382876</v>
      </c>
      <c r="I17" s="76">
        <f>+-Historicals!I92/Historicals!I18</f>
        <v>1.1404271169605165</v>
      </c>
      <c r="J17" s="76"/>
      <c r="K17" s="76"/>
      <c r="L17" s="76"/>
      <c r="M17" s="76"/>
      <c r="N17" s="76"/>
    </row>
    <row r="18" spans="1:15" x14ac:dyDescent="0.25">
      <c r="A18" s="73" t="s">
        <v>129</v>
      </c>
      <c r="B18" s="74" t="str">
        <f>+IFERROR(B17/A17-1,"nm")</f>
        <v>nm</v>
      </c>
      <c r="C18" s="74">
        <f t="shared" ref="C18:I18" si="9">+IFERROR(C17/B17-1,"nm")</f>
        <v>0.15397698383186809</v>
      </c>
      <c r="D18" s="74">
        <f t="shared" si="9"/>
        <v>0.14169853067040461</v>
      </c>
      <c r="E18" s="74">
        <f t="shared" si="9"/>
        <v>0.11884265243818604</v>
      </c>
      <c r="F18" s="74">
        <f t="shared" si="9"/>
        <v>9.8549902190775418E-2</v>
      </c>
      <c r="G18" s="74">
        <f t="shared" si="9"/>
        <v>0.10844546481641237</v>
      </c>
      <c r="H18" s="74">
        <f t="shared" si="9"/>
        <v>0.11562237146023313</v>
      </c>
      <c r="I18" s="74">
        <f t="shared" si="9"/>
        <v>0.12051489745803123</v>
      </c>
      <c r="J18" s="74"/>
      <c r="K18" s="74"/>
      <c r="L18" s="74"/>
      <c r="M18" s="74"/>
      <c r="N18" s="74"/>
      <c r="O18" s="57" t="s">
        <v>158</v>
      </c>
    </row>
    <row r="19" spans="1:15" x14ac:dyDescent="0.25">
      <c r="A19" s="73" t="s">
        <v>159</v>
      </c>
      <c r="B19" s="74">
        <f>+IFERROR(-Historicals!B92/B$14,"nm")</f>
        <v>0.27467155514818209</v>
      </c>
      <c r="C19" s="74">
        <f>+IFERROR(-Historicals!C92/C$14,"nm")</f>
        <v>0.27180851063829786</v>
      </c>
      <c r="D19" s="74">
        <f>+IFERROR(-Historicals!D92/D$14,"nm")</f>
        <v>0.26721698113207548</v>
      </c>
      <c r="E19" s="74">
        <f>+IFERROR(-Historicals!E92/E$14,"nm")</f>
        <v>0.64304190377651316</v>
      </c>
      <c r="F19" s="74">
        <f>+IFERROR(-Historicals!F92/F$14,"nm")</f>
        <v>0.33060312732688013</v>
      </c>
      <c r="G19" s="74">
        <f>+IFERROR(-Historicals!G92/G$14,"nm")</f>
        <v>0.57187869239858213</v>
      </c>
      <c r="H19" s="74">
        <f>+IFERROR(-Historicals!H92/H$14,"nm")</f>
        <v>0.286013619696176</v>
      </c>
      <c r="I19" s="74">
        <f>+IFERROR(-Historicals!I92/I$14,"nm")</f>
        <v>0.30383724776711873</v>
      </c>
      <c r="J19" s="74"/>
      <c r="K19" s="74"/>
      <c r="L19" s="74"/>
      <c r="M19" s="74"/>
      <c r="N19" s="74"/>
      <c r="O19" s="57" t="s">
        <v>158</v>
      </c>
    </row>
    <row r="20" spans="1:15" x14ac:dyDescent="0.25">
      <c r="A20" s="77" t="s">
        <v>160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7" t="s">
        <v>161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7" t="s">
        <v>162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25">
      <c r="A23" s="57" t="s">
        <v>163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25">
      <c r="A24" s="73" t="s">
        <v>164</v>
      </c>
      <c r="B24" s="74">
        <f>+IFERROR(B23/B$3,"nm")</f>
        <v>0.18182412339466031</v>
      </c>
      <c r="C24" s="74">
        <f t="shared" ref="C24:I24" si="10">+IFERROR(C23/C$3,"nm")</f>
        <v>0.1818631084754139</v>
      </c>
      <c r="D24" s="74">
        <f t="shared" si="10"/>
        <v>0.19458515283842795</v>
      </c>
      <c r="E24" s="74">
        <f t="shared" si="10"/>
        <v>0.17803665137236585</v>
      </c>
      <c r="F24" s="74">
        <f t="shared" si="10"/>
        <v>0.18615947030702765</v>
      </c>
      <c r="G24" s="74">
        <f t="shared" si="10"/>
        <v>0.21035745795791783</v>
      </c>
      <c r="H24" s="74">
        <f t="shared" si="10"/>
        <v>0.19042166240064665</v>
      </c>
      <c r="I24" s="74">
        <f t="shared" si="10"/>
        <v>0.20828516377649325</v>
      </c>
      <c r="J24" s="75"/>
      <c r="K24" s="75"/>
      <c r="L24" s="75"/>
      <c r="M24" s="75"/>
      <c r="N24" s="75"/>
    </row>
    <row r="25" spans="1:15" x14ac:dyDescent="0.25">
      <c r="A25" s="57" t="s">
        <v>165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7" t="s">
        <v>166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7" t="s">
        <v>167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7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78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7" t="s">
        <v>168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169</v>
      </c>
      <c r="B31" s="7">
        <f>+B21+B22+B23+B25+B26+B27+B28+B29+B30</f>
        <v>19466</v>
      </c>
      <c r="C31" s="7">
        <f t="shared" ref="C31:I31" si="11">+C21+C22+C23+C25+C26+C27+C28+C29+C30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</row>
    <row r="32" spans="1:15" ht="15.75" thickTop="1" x14ac:dyDescent="0.25">
      <c r="A32" s="57" t="s">
        <v>199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8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8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7" t="s">
        <v>170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s="57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78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7" t="s">
        <v>171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7" t="s">
        <v>198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8" t="s">
        <v>172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8" t="s">
        <v>173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8" t="s">
        <v>174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175</v>
      </c>
      <c r="B43" s="7">
        <f>+B32+B39+SUM(B35:B38)</f>
        <v>19466</v>
      </c>
      <c r="C43" s="7">
        <f t="shared" ref="C43:I43" si="14">+C32+C39+SUM(C35:C38)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.75" thickTop="1" x14ac:dyDescent="0.25">
      <c r="A44" s="79" t="s">
        <v>200</v>
      </c>
      <c r="B44" s="82">
        <f>+B31-B43</f>
        <v>0</v>
      </c>
      <c r="C44" s="82">
        <f t="shared" ref="C44:I44" si="15">+C31-C43</f>
        <v>0</v>
      </c>
      <c r="D44" s="82">
        <f t="shared" si="15"/>
        <v>0</v>
      </c>
      <c r="E44" s="82">
        <f t="shared" si="15"/>
        <v>0</v>
      </c>
      <c r="F44" s="82">
        <f t="shared" si="15"/>
        <v>0</v>
      </c>
      <c r="G44" s="82">
        <f t="shared" si="15"/>
        <v>0</v>
      </c>
      <c r="H44" s="82">
        <f t="shared" si="15"/>
        <v>0</v>
      </c>
      <c r="I44" s="82">
        <f t="shared" si="15"/>
        <v>0</v>
      </c>
      <c r="J44" s="79"/>
      <c r="K44" s="79"/>
      <c r="L44" s="79"/>
      <c r="M44" s="79"/>
      <c r="N44" s="79"/>
    </row>
    <row r="45" spans="1:14" x14ac:dyDescent="0.25">
      <c r="A45" s="77" t="s">
        <v>176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</row>
    <row r="47" spans="1:14" x14ac:dyDescent="0.25">
      <c r="A47" s="57" t="s">
        <v>132</v>
      </c>
      <c r="B47" s="80">
        <f>+'Segmental forecast'!B8</f>
        <v>606</v>
      </c>
      <c r="C47" s="80">
        <f>+'Segmental forecast'!C8</f>
        <v>649</v>
      </c>
      <c r="D47" s="80">
        <f>+'Segmental forecast'!D8</f>
        <v>706</v>
      </c>
      <c r="E47" s="80">
        <f>+'Segmental forecast'!E8</f>
        <v>747</v>
      </c>
      <c r="F47" s="80">
        <f>+'Segmental forecast'!F8</f>
        <v>705</v>
      </c>
      <c r="G47" s="80">
        <f>+'Segmental forecast'!G8</f>
        <v>721</v>
      </c>
      <c r="H47" s="80">
        <f>+'Segmental forecast'!H8</f>
        <v>744</v>
      </c>
      <c r="I47" s="80">
        <f>+'Segmental forecast'!I8</f>
        <v>717</v>
      </c>
      <c r="J47" s="80"/>
      <c r="K47" s="80"/>
      <c r="L47" s="80"/>
      <c r="M47" s="80"/>
      <c r="N47" s="80"/>
    </row>
    <row r="48" spans="1:14" x14ac:dyDescent="0.25">
      <c r="A48" s="57" t="s">
        <v>177</v>
      </c>
      <c r="B48" s="3">
        <f>+Historicals!B103</f>
        <v>1262</v>
      </c>
      <c r="C48" s="3">
        <f>+Historicals!C103</f>
        <v>748</v>
      </c>
      <c r="D48" s="3">
        <f>+Historicals!D103</f>
        <v>703</v>
      </c>
      <c r="E48" s="3">
        <f>+Historicals!E103</f>
        <v>529</v>
      </c>
      <c r="F48" s="3">
        <f>+Historicals!F103</f>
        <v>757</v>
      </c>
      <c r="G48" s="3">
        <f>+Historicals!G103</f>
        <v>1028</v>
      </c>
      <c r="H48" s="3">
        <f>+Historicals!H103</f>
        <v>1177</v>
      </c>
      <c r="I48" s="3">
        <f>+Historicals!I103</f>
        <v>1231</v>
      </c>
      <c r="J48" s="3"/>
      <c r="K48" s="3"/>
      <c r="L48" s="3"/>
      <c r="M48" s="3"/>
      <c r="N48" s="3"/>
    </row>
    <row r="49" spans="1:14" x14ac:dyDescent="0.25">
      <c r="A49" s="1" t="s">
        <v>178</v>
      </c>
      <c r="B49" s="9">
        <f>+B46-B48</f>
        <v>2971</v>
      </c>
      <c r="C49" s="9">
        <f t="shared" ref="C49:I49" si="16">+C46-C48</f>
        <v>3894</v>
      </c>
      <c r="D49" s="9">
        <f t="shared" si="16"/>
        <v>4242</v>
      </c>
      <c r="E49" s="9">
        <f t="shared" si="16"/>
        <v>3850</v>
      </c>
      <c r="F49" s="9">
        <f t="shared" si="16"/>
        <v>4093</v>
      </c>
      <c r="G49" s="9">
        <f t="shared" si="16"/>
        <v>1948</v>
      </c>
      <c r="H49" s="9">
        <f t="shared" si="16"/>
        <v>5746</v>
      </c>
      <c r="I49" s="9">
        <f t="shared" si="16"/>
        <v>5625</v>
      </c>
      <c r="J49" s="9"/>
      <c r="K49" s="9"/>
      <c r="L49" s="9"/>
      <c r="M49" s="9"/>
      <c r="N49" s="9"/>
    </row>
    <row r="50" spans="1:14" x14ac:dyDescent="0.25">
      <c r="A50" s="57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7" t="s">
        <v>180</v>
      </c>
      <c r="B51" s="3">
        <f>+B23-5451</f>
        <v>113</v>
      </c>
      <c r="C51" s="3">
        <f>+C23-B23</f>
        <v>324</v>
      </c>
      <c r="D51" s="3">
        <f t="shared" ref="D51:I51" si="17">+D23-C23</f>
        <v>796</v>
      </c>
      <c r="E51" s="3">
        <f t="shared" si="17"/>
        <v>-204</v>
      </c>
      <c r="F51" s="3">
        <f t="shared" si="17"/>
        <v>802</v>
      </c>
      <c r="G51" s="3">
        <f t="shared" si="17"/>
        <v>586</v>
      </c>
      <c r="H51" s="3">
        <f t="shared" si="17"/>
        <v>613</v>
      </c>
      <c r="I51" s="3">
        <f t="shared" si="17"/>
        <v>1248</v>
      </c>
      <c r="J51" s="3"/>
      <c r="K51" s="3"/>
      <c r="L51" s="3"/>
      <c r="M51" s="3"/>
      <c r="N51" s="3"/>
    </row>
    <row r="52" spans="1:14" x14ac:dyDescent="0.25">
      <c r="A52" s="57" t="s">
        <v>135</v>
      </c>
      <c r="B52" s="3">
        <f>+Historicals!B81-Historicals!B104</f>
        <v>-1169</v>
      </c>
      <c r="C52" s="3">
        <f>+Historicals!C81-Historicals!C104</f>
        <v>-1395</v>
      </c>
      <c r="D52" s="3">
        <f>+Historicals!D81-Historicals!D104</f>
        <v>-1371</v>
      </c>
      <c r="E52" s="3">
        <f>+Historicals!E81-Historicals!E104</f>
        <v>-1322</v>
      </c>
      <c r="F52" s="3">
        <f>+Historicals!F81-Historicals!F104</f>
        <v>-1279</v>
      </c>
      <c r="G52" s="3">
        <f>+Historicals!G81-Historicals!G104</f>
        <v>-1207</v>
      </c>
      <c r="H52" s="3">
        <f>+Historicals!H81-Historicals!H104</f>
        <v>-874</v>
      </c>
      <c r="I52" s="3">
        <f>+Historicals!I81-Historicals!I104</f>
        <v>-918</v>
      </c>
      <c r="J52" s="3"/>
      <c r="K52" s="3"/>
      <c r="L52" s="3"/>
      <c r="M52" s="3"/>
      <c r="N52" s="3"/>
    </row>
    <row r="53" spans="1:14" x14ac:dyDescent="0.25">
      <c r="A53" s="1" t="s">
        <v>181</v>
      </c>
      <c r="B53" s="9">
        <f>+B49+B47-B51-B52</f>
        <v>4633</v>
      </c>
      <c r="C53" s="9">
        <f t="shared" ref="C53:I53" si="18">+C49+C47-C51-C52</f>
        <v>5614</v>
      </c>
      <c r="D53" s="9">
        <f t="shared" si="18"/>
        <v>5523</v>
      </c>
      <c r="E53" s="9">
        <f t="shared" si="18"/>
        <v>6123</v>
      </c>
      <c r="F53" s="9">
        <f t="shared" si="18"/>
        <v>5275</v>
      </c>
      <c r="G53" s="9">
        <f t="shared" si="18"/>
        <v>3290</v>
      </c>
      <c r="H53" s="9">
        <f t="shared" si="18"/>
        <v>6751</v>
      </c>
      <c r="I53" s="9">
        <f t="shared" si="18"/>
        <v>6012</v>
      </c>
      <c r="J53" s="9"/>
      <c r="K53" s="9"/>
      <c r="L53" s="9"/>
      <c r="M53" s="9"/>
      <c r="N53" s="9"/>
    </row>
    <row r="54" spans="1:14" x14ac:dyDescent="0.25">
      <c r="A54" s="57" t="s">
        <v>182</v>
      </c>
      <c r="B54" s="3">
        <f>+Historicals!B68+Historicals!B69+Historicals!B70</f>
        <v>658</v>
      </c>
      <c r="C54" s="3">
        <f>+Historicals!C68+Historicals!C69+Historicals!C70</f>
        <v>347</v>
      </c>
      <c r="D54" s="3">
        <f>+Historicals!D68+Historicals!D69+Historicals!D70</f>
        <v>108</v>
      </c>
      <c r="E54" s="3">
        <f>+Historicals!E68+Historicals!E69+Historicals!E70</f>
        <v>146</v>
      </c>
      <c r="F54" s="3">
        <f>+Historicals!F68+Historicals!F69+Historicals!F70</f>
        <v>573</v>
      </c>
      <c r="G54" s="3">
        <f>+Historicals!G68+Historicals!G69+Historicals!G70</f>
        <v>850</v>
      </c>
      <c r="H54" s="3">
        <f>+Historicals!H68+Historicals!H69+Historicals!H70</f>
        <v>526</v>
      </c>
      <c r="I54" s="3">
        <f>+Historicals!I68+Historicals!I69+Historicals!I70</f>
        <v>735</v>
      </c>
      <c r="J54" s="3"/>
      <c r="K54" s="3"/>
      <c r="L54" s="3"/>
      <c r="M54" s="3"/>
      <c r="N54" s="3"/>
    </row>
    <row r="55" spans="1:14" x14ac:dyDescent="0.25">
      <c r="A55" s="30" t="s">
        <v>183</v>
      </c>
      <c r="B55" s="29">
        <f>+B53+B54</f>
        <v>5291</v>
      </c>
      <c r="C55" s="29">
        <f t="shared" ref="C55:I55" si="19">+C53+C54</f>
        <v>5961</v>
      </c>
      <c r="D55" s="29">
        <f t="shared" si="19"/>
        <v>5631</v>
      </c>
      <c r="E55" s="29">
        <f t="shared" si="19"/>
        <v>6269</v>
      </c>
      <c r="F55" s="29">
        <f t="shared" si="19"/>
        <v>5848</v>
      </c>
      <c r="G55" s="29">
        <f t="shared" si="19"/>
        <v>4140</v>
      </c>
      <c r="H55" s="29">
        <f t="shared" si="19"/>
        <v>7277</v>
      </c>
      <c r="I55" s="29">
        <f t="shared" si="19"/>
        <v>6747</v>
      </c>
      <c r="J55" s="29"/>
      <c r="K55" s="29"/>
      <c r="L55" s="29"/>
      <c r="M55" s="29"/>
      <c r="N55" s="29"/>
    </row>
    <row r="56" spans="1:14" x14ac:dyDescent="0.25">
      <c r="A56" s="57" t="s">
        <v>184</v>
      </c>
      <c r="B56" s="3">
        <f>+Historicals!B78+Historicals!B81</f>
        <v>-5899</v>
      </c>
      <c r="C56" s="3">
        <f>+Historicals!C78+Historicals!C81</f>
        <v>-6510</v>
      </c>
      <c r="D56" s="3">
        <f>+Historicals!D78+Historicals!D81</f>
        <v>-7033</v>
      </c>
      <c r="E56" s="3">
        <f>+Historicals!E78+Historicals!E81</f>
        <v>-5811</v>
      </c>
      <c r="F56" s="3">
        <f>+Historicals!F78+Historicals!F81</f>
        <v>-4056</v>
      </c>
      <c r="G56" s="3">
        <f>+Historicals!G78+Historicals!G81</f>
        <v>-3512</v>
      </c>
      <c r="H56" s="3">
        <f>+Historicals!H78+Historicals!H81</f>
        <v>-10656</v>
      </c>
      <c r="I56" s="3">
        <f>+Historicals!I78+Historicals!I81</f>
        <v>-13671</v>
      </c>
      <c r="J56" s="3"/>
      <c r="K56" s="3"/>
      <c r="L56" s="3"/>
      <c r="M56" s="3"/>
      <c r="N56" s="3"/>
    </row>
    <row r="57" spans="1:14" x14ac:dyDescent="0.25">
      <c r="A57" s="57" t="s">
        <v>185</v>
      </c>
      <c r="B57" s="3">
        <f>+Historicals!B79+Historicals!B80+Historicals!B82+Historicals!B83+Historicals!B84</f>
        <v>5724</v>
      </c>
      <c r="C57" s="3">
        <f>+Historicals!C79+Historicals!C80+Historicals!C82+Historicals!C83+Historicals!C84</f>
        <v>5476</v>
      </c>
      <c r="D57" s="3">
        <f>+Historicals!D79+Historicals!D80+Historicals!D82+Historicals!D83+Historicals!D84</f>
        <v>6025</v>
      </c>
      <c r="E57" s="3">
        <f>+Historicals!E79+Historicals!E80+Historicals!E82+Historicals!E83+Historicals!E84</f>
        <v>6087</v>
      </c>
      <c r="F57" s="3">
        <f>+Historicals!F79+Historicals!F80+Historicals!F82+Historicals!F83+Historicals!F84</f>
        <v>3792</v>
      </c>
      <c r="G57" s="3">
        <f>+Historicals!G79+Historicals!G80+Historicals!G82+Historicals!G83+Historicals!G84</f>
        <v>2484</v>
      </c>
      <c r="H57" s="3">
        <f>+Historicals!H79+Historicals!H80+Historicals!H82+Historicals!H83+Historicals!H84</f>
        <v>6856</v>
      </c>
      <c r="I57" s="3">
        <f>+Historicals!I79+Historicals!I80+Historicals!I82+Historicals!I83+Historicals!I84</f>
        <v>12147</v>
      </c>
      <c r="J57" s="3"/>
      <c r="K57" s="3"/>
      <c r="L57" s="3"/>
      <c r="M57" s="3"/>
      <c r="N57" s="3"/>
    </row>
    <row r="58" spans="1:14" x14ac:dyDescent="0.25">
      <c r="A58" s="30" t="s">
        <v>186</v>
      </c>
      <c r="B58" s="29">
        <f>+B56+B57</f>
        <v>-175</v>
      </c>
      <c r="C58" s="29">
        <f t="shared" ref="C58:I58" si="20">+C56+C57</f>
        <v>-1034</v>
      </c>
      <c r="D58" s="29">
        <f t="shared" si="20"/>
        <v>-1008</v>
      </c>
      <c r="E58" s="29">
        <f t="shared" si="20"/>
        <v>276</v>
      </c>
      <c r="F58" s="29">
        <f t="shared" si="20"/>
        <v>-264</v>
      </c>
      <c r="G58" s="29">
        <f t="shared" si="20"/>
        <v>-1028</v>
      </c>
      <c r="H58" s="29">
        <f t="shared" si="20"/>
        <v>-3800</v>
      </c>
      <c r="I58" s="29">
        <f t="shared" si="20"/>
        <v>-1524</v>
      </c>
      <c r="J58" s="29"/>
      <c r="K58" s="29"/>
      <c r="L58" s="29"/>
      <c r="M58" s="29"/>
      <c r="N58" s="29"/>
    </row>
    <row r="59" spans="1:14" x14ac:dyDescent="0.25">
      <c r="A59" s="57" t="s">
        <v>187</v>
      </c>
      <c r="B59" s="3">
        <f>+Historicals!B90+Historicals!B91</f>
        <v>-2020</v>
      </c>
      <c r="C59" s="3">
        <f>+Historicals!C90+Historicals!C91</f>
        <v>-2731</v>
      </c>
      <c r="D59" s="3">
        <f>+Historicals!D90+Historicals!D91</f>
        <v>-2734</v>
      </c>
      <c r="E59" s="3">
        <f>+Historicals!E90+Historicals!E91</f>
        <v>-3521</v>
      </c>
      <c r="F59" s="3">
        <f>+Historicals!F90+Historicals!F91</f>
        <v>-3586</v>
      </c>
      <c r="G59" s="3">
        <f>+Historicals!G90+Historicals!G91</f>
        <v>-2182</v>
      </c>
      <c r="H59" s="3">
        <f>+Historicals!H90+Historicals!H91</f>
        <v>564</v>
      </c>
      <c r="I59" s="3">
        <f>+Historicals!I90+Historicals!I91</f>
        <v>-2863</v>
      </c>
      <c r="J59" s="3"/>
      <c r="K59" s="3"/>
      <c r="L59" s="81"/>
      <c r="M59" s="3"/>
      <c r="N59" s="3"/>
    </row>
    <row r="60" spans="1:14" x14ac:dyDescent="0.25">
      <c r="A60" s="73" t="s">
        <v>129</v>
      </c>
      <c r="B60" s="74" t="str">
        <f>+IFERROR(B59/A59-1,"nm")</f>
        <v>nm</v>
      </c>
      <c r="C60" s="74">
        <f t="shared" ref="C60:I60" si="21">+IFERROR(C59/B59-1,"nm")</f>
        <v>0.35198019801980207</v>
      </c>
      <c r="D60" s="74">
        <f t="shared" si="21"/>
        <v>1.0984987184181616E-3</v>
      </c>
      <c r="E60" s="74">
        <f t="shared" si="21"/>
        <v>0.28785662033650339</v>
      </c>
      <c r="F60" s="74">
        <f t="shared" si="21"/>
        <v>1.8460664583924924E-2</v>
      </c>
      <c r="G60" s="74">
        <f t="shared" si="21"/>
        <v>-0.39152258784160621</v>
      </c>
      <c r="H60" s="74">
        <f t="shared" si="21"/>
        <v>-1.2584784601283228</v>
      </c>
      <c r="I60" s="74">
        <f t="shared" si="21"/>
        <v>-6.0762411347517729</v>
      </c>
      <c r="J60" s="74"/>
      <c r="K60" s="74"/>
      <c r="L60" s="74"/>
      <c r="M60" s="75"/>
      <c r="N60" s="75"/>
    </row>
    <row r="61" spans="1:14" x14ac:dyDescent="0.25">
      <c r="A61" s="57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7" t="s">
        <v>189</v>
      </c>
      <c r="B62" s="3">
        <f>+Historicals!B87+Historicals!B88+Historicals!B89</f>
        <v>-63</v>
      </c>
      <c r="C62" s="3">
        <f>+Historicals!C87+Historicals!C88+Historicals!C89</f>
        <v>914</v>
      </c>
      <c r="D62" s="3">
        <f>+Historicals!D87+Historicals!D88+Historicals!D89</f>
        <v>1809</v>
      </c>
      <c r="E62" s="3">
        <f>+Historicals!E87+Historicals!E88+Historicals!E89</f>
        <v>13</v>
      </c>
      <c r="F62" s="3">
        <f>+Historicals!F87+Historicals!F88+Historicals!F89</f>
        <v>-325</v>
      </c>
      <c r="G62" s="3">
        <f>+Historicals!G87+Historicals!G88+Historicals!G89</f>
        <v>6177</v>
      </c>
      <c r="H62" s="3">
        <f>+Historicals!H87+Historicals!H88+Historicals!H89</f>
        <v>-249</v>
      </c>
      <c r="I62" s="3">
        <f>+Historicals!I87+Historicals!I88+Historicals!I89</f>
        <v>15</v>
      </c>
      <c r="J62" s="3"/>
      <c r="K62" s="3"/>
      <c r="L62" s="3"/>
      <c r="M62" s="3"/>
      <c r="N62" s="3"/>
    </row>
    <row r="63" spans="1:14" x14ac:dyDescent="0.25">
      <c r="A63" s="57" t="s">
        <v>190</v>
      </c>
      <c r="B63" s="3">
        <f>+Historicals!B93</f>
        <v>192</v>
      </c>
      <c r="C63" s="3">
        <f>+Historicals!C93</f>
        <v>168</v>
      </c>
      <c r="D63" s="3">
        <f>+Historicals!D93</f>
        <v>-90</v>
      </c>
      <c r="E63" s="3">
        <f>+Historicals!E93</f>
        <v>-84</v>
      </c>
      <c r="F63" s="3">
        <f>+Historicals!F93</f>
        <v>-50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</row>
    <row r="64" spans="1:14" x14ac:dyDescent="0.25">
      <c r="A64" s="30" t="s">
        <v>191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7" t="s">
        <v>192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193</v>
      </c>
      <c r="B66" s="29">
        <f>+B55+B58+B64+B65</f>
        <v>2243</v>
      </c>
      <c r="C66" s="29">
        <f t="shared" ref="C66:I66" si="22">+C55+C58+C64+C65</f>
        <v>2151</v>
      </c>
      <c r="D66" s="29">
        <f t="shared" si="22"/>
        <v>2455</v>
      </c>
      <c r="E66" s="29">
        <f t="shared" si="22"/>
        <v>1755</v>
      </c>
      <c r="F66" s="29">
        <f t="shared" si="22"/>
        <v>162</v>
      </c>
      <c r="G66" s="29">
        <f t="shared" si="22"/>
        <v>5537</v>
      </c>
      <c r="H66" s="29">
        <f t="shared" si="22"/>
        <v>2161</v>
      </c>
      <c r="I66" s="29">
        <f t="shared" si="22"/>
        <v>244</v>
      </c>
      <c r="J66" s="29"/>
      <c r="K66" s="29"/>
      <c r="L66" s="29"/>
      <c r="M66" s="29"/>
      <c r="N66" s="29"/>
    </row>
    <row r="67" spans="1:14" x14ac:dyDescent="0.25">
      <c r="A67" s="5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195</v>
      </c>
      <c r="B68" s="7">
        <f>+B66+B67</f>
        <v>4463</v>
      </c>
      <c r="C68" s="7">
        <f t="shared" ref="C68:I68" si="23">+C66+C67</f>
        <v>6003</v>
      </c>
      <c r="D68" s="7">
        <f t="shared" si="23"/>
        <v>5593</v>
      </c>
      <c r="E68" s="7">
        <f t="shared" si="23"/>
        <v>5563</v>
      </c>
      <c r="F68" s="7">
        <f t="shared" si="23"/>
        <v>4411</v>
      </c>
      <c r="G68" s="7">
        <f t="shared" si="23"/>
        <v>10003</v>
      </c>
      <c r="H68" s="7">
        <f t="shared" si="23"/>
        <v>10509</v>
      </c>
      <c r="I68" s="7">
        <f t="shared" si="23"/>
        <v>10133</v>
      </c>
      <c r="J68" s="7"/>
      <c r="K68" s="7"/>
      <c r="L68" s="7"/>
      <c r="M68" s="7"/>
      <c r="N68" s="7"/>
    </row>
    <row r="69" spans="1:14" ht="15.75" thickTop="1" x14ac:dyDescent="0.25">
      <c r="A69" s="84" t="s">
        <v>201</v>
      </c>
      <c r="B69" s="52">
        <f>+B68-B21</f>
        <v>611</v>
      </c>
      <c r="C69" s="52">
        <f t="shared" ref="C69:I69" si="24">+C68-C21</f>
        <v>2865</v>
      </c>
      <c r="D69" s="52">
        <f t="shared" si="24"/>
        <v>1785</v>
      </c>
      <c r="E69" s="52">
        <f t="shared" si="24"/>
        <v>1314</v>
      </c>
      <c r="F69" s="52">
        <f t="shared" si="24"/>
        <v>-55</v>
      </c>
      <c r="G69" s="52">
        <f t="shared" si="24"/>
        <v>1655</v>
      </c>
      <c r="H69" s="52">
        <f t="shared" si="24"/>
        <v>620</v>
      </c>
      <c r="I69" s="52">
        <f t="shared" si="24"/>
        <v>1559</v>
      </c>
      <c r="J69" s="52"/>
      <c r="K69" s="52"/>
      <c r="L69" s="52"/>
      <c r="M69" s="52"/>
      <c r="N69" s="52"/>
    </row>
    <row r="70" spans="1:14" x14ac:dyDescent="0.25">
      <c r="A70" s="1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2023-10-12T14:34:38Z</dcterms:modified>
</cp:coreProperties>
</file>