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5C369BD5-9592-46AE-8583-5E714237DEC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4" l="1"/>
  <c r="I46" i="4"/>
  <c r="G46" i="4"/>
  <c r="C46" i="4"/>
  <c r="D46" i="4"/>
  <c r="E46" i="4"/>
  <c r="F46" i="4"/>
  <c r="B46" i="4"/>
  <c r="B47" i="4"/>
  <c r="C37" i="4"/>
  <c r="D37" i="4"/>
  <c r="E37" i="4"/>
  <c r="F37" i="4"/>
  <c r="G37" i="4"/>
  <c r="H37" i="4"/>
  <c r="I37" i="4"/>
  <c r="B37" i="4"/>
  <c r="C45" i="4"/>
  <c r="D45" i="4"/>
  <c r="E45" i="4"/>
  <c r="F45" i="4"/>
  <c r="G45" i="4"/>
  <c r="H45" i="4"/>
  <c r="I45" i="4"/>
  <c r="B45" i="4"/>
  <c r="B38" i="4"/>
  <c r="C38" i="4"/>
  <c r="D38" i="4"/>
  <c r="E38" i="4"/>
  <c r="F38" i="4"/>
  <c r="G38" i="4"/>
  <c r="H38" i="4"/>
  <c r="I38" i="4"/>
  <c r="K40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B21" i="4"/>
  <c r="C27" i="4"/>
  <c r="D27" i="4"/>
  <c r="E27" i="4"/>
  <c r="F27" i="4"/>
  <c r="G27" i="4"/>
  <c r="H27" i="4"/>
  <c r="I27" i="4"/>
  <c r="B27" i="4"/>
  <c r="C23" i="4"/>
  <c r="D23" i="4"/>
  <c r="E23" i="4"/>
  <c r="E54" i="4" s="1"/>
  <c r="F23" i="4"/>
  <c r="G23" i="4"/>
  <c r="F54" i="4" s="1"/>
  <c r="H23" i="4"/>
  <c r="I23" i="4"/>
  <c r="I54" i="4" s="1"/>
  <c r="B23" i="4"/>
  <c r="C22" i="4"/>
  <c r="D22" i="4"/>
  <c r="E22" i="4"/>
  <c r="F22" i="4"/>
  <c r="G22" i="4"/>
  <c r="H22" i="4"/>
  <c r="I22" i="4"/>
  <c r="B22" i="4"/>
  <c r="C53" i="4"/>
  <c r="D53" i="4"/>
  <c r="E53" i="4"/>
  <c r="F53" i="4"/>
  <c r="G53" i="4"/>
  <c r="H53" i="4"/>
  <c r="I53" i="4"/>
  <c r="J53" i="4"/>
  <c r="K53" i="4"/>
  <c r="L53" i="4"/>
  <c r="M53" i="4"/>
  <c r="N53" i="4"/>
  <c r="B53" i="4"/>
  <c r="C57" i="4"/>
  <c r="D57" i="4"/>
  <c r="E57" i="4"/>
  <c r="F57" i="4"/>
  <c r="G57" i="4"/>
  <c r="H57" i="4"/>
  <c r="I57" i="4"/>
  <c r="J57" i="4"/>
  <c r="K57" i="4"/>
  <c r="L57" i="4"/>
  <c r="M57" i="4"/>
  <c r="N57" i="4"/>
  <c r="B57" i="4"/>
  <c r="B54" i="4"/>
  <c r="B130" i="1"/>
  <c r="C71" i="4"/>
  <c r="D71" i="4"/>
  <c r="E71" i="4"/>
  <c r="F71" i="4"/>
  <c r="G71" i="4"/>
  <c r="H71" i="4"/>
  <c r="I71" i="4"/>
  <c r="J71" i="4"/>
  <c r="K71" i="4"/>
  <c r="L71" i="4"/>
  <c r="M71" i="4"/>
  <c r="N71" i="4"/>
  <c r="B71" i="4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C69" i="4"/>
  <c r="D69" i="4"/>
  <c r="E69" i="4"/>
  <c r="F69" i="4"/>
  <c r="G69" i="4"/>
  <c r="H69" i="4"/>
  <c r="I69" i="4"/>
  <c r="J69" i="4"/>
  <c r="K69" i="4"/>
  <c r="L69" i="4"/>
  <c r="M69" i="4"/>
  <c r="N69" i="4"/>
  <c r="B98" i="1"/>
  <c r="B67" i="4" s="1"/>
  <c r="C98" i="1"/>
  <c r="C67" i="4" s="1"/>
  <c r="D98" i="1"/>
  <c r="D67" i="4" s="1"/>
  <c r="E98" i="1"/>
  <c r="E67" i="4" s="1"/>
  <c r="F98" i="1"/>
  <c r="F67" i="4" s="1"/>
  <c r="G98" i="1"/>
  <c r="G67" i="4" s="1"/>
  <c r="H98" i="1"/>
  <c r="H67" i="4" s="1"/>
  <c r="I98" i="1"/>
  <c r="I67" i="4" s="1"/>
  <c r="C68" i="4"/>
  <c r="D68" i="4"/>
  <c r="E68" i="4"/>
  <c r="F68" i="4"/>
  <c r="G68" i="4"/>
  <c r="H68" i="4"/>
  <c r="I68" i="4"/>
  <c r="J68" i="4"/>
  <c r="K68" i="4"/>
  <c r="L68" i="4"/>
  <c r="M68" i="4"/>
  <c r="N68" i="4"/>
  <c r="B68" i="4"/>
  <c r="B103" i="1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J61" i="4"/>
  <c r="K61" i="4"/>
  <c r="L61" i="4"/>
  <c r="M61" i="4"/>
  <c r="N61" i="4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J58" i="4"/>
  <c r="K58" i="4"/>
  <c r="L58" i="4"/>
  <c r="M58" i="4"/>
  <c r="N58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B63" i="4" s="1"/>
  <c r="C66" i="4"/>
  <c r="D66" i="4"/>
  <c r="E66" i="4"/>
  <c r="F66" i="4"/>
  <c r="G66" i="4"/>
  <c r="H66" i="4"/>
  <c r="I66" i="4"/>
  <c r="J66" i="4"/>
  <c r="K66" i="4"/>
  <c r="L66" i="4"/>
  <c r="M66" i="4"/>
  <c r="N66" i="4"/>
  <c r="B66" i="4"/>
  <c r="C64" i="4"/>
  <c r="D64" i="4"/>
  <c r="E64" i="4"/>
  <c r="F64" i="4"/>
  <c r="G64" i="4"/>
  <c r="H64" i="4"/>
  <c r="I64" i="4"/>
  <c r="J64" i="4"/>
  <c r="K64" i="4"/>
  <c r="L64" i="4"/>
  <c r="M64" i="4"/>
  <c r="N64" i="4"/>
  <c r="B64" i="4"/>
  <c r="J67" i="4"/>
  <c r="K67" i="4"/>
  <c r="L67" i="4"/>
  <c r="M67" i="4"/>
  <c r="N67" i="4"/>
  <c r="J55" i="4"/>
  <c r="K55" i="4"/>
  <c r="K56" i="4" s="1"/>
  <c r="L55" i="4"/>
  <c r="M55" i="4"/>
  <c r="N55" i="4"/>
  <c r="C51" i="4"/>
  <c r="D51" i="4"/>
  <c r="E51" i="4"/>
  <c r="F51" i="4"/>
  <c r="G51" i="4"/>
  <c r="H51" i="4"/>
  <c r="I51" i="4"/>
  <c r="J51" i="4"/>
  <c r="K51" i="4"/>
  <c r="L51" i="4"/>
  <c r="M51" i="4"/>
  <c r="N51" i="4"/>
  <c r="B51" i="4"/>
  <c r="C50" i="4"/>
  <c r="D50" i="4"/>
  <c r="E50" i="4"/>
  <c r="F50" i="4"/>
  <c r="G50" i="4"/>
  <c r="H50" i="4"/>
  <c r="I50" i="4"/>
  <c r="B50" i="4"/>
  <c r="J50" i="4"/>
  <c r="K50" i="4"/>
  <c r="L50" i="4"/>
  <c r="M50" i="4"/>
  <c r="N50" i="4"/>
  <c r="J49" i="4"/>
  <c r="J52" i="4" s="1"/>
  <c r="K49" i="4"/>
  <c r="K52" i="4" s="1"/>
  <c r="L49" i="4"/>
  <c r="L52" i="4" s="1"/>
  <c r="M49" i="4"/>
  <c r="M52" i="4" s="1"/>
  <c r="N49" i="4"/>
  <c r="N52" i="4" s="1"/>
  <c r="L142" i="1"/>
  <c r="K142" i="1"/>
  <c r="L56" i="4" l="1"/>
  <c r="J56" i="4"/>
  <c r="H54" i="4"/>
  <c r="N56" i="4"/>
  <c r="G54" i="4"/>
  <c r="M56" i="4"/>
  <c r="C54" i="4"/>
  <c r="D54" i="4"/>
  <c r="E63" i="4"/>
  <c r="F63" i="4"/>
  <c r="I63" i="4"/>
  <c r="H63" i="4"/>
  <c r="D63" i="4"/>
  <c r="G63" i="4"/>
  <c r="C63" i="4"/>
  <c r="J46" i="4" l="1"/>
  <c r="K46" i="4"/>
  <c r="L46" i="4"/>
  <c r="M46" i="4"/>
  <c r="N46" i="4"/>
  <c r="C44" i="4"/>
  <c r="D44" i="4"/>
  <c r="E44" i="4"/>
  <c r="F44" i="4"/>
  <c r="G44" i="4"/>
  <c r="H44" i="4"/>
  <c r="I44" i="4"/>
  <c r="J44" i="4"/>
  <c r="K44" i="4"/>
  <c r="L44" i="4"/>
  <c r="M44" i="4"/>
  <c r="N44" i="4"/>
  <c r="B44" i="4"/>
  <c r="C43" i="4"/>
  <c r="D43" i="4"/>
  <c r="E43" i="4"/>
  <c r="F43" i="4"/>
  <c r="F42" i="4" s="1"/>
  <c r="G43" i="4"/>
  <c r="G42" i="4" s="1"/>
  <c r="H43" i="4"/>
  <c r="H42" i="4" s="1"/>
  <c r="I43" i="4"/>
  <c r="I42" i="4" s="1"/>
  <c r="J43" i="4"/>
  <c r="K43" i="4"/>
  <c r="L43" i="4"/>
  <c r="M43" i="4"/>
  <c r="N43" i="4"/>
  <c r="B43" i="4"/>
  <c r="B42" i="4" s="1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K38" i="4"/>
  <c r="L38" i="4"/>
  <c r="M38" i="4"/>
  <c r="N38" i="4"/>
  <c r="K34" i="4"/>
  <c r="L34" i="4"/>
  <c r="M34" i="4"/>
  <c r="N34" i="4"/>
  <c r="K42" i="4"/>
  <c r="L42" i="4"/>
  <c r="M42" i="4"/>
  <c r="N42" i="4"/>
  <c r="C40" i="4"/>
  <c r="D40" i="4"/>
  <c r="E40" i="4"/>
  <c r="F40" i="4"/>
  <c r="G40" i="4"/>
  <c r="H40" i="4"/>
  <c r="I40" i="4"/>
  <c r="J40" i="4"/>
  <c r="L40" i="4"/>
  <c r="M40" i="4"/>
  <c r="N40" i="4"/>
  <c r="B40" i="4"/>
  <c r="C39" i="4"/>
  <c r="D39" i="4"/>
  <c r="E39" i="4"/>
  <c r="F39" i="4"/>
  <c r="G39" i="4"/>
  <c r="H39" i="4"/>
  <c r="I39" i="4"/>
  <c r="J39" i="4"/>
  <c r="K39" i="4"/>
  <c r="L39" i="4"/>
  <c r="M39" i="4"/>
  <c r="N39" i="4"/>
  <c r="B39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35" i="4"/>
  <c r="C34" i="4" s="1"/>
  <c r="D35" i="4"/>
  <c r="D34" i="4" s="1"/>
  <c r="E35" i="4"/>
  <c r="E34" i="4" s="1"/>
  <c r="F35" i="4"/>
  <c r="G35" i="4"/>
  <c r="H35" i="4"/>
  <c r="I35" i="4"/>
  <c r="J35" i="4"/>
  <c r="K35" i="4"/>
  <c r="L35" i="4"/>
  <c r="M35" i="4"/>
  <c r="N35" i="4"/>
  <c r="B35" i="4"/>
  <c r="I34" i="4" l="1"/>
  <c r="E42" i="4"/>
  <c r="H34" i="4"/>
  <c r="D42" i="4"/>
  <c r="G34" i="4"/>
  <c r="C42" i="4"/>
  <c r="B34" i="4"/>
  <c r="F34" i="4"/>
  <c r="C32" i="4"/>
  <c r="D32" i="4"/>
  <c r="E32" i="4"/>
  <c r="F32" i="4"/>
  <c r="G32" i="4"/>
  <c r="H32" i="4"/>
  <c r="I32" i="4"/>
  <c r="B32" i="4"/>
  <c r="J28" i="4"/>
  <c r="K28" i="4"/>
  <c r="L28" i="4"/>
  <c r="M28" i="4"/>
  <c r="N28" i="4"/>
  <c r="J29" i="4"/>
  <c r="K29" i="4"/>
  <c r="L29" i="4"/>
  <c r="M29" i="4"/>
  <c r="N29" i="4"/>
  <c r="C29" i="4"/>
  <c r="D29" i="4"/>
  <c r="E29" i="4"/>
  <c r="F29" i="4"/>
  <c r="G29" i="4"/>
  <c r="H29" i="4"/>
  <c r="I29" i="4"/>
  <c r="B29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28" i="4"/>
  <c r="D28" i="4"/>
  <c r="E28" i="4"/>
  <c r="F28" i="4"/>
  <c r="G28" i="4"/>
  <c r="H28" i="4"/>
  <c r="I28" i="4"/>
  <c r="B28" i="4"/>
  <c r="C30" i="4"/>
  <c r="D30" i="4"/>
  <c r="E30" i="4"/>
  <c r="F30" i="4"/>
  <c r="G30" i="4"/>
  <c r="H30" i="4"/>
  <c r="I30" i="4"/>
  <c r="J30" i="4"/>
  <c r="K30" i="4"/>
  <c r="L30" i="4"/>
  <c r="M30" i="4"/>
  <c r="N30" i="4"/>
  <c r="B30" i="4"/>
  <c r="K23" i="4"/>
  <c r="J54" i="4" s="1"/>
  <c r="L23" i="4"/>
  <c r="K54" i="4" s="1"/>
  <c r="M23" i="4"/>
  <c r="L54" i="4" s="1"/>
  <c r="N23" i="4"/>
  <c r="J33" i="4"/>
  <c r="K33" i="4"/>
  <c r="L33" i="4"/>
  <c r="M33" i="4"/>
  <c r="N33" i="4"/>
  <c r="C21" i="4"/>
  <c r="D21" i="4"/>
  <c r="D33" i="4" s="1"/>
  <c r="E21" i="4"/>
  <c r="E33" i="4" s="1"/>
  <c r="F21" i="4"/>
  <c r="G21" i="4"/>
  <c r="H21" i="4"/>
  <c r="I21" i="4"/>
  <c r="J21" i="4"/>
  <c r="K21" i="4"/>
  <c r="K72" i="4" s="1"/>
  <c r="L21" i="4"/>
  <c r="L72" i="4" s="1"/>
  <c r="M21" i="4"/>
  <c r="M72" i="4" s="1"/>
  <c r="N21" i="4"/>
  <c r="N72" i="4" s="1"/>
  <c r="B85" i="1"/>
  <c r="B61" i="4" s="1"/>
  <c r="C85" i="1"/>
  <c r="C61" i="4" s="1"/>
  <c r="D85" i="1"/>
  <c r="D61" i="4" s="1"/>
  <c r="E85" i="1"/>
  <c r="E61" i="4" s="1"/>
  <c r="F85" i="1"/>
  <c r="F61" i="4" s="1"/>
  <c r="G85" i="1"/>
  <c r="G61" i="4" s="1"/>
  <c r="C33" i="4" l="1"/>
  <c r="H33" i="4"/>
  <c r="B33" i="4"/>
  <c r="I33" i="4"/>
  <c r="G33" i="4"/>
  <c r="F33" i="4"/>
  <c r="M54" i="4"/>
  <c r="N54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K15" i="4"/>
  <c r="L15" i="4"/>
  <c r="M15" i="4"/>
  <c r="N15" i="4"/>
  <c r="B15" i="4"/>
  <c r="B17" i="4" s="1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K11" i="4"/>
  <c r="L11" i="4"/>
  <c r="M11" i="4"/>
  <c r="N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N14" i="4"/>
  <c r="C10" i="1"/>
  <c r="M14" i="4"/>
  <c r="L14" i="4"/>
  <c r="F10" i="1"/>
  <c r="F12" i="1" s="1"/>
  <c r="K14" i="4"/>
  <c r="G10" i="1"/>
  <c r="C12" i="1"/>
  <c r="C11" i="4"/>
  <c r="C14" i="4" s="1"/>
  <c r="C16" i="4" s="1"/>
  <c r="C19" i="4" s="1"/>
  <c r="D10" i="1"/>
  <c r="J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E24" i="4" s="1"/>
  <c r="D3" i="4"/>
  <c r="D24" i="4" s="1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24" i="4" s="1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24" i="4" s="1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3"/>
  <c r="G19" i="3"/>
  <c r="I6" i="4"/>
  <c r="I10" i="3"/>
  <c r="I9" i="3"/>
  <c r="B3" i="4"/>
  <c r="B4" i="3"/>
  <c r="H3" i="4"/>
  <c r="H24" i="4" s="1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9" i="4" s="1"/>
  <c r="H145" i="1"/>
  <c r="H148" i="1" s="1"/>
  <c r="H49" i="4" s="1"/>
  <c r="G145" i="1"/>
  <c r="G148" i="1" s="1"/>
  <c r="G49" i="4" s="1"/>
  <c r="G52" i="4" s="1"/>
  <c r="F145" i="1"/>
  <c r="F148" i="1" s="1"/>
  <c r="F49" i="4" s="1"/>
  <c r="F52" i="4" s="1"/>
  <c r="E145" i="1"/>
  <c r="E148" i="1" s="1"/>
  <c r="E49" i="4" s="1"/>
  <c r="E52" i="4" s="1"/>
  <c r="D145" i="1"/>
  <c r="D148" i="1" s="1"/>
  <c r="D49" i="4" s="1"/>
  <c r="D52" i="4" s="1"/>
  <c r="C145" i="1"/>
  <c r="C148" i="1" s="1"/>
  <c r="C49" i="4" s="1"/>
  <c r="C52" i="4" s="1"/>
  <c r="B145" i="1"/>
  <c r="B148" i="1" s="1"/>
  <c r="B49" i="4" s="1"/>
  <c r="B52" i="4" s="1"/>
  <c r="B4" i="4" l="1"/>
  <c r="B24" i="4"/>
  <c r="D4" i="4"/>
  <c r="C24" i="4"/>
  <c r="G4" i="4"/>
  <c r="G24" i="4"/>
  <c r="J48" i="3"/>
  <c r="J38" i="3" s="1"/>
  <c r="I4" i="4"/>
  <c r="C4" i="4"/>
  <c r="E7" i="4"/>
  <c r="E13" i="3"/>
  <c r="E12" i="3"/>
  <c r="F171" i="1"/>
  <c r="F55" i="4"/>
  <c r="C7" i="4"/>
  <c r="C13" i="3"/>
  <c r="H7" i="4"/>
  <c r="H13" i="3"/>
  <c r="H12" i="3"/>
  <c r="K3" i="4"/>
  <c r="K4" i="3"/>
  <c r="F7" i="4"/>
  <c r="F12" i="3"/>
  <c r="F13" i="3"/>
  <c r="H4" i="4"/>
  <c r="G171" i="1"/>
  <c r="G55" i="4"/>
  <c r="B171" i="1"/>
  <c r="B55" i="4"/>
  <c r="J3" i="4"/>
  <c r="J4" i="4" s="1"/>
  <c r="J4" i="3"/>
  <c r="H210" i="3"/>
  <c r="H209" i="3"/>
  <c r="H14" i="3"/>
  <c r="I15" i="3" s="1"/>
  <c r="I7" i="4"/>
  <c r="I13" i="3"/>
  <c r="I12" i="3"/>
  <c r="I171" i="1"/>
  <c r="I55" i="4"/>
  <c r="D171" i="1"/>
  <c r="D55" i="4"/>
  <c r="B11" i="3"/>
  <c r="C12" i="3" s="1"/>
  <c r="B5" i="4"/>
  <c r="B7" i="3"/>
  <c r="B6" i="3"/>
  <c r="I16" i="3"/>
  <c r="H170" i="1"/>
  <c r="D7" i="4"/>
  <c r="D13" i="3"/>
  <c r="D12" i="3"/>
  <c r="E171" i="1"/>
  <c r="E55" i="4"/>
  <c r="C171" i="1"/>
  <c r="C55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K4" i="4"/>
  <c r="G8" i="4"/>
  <c r="G9" i="4"/>
  <c r="D8" i="4"/>
  <c r="D9" i="4"/>
  <c r="C9" i="4"/>
  <c r="I8" i="4"/>
  <c r="I9" i="4"/>
  <c r="L3" i="4"/>
  <c r="L4" i="4" s="1"/>
  <c r="L4" i="3"/>
  <c r="H171" i="1"/>
  <c r="H55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61" i="4" s="1"/>
  <c r="I85" i="1"/>
  <c r="I61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I72" i="4" s="1"/>
  <c r="H30" i="1"/>
  <c r="G30" i="1"/>
  <c r="F30" i="1"/>
  <c r="E30" i="1"/>
  <c r="D30" i="1"/>
  <c r="C30" i="1"/>
  <c r="B30" i="1"/>
  <c r="I30" i="1"/>
  <c r="H7" i="1"/>
  <c r="I7" i="1"/>
  <c r="H4" i="1"/>
  <c r="I4" i="1"/>
  <c r="F47" i="4" l="1"/>
  <c r="F72" i="4"/>
  <c r="D47" i="4"/>
  <c r="D72" i="4"/>
  <c r="D58" i="4"/>
  <c r="D56" i="4" s="1"/>
  <c r="D100" i="1"/>
  <c r="F58" i="4"/>
  <c r="F56" i="4" s="1"/>
  <c r="F100" i="1"/>
  <c r="G58" i="4"/>
  <c r="G56" i="4" s="1"/>
  <c r="G100" i="1"/>
  <c r="B58" i="4"/>
  <c r="B56" i="4" s="1"/>
  <c r="B100" i="1"/>
  <c r="B69" i="4" s="1"/>
  <c r="C58" i="4"/>
  <c r="C56" i="4" s="1"/>
  <c r="C100" i="1"/>
  <c r="E58" i="4"/>
  <c r="E56" i="4" s="1"/>
  <c r="E100" i="1"/>
  <c r="I47" i="4"/>
  <c r="G36" i="1"/>
  <c r="B8" i="4"/>
  <c r="B9" i="4"/>
  <c r="H36" i="1"/>
  <c r="H59" i="1"/>
  <c r="J46" i="3"/>
  <c r="J14" i="3"/>
  <c r="M3" i="4"/>
  <c r="M4" i="3"/>
  <c r="G59" i="1"/>
  <c r="J5" i="4"/>
  <c r="J7" i="3"/>
  <c r="J6" i="3"/>
  <c r="B59" i="1"/>
  <c r="C36" i="1"/>
  <c r="C59" i="1"/>
  <c r="D36" i="1"/>
  <c r="I10" i="1"/>
  <c r="I11" i="4" s="1"/>
  <c r="E36" i="1"/>
  <c r="E59" i="1"/>
  <c r="N3" i="4"/>
  <c r="N4" i="3"/>
  <c r="I36" i="1"/>
  <c r="B36" i="1"/>
  <c r="H10" i="1"/>
  <c r="H11" i="4" s="1"/>
  <c r="F36" i="1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C47" i="4" l="1"/>
  <c r="C72" i="4"/>
  <c r="G47" i="4"/>
  <c r="G72" i="4"/>
  <c r="H47" i="4"/>
  <c r="H72" i="4"/>
  <c r="E47" i="4"/>
  <c r="E72" i="4"/>
  <c r="B72" i="4"/>
  <c r="D60" i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52" i="4" s="1"/>
  <c r="H149" i="1"/>
  <c r="K36" i="3"/>
  <c r="K5" i="3"/>
  <c r="I14" i="4"/>
  <c r="I16" i="4" s="1"/>
  <c r="I19" i="4" s="1"/>
  <c r="I13" i="4"/>
  <c r="I52" i="4" s="1"/>
  <c r="B60" i="1"/>
  <c r="M4" i="4"/>
  <c r="J16" i="3"/>
  <c r="J15" i="3"/>
  <c r="K46" i="3"/>
  <c r="K14" i="3"/>
  <c r="N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5" i="4"/>
  <c r="L6" i="3"/>
  <c r="L7" i="3"/>
  <c r="K5" i="4"/>
  <c r="K7" i="3"/>
  <c r="K6" i="3"/>
  <c r="I58" i="4"/>
  <c r="I56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5" i="4"/>
  <c r="N7" i="3"/>
  <c r="H102" i="1"/>
  <c r="I101" i="1" s="1"/>
  <c r="H58" i="4"/>
  <c r="H56" i="4" s="1"/>
  <c r="N38" i="3"/>
  <c r="N49" i="3"/>
  <c r="L44" i="3"/>
  <c r="L43" i="3"/>
  <c r="M42" i="3"/>
  <c r="N45" i="3"/>
  <c r="N36" i="3"/>
  <c r="M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L6" i="4"/>
  <c r="L9" i="3"/>
  <c r="L10" i="3"/>
  <c r="L11" i="3"/>
  <c r="N6" i="4"/>
  <c r="N10" i="3"/>
  <c r="N9" i="3"/>
  <c r="N11" i="3"/>
  <c r="M102" i="3"/>
  <c r="L18" i="3"/>
  <c r="L19" i="3"/>
  <c r="N18" i="3"/>
  <c r="N19" i="3"/>
  <c r="N101" i="3"/>
  <c r="M104" i="3"/>
  <c r="M106" i="3" s="1"/>
  <c r="M6" i="4"/>
  <c r="M10" i="3"/>
  <c r="M9" i="3"/>
  <c r="M11" i="3"/>
  <c r="M18" i="3"/>
  <c r="M19" i="3"/>
  <c r="J6" i="4"/>
  <c r="J10" i="3"/>
  <c r="J9" i="3"/>
  <c r="J11" i="3"/>
  <c r="J104" i="3"/>
  <c r="J105" i="3" s="1"/>
  <c r="K19" i="3"/>
  <c r="K18" i="3"/>
  <c r="J19" i="3"/>
  <c r="J18" i="3"/>
  <c r="N104" i="3"/>
  <c r="N105" i="3" s="1"/>
  <c r="K6" i="4"/>
  <c r="K9" i="3"/>
  <c r="K10" i="3"/>
  <c r="K11" i="3"/>
  <c r="L101" i="3"/>
  <c r="L102" i="3"/>
  <c r="L104" i="3"/>
  <c r="K106" i="3"/>
  <c r="M101" i="3"/>
  <c r="K105" i="3" l="1"/>
  <c r="J106" i="3"/>
  <c r="N7" i="4"/>
  <c r="N13" i="3"/>
  <c r="N12" i="3"/>
  <c r="N106" i="3"/>
  <c r="L7" i="4"/>
  <c r="L13" i="3"/>
  <c r="L12" i="3"/>
  <c r="K7" i="4"/>
  <c r="K12" i="3"/>
  <c r="K13" i="3"/>
  <c r="M7" i="4"/>
  <c r="M12" i="3"/>
  <c r="M13" i="3"/>
  <c r="J7" i="4"/>
  <c r="J13" i="3"/>
  <c r="J12" i="3"/>
  <c r="L105" i="3"/>
  <c r="L106" i="3"/>
  <c r="M105" i="3"/>
  <c r="N205" i="3"/>
  <c r="K203" i="3"/>
  <c r="J9" i="4" l="1"/>
  <c r="J8" i="4"/>
  <c r="L8" i="4"/>
  <c r="L9" i="4"/>
  <c r="M8" i="4"/>
  <c r="M9" i="4"/>
  <c r="K8" i="4"/>
  <c r="K9" i="4"/>
  <c r="N8" i="4"/>
  <c r="N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<sst xmlns="http://schemas.openxmlformats.org/spreadsheetml/2006/main" count="511" uniqueCount="206">
  <si>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</si>
  <si>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</si>
  <si>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</si>
  <si>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</si>
  <si>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</si>
  <si>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</si>
  <si>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</si>
  <si>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</si>
  <si>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</si>
  <si>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</si>
  <si>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</si>
  <si>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</si>
  <si>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</si>
  <si>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</si>
  <si>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</si>
  <si>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</si>
  <si>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</si>
  <si>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</si>
  <si>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</si>
  <si>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</si>
  <si>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</si>
  <si>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</si>
  <si>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</si>
  <si>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</si>
  <si>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</si>
  <si>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</si>
  <si>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</si>
  <si>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</si>
  <si>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</si>
  <si>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</si>
  <si>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</si>
  <si>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</si>
  <si>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</si>
  <si>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</si>
  <si>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</si>
  <si>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</si>
  <si>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</si>
  <si>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</si>
  <si>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</si>
  <si>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</si>
  <si>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</si>
  <si>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</si>
  <si>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</si>
  <si>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</si>
  <si>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</si>
  <si>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</si>
  <si>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</si>
  <si>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</si>
  <si>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</si>
  <si>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</si>
  <si>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</si>
  <si>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</si>
  <si>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</si>
  <si>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</si>
  <si>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</si>
  <si>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</si>
  <si>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</si>
  <si>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</si>
  <si>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</si>
  <si>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</si>
  <si>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</si>
  <si>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</si>
  <si>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</si>
  <si>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</si>
  <si>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</si>
  <si>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</si>
  <si>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</si>
  <si>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</si>
  <si>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</si>
  <si>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</si>
  <si>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</si>
  <si>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</si>
  <si>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</si>
  <si>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</si>
  <si>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</si>
  <si>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</si>
  <si>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</si>
  <si>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</si>
  <si>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</si>
  <si>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</si>
  <si>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</si>
  <si>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</si>
  <si>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</si>
  <si>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</si>
  <si>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</si>
  <si>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</si>
  <si>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</si>
  <si>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</si>
  <si>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</si>
  <si>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</si>
  <si>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</si>
  <si>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</si>
  <si>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</si>
  <si>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</si>
  <si>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</si>
  <si>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</si>
  <si>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</si>
  <si>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</si>
  <si>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</si>
  <si>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</si>
  <si>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</si>
  <si>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</si>
  <si>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</si>
  <si>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</si>
  <si>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</si>
  <si>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</si>
  <si>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</si>
  <si>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</si>
  <si>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</si>
  <si>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</si>
  <si>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</si>
  <si>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</si>
  <si>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</si>
  <si>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</si>
  <si>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</si>
  <si>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</si>
  <si>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</si>
  <si>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</si>
  <si>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</si>
  <si>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</si>
  <si>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</si>
  <si>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</si>
  <si>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</si>
  <si>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</si>
  <si>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</si>
  <si>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</si>
  <si>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</si>
  <si>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</si>
  <si>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</si>
  <si>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</si>
  <si>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</si>
  <si>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</si>
  <si>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</si>
  <si>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</si>
  <si>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</si>
  <si>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</si>
  <si>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</si>
  <si>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</si>
  <si>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</si>
  <si>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</si>
  <si>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</si>
  <si>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</si>
  <si>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</si>
  <si>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</si>
  <si>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</si>
  <si>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</si>
  <si>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</si>
  <si>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</si>
  <si>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</si>
  <si>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</si>
  <si>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</si>
  <si>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</si>
  <si>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</si>
  <si>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</si>
  <si>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</si>
  <si>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</si>
  <si>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</si>
  <si>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</si>
  <si>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</si>
  <si>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</si>
  <si>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</si>
  <si>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</si>
  <si>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</si>
  <si>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</si>
  <si>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</si>
  <si>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</si>
  <si>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</si>
  <si>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</si>
  <si>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</si>
  <si>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</si>
  <si>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</si>
  <si>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</si>
  <si>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</si>
  <si>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</si>
  <si>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</si>
  <si>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</si>
  <si>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</si>
  <si>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</si>
  <si>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</si>
  <si>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</si>
  <si>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</si>
  <si>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</si>
  <si>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</si>
  <si>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</si>
  <si>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</si>
  <si>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</si>
  <si>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</si>
  <si>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</si>
  <si>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</si>
  <si>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</si>
  <si>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</si>
  <si>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</si>
  <si>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</si>
  <si>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</si>
  <si>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</si>
  <si>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</si>
  <si>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</si>
  <si>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</si>
  <si>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</si>
  <si>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</si>
  <si>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</si>
  <si>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</si>
  <si>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</si>
  <si>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</si>
  <si>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Accounts Receivable,net</t>
  </si>
  <si>
    <t>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</si>
</sst>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5" fontId="0" fillId="0" borderId="0" xfId="3" applyNumberFormat="1" applyFont="1"/>
    <xf numFmtId="165" fontId="1" fillId="0" borderId="0" xfId="2" applyNumberFormat="1" applyFont="1" applyFill="1" applyAlignment="1">
      <alignment horizontal="right"/>
    </xf>
    <xf numFmtId="0" fontId="0" fillId="9" borderId="0" xfId="0" applyFill="1" applyAlignment="1">
      <alignment horizontal="left" indent="2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27" activePane="bottomLeft" state="frozen"/>
      <selection pane="bottomLeft" activeCell="M40" sqref="M40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11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11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11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11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11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1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1" x14ac:dyDescent="0.25">
      <c r="A39" s="7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11" x14ac:dyDescent="0.25">
      <c r="A40" s="7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11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11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11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11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K44" s="3"/>
    </row>
    <row r="45" spans="1:11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11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11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  <c r="K47" s="59"/>
    </row>
    <row r="48" spans="1:11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>
        <f>SUM(B140:B144)</f>
        <v>4813</v>
      </c>
      <c r="L142" s="59">
        <f>B146+B147</f>
        <v>-580</v>
      </c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25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25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25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25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25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25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25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25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25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25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25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25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25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25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25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25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25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25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25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25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25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25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25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54" workbookViewId="0">
      <selection activeCell="B216" sqref="B216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"/>
  <sheetViews>
    <sheetView tabSelected="1" topLeftCell="A48" workbookViewId="0">
      <selection activeCell="B52" sqref="B52"/>
    </sheetView>
  </sheetViews>
  <sheetFormatPr defaultRowHeight="15" x14ac:dyDescent="0.25"/>
  <cols>
    <col min="1" max="1" width="48.7109375" customWidth="1"/>
    <col min="2" max="9" width="11.7109375" customWidth="1"/>
    <col min="10" max="10" width="51.42578125" customWidth="1"/>
    <col min="11" max="14" width="11.71093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+'Segmental forecast'!J3</f>
        <v>46710</v>
      </c>
      <c r="K3" s="9">
        <f>+'Segmental forecast'!K3</f>
        <v>46710</v>
      </c>
      <c r="L3" s="9">
        <f>+'Segmental forecast'!L3</f>
        <v>46710</v>
      </c>
      <c r="M3" s="9">
        <f>+'Segmental forecast'!M3</f>
        <v>46710</v>
      </c>
      <c r="N3" s="9">
        <f>+'Segmental forecast'!N3</f>
        <v>46710</v>
      </c>
    </row>
    <row r="4" spans="1:15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N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f>+IFERROR(J3/I3-1,"nm")</f>
        <v>0</v>
      </c>
      <c r="K4" s="54">
        <f t="shared" si="2"/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</row>
    <row r="5" spans="1:15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>
        <f>+'Segmental forecast'!J8</f>
        <v>717</v>
      </c>
      <c r="K6" s="55">
        <f>+'Segmental forecast'!K8</f>
        <v>717</v>
      </c>
      <c r="L6" s="55">
        <f>+'Segmental forecast'!L8</f>
        <v>717</v>
      </c>
      <c r="M6" s="55">
        <f>+'Segmental forecast'!M8</f>
        <v>717</v>
      </c>
      <c r="N6" s="55">
        <f>+'Segmental forecast'!N8</f>
        <v>717</v>
      </c>
      <c r="O6" s="3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>
        <f>+'Segmental forecast'!J11</f>
        <v>6856</v>
      </c>
      <c r="K7" s="5">
        <f>+'Segmental forecast'!K11</f>
        <v>6856</v>
      </c>
      <c r="L7" s="5">
        <f>+'Segmental forecast'!L11</f>
        <v>6856</v>
      </c>
      <c r="M7" s="5">
        <f>+'Segmental forecast'!M11</f>
        <v>6856</v>
      </c>
      <c r="N7" s="5">
        <f>+'Segmental forecast'!N11</f>
        <v>6856</v>
      </c>
    </row>
    <row r="8" spans="1:15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N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>
        <f>+IFERROR(J7/I7-1,"nm")</f>
        <v>0</v>
      </c>
      <c r="K8" s="54">
        <f t="shared" si="3"/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</row>
    <row r="9" spans="1:15" x14ac:dyDescent="0.25">
      <c r="A9" s="41" t="s">
        <v>131</v>
      </c>
      <c r="B9" s="54">
        <f>+IFERROR(B7/B$3,"nm")</f>
        <v>0.13832881278389594</v>
      </c>
      <c r="C9" s="54">
        <f t="shared" ref="C9:N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>
        <f t="shared" si="4"/>
        <v>0.14677799186469706</v>
      </c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</row>
    <row r="10" spans="1:15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>
        <f>+Historicals!J8</f>
        <v>0</v>
      </c>
      <c r="K10" s="3">
        <f>+Historicals!K8</f>
        <v>0</v>
      </c>
      <c r="L10" s="3">
        <f>+Historicals!L8</f>
        <v>0</v>
      </c>
      <c r="M10" s="3">
        <f>+Historicals!M8</f>
        <v>0</v>
      </c>
      <c r="N10" s="3">
        <f>+Historicals!N8</f>
        <v>0</v>
      </c>
    </row>
    <row r="11" spans="1:15" x14ac:dyDescent="0.25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>
        <f>+Historicals!J10</f>
        <v>0</v>
      </c>
      <c r="K11" s="5">
        <f>+Historicals!K10</f>
        <v>0</v>
      </c>
      <c r="L11" s="5">
        <f>+Historicals!L10</f>
        <v>0</v>
      </c>
      <c r="M11" s="5">
        <f>+Historicals!M10</f>
        <v>0</v>
      </c>
      <c r="N11" s="5">
        <f>+Historicals!N10</f>
        <v>0</v>
      </c>
    </row>
    <row r="12" spans="1:15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>
        <f>+Historicals!J11</f>
        <v>0</v>
      </c>
      <c r="K12" s="5">
        <f>+Historicals!K11</f>
        <v>0</v>
      </c>
      <c r="L12" s="5">
        <f>+Historicals!L11</f>
        <v>0</v>
      </c>
      <c r="M12" s="5">
        <f>+Historicals!M11</f>
        <v>0</v>
      </c>
      <c r="N12" s="5">
        <f>+Historicals!N11</f>
        <v>0</v>
      </c>
    </row>
    <row r="13" spans="1:15" x14ac:dyDescent="0.25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</row>
    <row r="14" spans="1:15" ht="15.75" thickBot="1" x14ac:dyDescent="0.3">
      <c r="A14" s="6" t="s">
        <v>146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>
        <f>+Historicals!J18</f>
        <v>0</v>
      </c>
      <c r="K15" s="5">
        <f>+Historicals!K18</f>
        <v>0</v>
      </c>
      <c r="L15" s="5">
        <f>+Historicals!L18</f>
        <v>0</v>
      </c>
      <c r="M15" s="5">
        <f>+Historicals!M18</f>
        <v>0</v>
      </c>
      <c r="N15" s="5">
        <f>+Historicals!N18</f>
        <v>0</v>
      </c>
    </row>
    <row r="16" spans="1:15" x14ac:dyDescent="0.25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</row>
    <row r="17" spans="1:15" x14ac:dyDescent="0.25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</row>
    <row r="18" spans="1:15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7"/>
      <c r="K18" s="57"/>
      <c r="L18" s="57"/>
      <c r="M18" s="57"/>
      <c r="N18" s="57"/>
    </row>
    <row r="19" spans="1:15" x14ac:dyDescent="0.25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</row>
    <row r="20" spans="1:15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152</v>
      </c>
      <c r="B21" s="60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5">
      <c r="A22" t="s">
        <v>153</v>
      </c>
      <c r="B22" s="60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K22" s="3"/>
      <c r="L22" s="3"/>
      <c r="M22" s="3"/>
      <c r="N22" s="3"/>
    </row>
    <row r="23" spans="1:15" x14ac:dyDescent="0.25">
      <c r="A23" t="s">
        <v>154</v>
      </c>
      <c r="B23" s="60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69"/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</row>
    <row r="24" spans="1:15" x14ac:dyDescent="0.25">
      <c r="A24" s="50" t="s">
        <v>155</v>
      </c>
      <c r="B24" s="67">
        <f>+IFERROR(B23/B$3,"nm")</f>
        <v>0.18182412339466031</v>
      </c>
      <c r="C24" s="46">
        <f>+IFERROR(C23/C$3,"nm")</f>
        <v>0.1818631084754139</v>
      </c>
      <c r="D24" s="46">
        <f t="shared" ref="D24:I24" si="10">+IFERROR(D23/D$3,"nm")</f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57"/>
      <c r="K24" s="57"/>
      <c r="L24" s="57"/>
      <c r="M24" s="57"/>
      <c r="N24" s="57"/>
    </row>
    <row r="25" spans="1:15" x14ac:dyDescent="0.25">
      <c r="A25" s="49" t="s">
        <v>35</v>
      </c>
      <c r="B25" s="70">
        <f>Historicals!B28</f>
        <v>4337</v>
      </c>
      <c r="C25" s="70">
        <f>Historicals!C28</f>
        <v>4838</v>
      </c>
      <c r="D25" s="70">
        <f>Historicals!D28</f>
        <v>5055</v>
      </c>
      <c r="E25" s="70">
        <f>Historicals!E28</f>
        <v>5261</v>
      </c>
      <c r="F25" s="70">
        <f>Historicals!F28</f>
        <v>5622</v>
      </c>
      <c r="G25" s="70">
        <f>Historicals!G28</f>
        <v>7367</v>
      </c>
      <c r="H25" s="70">
        <f>Historicals!H28</f>
        <v>6854</v>
      </c>
      <c r="I25" s="70">
        <f>Historicals!I28</f>
        <v>8420</v>
      </c>
      <c r="J25" s="57"/>
      <c r="K25" s="57"/>
      <c r="L25" s="57"/>
      <c r="M25" s="57"/>
      <c r="N25" s="57"/>
    </row>
    <row r="26" spans="1:15" x14ac:dyDescent="0.25">
      <c r="A26" s="49" t="s">
        <v>204</v>
      </c>
      <c r="B26" s="70">
        <f>Historicals!B27</f>
        <v>3358</v>
      </c>
      <c r="C26" s="70">
        <f>Historicals!C27</f>
        <v>3241</v>
      </c>
      <c r="D26" s="70">
        <f>Historicals!D27</f>
        <v>3677</v>
      </c>
      <c r="E26" s="70">
        <f>Historicals!E27</f>
        <v>3498</v>
      </c>
      <c r="F26" s="70">
        <f>Historicals!F27</f>
        <v>4272</v>
      </c>
      <c r="G26" s="70">
        <f>Historicals!G27</f>
        <v>2749</v>
      </c>
      <c r="H26" s="70">
        <f>Historicals!H27</f>
        <v>4463</v>
      </c>
      <c r="I26" s="70">
        <f>Historicals!I27</f>
        <v>4667</v>
      </c>
      <c r="J26" s="57"/>
      <c r="K26" s="57"/>
      <c r="L26" s="57"/>
      <c r="M26" s="57"/>
      <c r="N26" s="57"/>
    </row>
    <row r="27" spans="1:15" x14ac:dyDescent="0.25">
      <c r="A27" t="s">
        <v>156</v>
      </c>
      <c r="B27" s="60">
        <f>Historicals!B29</f>
        <v>1968</v>
      </c>
      <c r="C27" s="3">
        <f>Historicals!C29</f>
        <v>1489</v>
      </c>
      <c r="D27" s="3">
        <f>Historicals!D29</f>
        <v>1150</v>
      </c>
      <c r="E27" s="3">
        <f>Historicals!E29</f>
        <v>1130</v>
      </c>
      <c r="F27" s="3">
        <f>Historicals!F29</f>
        <v>1968</v>
      </c>
      <c r="G27" s="3">
        <f>Historicals!G29</f>
        <v>1653</v>
      </c>
      <c r="H27" s="3">
        <f>Historicals!H29</f>
        <v>1498</v>
      </c>
      <c r="I27" s="3">
        <f>Historicals!I29</f>
        <v>2129</v>
      </c>
      <c r="K27" s="3"/>
      <c r="L27" s="3"/>
      <c r="M27" s="3"/>
      <c r="N27" s="3"/>
    </row>
    <row r="28" spans="1:15" x14ac:dyDescent="0.25">
      <c r="A28" t="s">
        <v>157</v>
      </c>
      <c r="B28" s="60">
        <f>Historicals!B31</f>
        <v>3011</v>
      </c>
      <c r="C28" s="3">
        <f>Historicals!C31</f>
        <v>3520</v>
      </c>
      <c r="D28" s="3">
        <f>Historicals!D31</f>
        <v>3989</v>
      </c>
      <c r="E28" s="3">
        <f>Historicals!E31</f>
        <v>4454</v>
      </c>
      <c r="F28" s="3">
        <f>Historicals!F31</f>
        <v>4744</v>
      </c>
      <c r="G28" s="3">
        <f>Historicals!G31</f>
        <v>4866</v>
      </c>
      <c r="H28" s="3">
        <f>Historicals!H31</f>
        <v>4904</v>
      </c>
      <c r="I28" s="3">
        <f>Historicals!I31</f>
        <v>4791</v>
      </c>
      <c r="J28" s="3">
        <f>Historicals!J31</f>
        <v>0</v>
      </c>
      <c r="K28" s="3">
        <f>Historicals!K31</f>
        <v>0</v>
      </c>
      <c r="L28" s="3">
        <f>Historicals!L31</f>
        <v>0</v>
      </c>
      <c r="M28" s="3">
        <f>Historicals!M31</f>
        <v>0</v>
      </c>
      <c r="N28" s="3">
        <f>Historicals!N31</f>
        <v>0</v>
      </c>
    </row>
    <row r="29" spans="1:15" x14ac:dyDescent="0.25">
      <c r="A29" t="s">
        <v>158</v>
      </c>
      <c r="B29" s="60">
        <f>Historicals!B33</f>
        <v>281</v>
      </c>
      <c r="C29" s="3">
        <f>Historicals!C33</f>
        <v>281</v>
      </c>
      <c r="D29" s="3">
        <f>Historicals!D33</f>
        <v>283</v>
      </c>
      <c r="E29" s="3">
        <f>Historicals!E33</f>
        <v>285</v>
      </c>
      <c r="F29" s="3">
        <f>Historicals!F33</f>
        <v>283</v>
      </c>
      <c r="G29" s="3">
        <f>Historicals!G33</f>
        <v>274</v>
      </c>
      <c r="H29" s="3">
        <f>Historicals!H33</f>
        <v>269</v>
      </c>
      <c r="I29" s="3">
        <f>Historicals!I33</f>
        <v>286</v>
      </c>
      <c r="J29" s="3">
        <f>Historicals!J33</f>
        <v>0</v>
      </c>
      <c r="K29" s="3">
        <f>Historicals!K33</f>
        <v>0</v>
      </c>
      <c r="L29" s="3">
        <f>Historicals!L33</f>
        <v>0</v>
      </c>
      <c r="M29" s="3">
        <f>Historicals!M33</f>
        <v>0</v>
      </c>
      <c r="N29" s="3">
        <f>Historicals!N33</f>
        <v>0</v>
      </c>
    </row>
    <row r="30" spans="1:15" x14ac:dyDescent="0.25">
      <c r="A30" t="s">
        <v>40</v>
      </c>
      <c r="B30" s="60">
        <f>Historicals!B34</f>
        <v>131</v>
      </c>
      <c r="C30" s="3">
        <f>Historicals!C34</f>
        <v>131</v>
      </c>
      <c r="D30" s="3">
        <f>Historicals!D34</f>
        <v>139</v>
      </c>
      <c r="E30" s="3">
        <f>Historicals!E34</f>
        <v>154</v>
      </c>
      <c r="F30" s="3">
        <f>Historicals!F34</f>
        <v>154</v>
      </c>
      <c r="G30" s="3">
        <f>Historicals!G34</f>
        <v>223</v>
      </c>
      <c r="H30" s="3">
        <f>Historicals!H34</f>
        <v>242</v>
      </c>
      <c r="I30" s="3">
        <f>Historicals!I34</f>
        <v>284</v>
      </c>
      <c r="J30" s="3">
        <f>Historicals!J34</f>
        <v>0</v>
      </c>
      <c r="K30" s="3">
        <f>Historicals!K34</f>
        <v>0</v>
      </c>
      <c r="L30" s="3">
        <f>Historicals!L34</f>
        <v>0</v>
      </c>
      <c r="M30" s="3">
        <f>Historicals!M34</f>
        <v>0</v>
      </c>
      <c r="N30" s="3">
        <f>Historicals!N34</f>
        <v>0</v>
      </c>
      <c r="O30" s="59"/>
    </row>
    <row r="31" spans="1:15" x14ac:dyDescent="0.25">
      <c r="A31" s="52" t="s">
        <v>38</v>
      </c>
      <c r="B31" s="60">
        <f>Historicals!B32</f>
        <v>0</v>
      </c>
      <c r="C31" s="3">
        <f>Historicals!C32</f>
        <v>0</v>
      </c>
      <c r="D31" s="3">
        <f>Historicals!D32</f>
        <v>0</v>
      </c>
      <c r="E31" s="3">
        <f>Historicals!E32</f>
        <v>0</v>
      </c>
      <c r="F31" s="3">
        <f>Historicals!F32</f>
        <v>0</v>
      </c>
      <c r="G31" s="3">
        <f>Historicals!G32</f>
        <v>3097</v>
      </c>
      <c r="H31" s="3">
        <f>Historicals!H32</f>
        <v>3113</v>
      </c>
      <c r="I31" s="3">
        <f>Historicals!I32</f>
        <v>2926</v>
      </c>
      <c r="J31" s="3">
        <f>Historicals!J32</f>
        <v>0</v>
      </c>
      <c r="K31" s="3">
        <f>Historicals!K32</f>
        <v>0</v>
      </c>
      <c r="L31" s="3">
        <f>Historicals!L32</f>
        <v>0</v>
      </c>
      <c r="M31" s="3">
        <f>Historicals!M32</f>
        <v>0</v>
      </c>
      <c r="N31" s="3">
        <f>Historicals!N32</f>
        <v>0</v>
      </c>
    </row>
    <row r="32" spans="1:15" x14ac:dyDescent="0.25">
      <c r="A32" t="s">
        <v>159</v>
      </c>
      <c r="B32" s="3">
        <f>Historicals!B35</f>
        <v>2587</v>
      </c>
      <c r="C32" s="3">
        <f>Historicals!C35</f>
        <v>2422</v>
      </c>
      <c r="D32" s="3">
        <f>Historicals!D35</f>
        <v>2787</v>
      </c>
      <c r="E32" s="3">
        <f>Historicals!E35</f>
        <v>2509</v>
      </c>
      <c r="F32" s="3">
        <f>Historicals!F35</f>
        <v>2011</v>
      </c>
      <c r="G32" s="3">
        <f>Historicals!G35</f>
        <v>2326</v>
      </c>
      <c r="H32" s="3">
        <f>Historicals!H35</f>
        <v>2921</v>
      </c>
      <c r="I32" s="3">
        <f>Historicals!I35</f>
        <v>3821</v>
      </c>
      <c r="J32" s="3"/>
      <c r="K32" s="3"/>
      <c r="L32" s="3"/>
      <c r="M32" s="3"/>
      <c r="N32" s="3"/>
      <c r="O32" s="59"/>
    </row>
    <row r="33" spans="1:14" ht="15.75" thickBot="1" x14ac:dyDescent="0.3">
      <c r="A33" s="6" t="s">
        <v>160</v>
      </c>
      <c r="B33" s="7">
        <f>B21+B22+B27+B28+B29+B30+B31+B32+B25+B26</f>
        <v>21597</v>
      </c>
      <c r="C33" s="7">
        <f t="shared" ref="C33:I33" si="11">C21+C22+C27+C28+C29+C30+C31+C32+C25+C26</f>
        <v>21379</v>
      </c>
      <c r="D33" s="7">
        <f t="shared" si="11"/>
        <v>23259</v>
      </c>
      <c r="E33" s="7">
        <f t="shared" si="11"/>
        <v>22536</v>
      </c>
      <c r="F33" s="7">
        <f t="shared" si="11"/>
        <v>23717</v>
      </c>
      <c r="G33" s="7">
        <f t="shared" si="11"/>
        <v>31342</v>
      </c>
      <c r="H33" s="7">
        <f t="shared" si="11"/>
        <v>37740</v>
      </c>
      <c r="I33" s="7">
        <f t="shared" si="11"/>
        <v>40321</v>
      </c>
      <c r="J33" s="7">
        <f>Historicals!J36</f>
        <v>0</v>
      </c>
      <c r="K33" s="7">
        <f>Historicals!K36</f>
        <v>0</v>
      </c>
      <c r="L33" s="7">
        <f>Historicals!L36</f>
        <v>0</v>
      </c>
      <c r="M33" s="7">
        <f>Historicals!M36</f>
        <v>0</v>
      </c>
      <c r="N33" s="7">
        <f>Historicals!N36</f>
        <v>0</v>
      </c>
    </row>
    <row r="34" spans="1:14" ht="15.75" thickTop="1" x14ac:dyDescent="0.25">
      <c r="A34" t="s">
        <v>161</v>
      </c>
      <c r="B34" s="60">
        <f>B35+B36</f>
        <v>181</v>
      </c>
      <c r="C34" s="60">
        <f t="shared" ref="C34:I34" si="12">C35+C36</f>
        <v>45</v>
      </c>
      <c r="D34" s="60">
        <f t="shared" si="12"/>
        <v>331</v>
      </c>
      <c r="E34" s="60">
        <f t="shared" si="12"/>
        <v>342</v>
      </c>
      <c r="F34" s="60">
        <f t="shared" si="12"/>
        <v>15</v>
      </c>
      <c r="G34" s="60">
        <f t="shared" si="12"/>
        <v>251</v>
      </c>
      <c r="H34" s="60">
        <f t="shared" si="12"/>
        <v>2</v>
      </c>
      <c r="I34" s="60">
        <f t="shared" si="12"/>
        <v>510</v>
      </c>
      <c r="J34" s="3"/>
      <c r="K34" s="3">
        <f>Historicals!K45</f>
        <v>0</v>
      </c>
      <c r="L34" s="3">
        <f>Historicals!L45</f>
        <v>0</v>
      </c>
      <c r="M34" s="3">
        <f>Historicals!M45</f>
        <v>0</v>
      </c>
      <c r="N34" s="3">
        <f>Historicals!N45</f>
        <v>0</v>
      </c>
    </row>
    <row r="35" spans="1:14" x14ac:dyDescent="0.25">
      <c r="A35" s="2" t="s">
        <v>45</v>
      </c>
      <c r="B35" s="3">
        <f>Historicals!B39</f>
        <v>107</v>
      </c>
      <c r="C35" s="3">
        <f>Historicals!C39</f>
        <v>44</v>
      </c>
      <c r="D35" s="3">
        <f>Historicals!D39</f>
        <v>6</v>
      </c>
      <c r="E35" s="3">
        <f>Historicals!E39</f>
        <v>6</v>
      </c>
      <c r="F35" s="3">
        <f>Historicals!F39</f>
        <v>6</v>
      </c>
      <c r="G35" s="3">
        <f>Historicals!G39</f>
        <v>3</v>
      </c>
      <c r="H35" s="3">
        <f>Historicals!H39</f>
        <v>0</v>
      </c>
      <c r="I35" s="3">
        <f>Historicals!I39</f>
        <v>500</v>
      </c>
      <c r="J35" s="3">
        <f>Historicals!J39</f>
        <v>0</v>
      </c>
      <c r="K35" s="3">
        <f>Historicals!K39</f>
        <v>0</v>
      </c>
      <c r="L35" s="3">
        <f>Historicals!L39</f>
        <v>0</v>
      </c>
      <c r="M35" s="3">
        <f>Historicals!M39</f>
        <v>0</v>
      </c>
      <c r="N35" s="3">
        <f>Historicals!N39</f>
        <v>0</v>
      </c>
    </row>
    <row r="36" spans="1:14" x14ac:dyDescent="0.25">
      <c r="A36" s="2" t="s">
        <v>46</v>
      </c>
      <c r="B36" s="3">
        <f>Historicals!B40</f>
        <v>74</v>
      </c>
      <c r="C36" s="3">
        <f>Historicals!C40</f>
        <v>1</v>
      </c>
      <c r="D36" s="3">
        <f>Historicals!D40</f>
        <v>325</v>
      </c>
      <c r="E36" s="3">
        <f>Historicals!E40</f>
        <v>336</v>
      </c>
      <c r="F36" s="3">
        <f>Historicals!F40</f>
        <v>9</v>
      </c>
      <c r="G36" s="3">
        <f>Historicals!G40</f>
        <v>248</v>
      </c>
      <c r="H36" s="3">
        <f>Historicals!H40</f>
        <v>2</v>
      </c>
      <c r="I36" s="3">
        <f>Historicals!I40</f>
        <v>10</v>
      </c>
      <c r="J36" s="3">
        <f>Historicals!J40</f>
        <v>0</v>
      </c>
      <c r="K36" s="3">
        <f>Historicals!K40</f>
        <v>0</v>
      </c>
      <c r="L36" s="3">
        <f>Historicals!L40</f>
        <v>0</v>
      </c>
      <c r="M36" s="3">
        <f>Historicals!M40</f>
        <v>0</v>
      </c>
      <c r="N36" s="3">
        <f>Historicals!N40</f>
        <v>0</v>
      </c>
    </row>
    <row r="37" spans="1:14" x14ac:dyDescent="0.25">
      <c r="A37" s="2" t="s">
        <v>205</v>
      </c>
      <c r="B37" s="3">
        <f>Historicals!B41</f>
        <v>2131</v>
      </c>
      <c r="C37" s="3">
        <f>Historicals!C41</f>
        <v>2191</v>
      </c>
      <c r="D37" s="3">
        <f>Historicals!D41</f>
        <v>2048</v>
      </c>
      <c r="E37" s="3">
        <f>Historicals!E41</f>
        <v>2279</v>
      </c>
      <c r="F37" s="3">
        <f>Historicals!F41</f>
        <v>2612</v>
      </c>
      <c r="G37" s="3">
        <f>Historicals!G41</f>
        <v>2248</v>
      </c>
      <c r="H37" s="3">
        <f>Historicals!H41</f>
        <v>2836</v>
      </c>
      <c r="I37" s="3">
        <f>Historicals!I41</f>
        <v>3358</v>
      </c>
      <c r="J37" s="3"/>
      <c r="K37" s="3"/>
      <c r="L37" s="3"/>
      <c r="M37" s="3"/>
      <c r="N37" s="3"/>
    </row>
    <row r="38" spans="1:14" x14ac:dyDescent="0.25">
      <c r="A38" t="s">
        <v>162</v>
      </c>
      <c r="B38" s="3">
        <f>Historicals!B42+Historicals!B43+Historicals!B44</f>
        <v>4020</v>
      </c>
      <c r="C38" s="3">
        <f>Historicals!C42+Historicals!C43+Historicals!C44</f>
        <v>3122</v>
      </c>
      <c r="D38" s="3">
        <f>Historicals!D42+Historicals!D43+Historicals!D44</f>
        <v>3095</v>
      </c>
      <c r="E38" s="3">
        <f>Historicals!E42+Historicals!E43+Historicals!E44</f>
        <v>3419</v>
      </c>
      <c r="F38" s="3">
        <f>Historicals!F42+Historicals!F43+Historicals!F44</f>
        <v>5239</v>
      </c>
      <c r="G38" s="3">
        <f>Historicals!G42+Historicals!G43+Historicals!G44</f>
        <v>5785</v>
      </c>
      <c r="H38" s="3">
        <f>Historicals!H42+Historicals!H43+Historicals!H44</f>
        <v>6836</v>
      </c>
      <c r="I38" s="3">
        <f>Historicals!I42+Historicals!I43+Historicals!I44</f>
        <v>6862</v>
      </c>
      <c r="K38" s="3">
        <f>Historicals!K41+Historicals!K42+Historicals!K43+Historicals!K44</f>
        <v>0</v>
      </c>
      <c r="L38" s="3">
        <f>Historicals!L41+Historicals!L42+Historicals!L43+Historicals!L44</f>
        <v>0</v>
      </c>
      <c r="M38" s="3">
        <f>Historicals!M41+Historicals!M42+Historicals!M43+Historicals!M44</f>
        <v>0</v>
      </c>
      <c r="N38" s="3">
        <f>Historicals!N41+Historicals!N42+Historicals!N43+Historicals!N44</f>
        <v>0</v>
      </c>
    </row>
    <row r="39" spans="1:14" x14ac:dyDescent="0.25">
      <c r="A39" t="s">
        <v>49</v>
      </c>
      <c r="B39" s="60">
        <f>Historicals!B46</f>
        <v>1079</v>
      </c>
      <c r="C39" s="3">
        <f>Historicals!C46</f>
        <v>1993</v>
      </c>
      <c r="D39" s="3">
        <f>Historicals!D46</f>
        <v>3471</v>
      </c>
      <c r="E39" s="3">
        <f>Historicals!E46</f>
        <v>3468</v>
      </c>
      <c r="F39" s="3">
        <f>Historicals!F46</f>
        <v>3464</v>
      </c>
      <c r="G39" s="3">
        <f>Historicals!G46</f>
        <v>9406</v>
      </c>
      <c r="H39" s="3">
        <f>Historicals!H46</f>
        <v>9413</v>
      </c>
      <c r="I39" s="3">
        <f>Historicals!I46</f>
        <v>8920</v>
      </c>
      <c r="J39" s="3">
        <f>Historicals!J46</f>
        <v>0</v>
      </c>
      <c r="K39" s="3">
        <f>Historicals!K46</f>
        <v>0</v>
      </c>
      <c r="L39" s="3">
        <f>Historicals!L46</f>
        <v>0</v>
      </c>
      <c r="M39" s="3">
        <f>Historicals!M46</f>
        <v>0</v>
      </c>
      <c r="N39" s="3">
        <f>Historicals!N46</f>
        <v>0</v>
      </c>
    </row>
    <row r="40" spans="1:14" x14ac:dyDescent="0.25">
      <c r="A40" s="52" t="s">
        <v>50</v>
      </c>
      <c r="B40" s="3">
        <f>Historicals!B47</f>
        <v>0</v>
      </c>
      <c r="C40" s="3">
        <f>Historicals!C47</f>
        <v>0</v>
      </c>
      <c r="D40" s="3">
        <f>Historicals!D47</f>
        <v>0</v>
      </c>
      <c r="E40" s="3">
        <f>Historicals!E47</f>
        <v>0</v>
      </c>
      <c r="F40" s="3">
        <f>Historicals!F47</f>
        <v>0</v>
      </c>
      <c r="G40" s="3">
        <f>Historicals!G47</f>
        <v>2913</v>
      </c>
      <c r="H40" s="3">
        <f>Historicals!H47</f>
        <v>2931</v>
      </c>
      <c r="I40" s="3">
        <f>Historicals!I47</f>
        <v>2777</v>
      </c>
      <c r="J40" s="3">
        <f>Historicals!J47</f>
        <v>0</v>
      </c>
      <c r="K40" s="3">
        <f>Historicals!K47</f>
        <v>0</v>
      </c>
      <c r="L40" s="3">
        <f>Historicals!L47</f>
        <v>0</v>
      </c>
      <c r="M40" s="3">
        <f>Historicals!M47</f>
        <v>0</v>
      </c>
      <c r="N40" s="3">
        <f>Historicals!N47</f>
        <v>0</v>
      </c>
    </row>
    <row r="41" spans="1:14" x14ac:dyDescent="0.25">
      <c r="A41" t="s">
        <v>163</v>
      </c>
      <c r="B41" s="3">
        <f>Historicals!B48</f>
        <v>1479</v>
      </c>
      <c r="C41" s="3">
        <f>Historicals!C48</f>
        <v>1770</v>
      </c>
      <c r="D41" s="3">
        <f>Historicals!D48</f>
        <v>1907</v>
      </c>
      <c r="E41" s="3">
        <f>Historicals!E48</f>
        <v>3216</v>
      </c>
      <c r="F41" s="3">
        <f>Historicals!F48</f>
        <v>3347</v>
      </c>
      <c r="G41" s="3">
        <f>Historicals!G48</f>
        <v>2684</v>
      </c>
      <c r="H41" s="3">
        <f>Historicals!H48</f>
        <v>2955</v>
      </c>
      <c r="I41" s="3">
        <f>Historicals!I48</f>
        <v>2613</v>
      </c>
      <c r="J41" s="3">
        <f>Historicals!J48</f>
        <v>0</v>
      </c>
      <c r="K41" s="3">
        <f>Historicals!K48</f>
        <v>0</v>
      </c>
      <c r="L41" s="3">
        <f>Historicals!L48</f>
        <v>0</v>
      </c>
      <c r="M41" s="3">
        <f>Historicals!M48</f>
        <v>0</v>
      </c>
      <c r="N41" s="3">
        <f>Historicals!N48</f>
        <v>0</v>
      </c>
    </row>
    <row r="42" spans="1:14" x14ac:dyDescent="0.25">
      <c r="A42" t="s">
        <v>164</v>
      </c>
      <c r="B42" s="3">
        <f>SUM(B43:B45)</f>
        <v>12707</v>
      </c>
      <c r="C42" s="3">
        <f t="shared" ref="C42:I42" si="13">SUM(C43:C45)</f>
        <v>12258</v>
      </c>
      <c r="D42" s="3">
        <f t="shared" si="13"/>
        <v>12407</v>
      </c>
      <c r="E42" s="3">
        <f t="shared" si="13"/>
        <v>9812</v>
      </c>
      <c r="F42" s="3">
        <f t="shared" si="13"/>
        <v>9040</v>
      </c>
      <c r="G42" s="3">
        <f t="shared" si="13"/>
        <v>8055</v>
      </c>
      <c r="H42" s="3">
        <f t="shared" si="13"/>
        <v>12767</v>
      </c>
      <c r="I42" s="3">
        <f t="shared" si="13"/>
        <v>15281</v>
      </c>
      <c r="J42" s="3"/>
      <c r="K42" s="3">
        <f>Historicals!K58</f>
        <v>0</v>
      </c>
      <c r="L42" s="3">
        <f>Historicals!L58</f>
        <v>0</v>
      </c>
      <c r="M42" s="3">
        <f>Historicals!M58</f>
        <v>0</v>
      </c>
      <c r="N42" s="3">
        <f>Historicals!N58</f>
        <v>0</v>
      </c>
    </row>
    <row r="43" spans="1:14" x14ac:dyDescent="0.25">
      <c r="A43" s="2" t="s">
        <v>165</v>
      </c>
      <c r="B43">
        <f>Historicals!B54</f>
        <v>3</v>
      </c>
      <c r="C43">
        <f>Historicals!C54</f>
        <v>3</v>
      </c>
      <c r="D43">
        <f>Historicals!D54</f>
        <v>3</v>
      </c>
      <c r="E43">
        <f>Historicals!E54</f>
        <v>3</v>
      </c>
      <c r="F43">
        <f>Historicals!F54</f>
        <v>3</v>
      </c>
      <c r="G43">
        <f>Historicals!G54</f>
        <v>3</v>
      </c>
      <c r="H43">
        <f>Historicals!H54</f>
        <v>3</v>
      </c>
      <c r="I43">
        <f>Historicals!I54</f>
        <v>3</v>
      </c>
      <c r="J43">
        <f>Historicals!J54</f>
        <v>0</v>
      </c>
      <c r="K43">
        <f>Historicals!K54</f>
        <v>0</v>
      </c>
      <c r="L43">
        <f>Historicals!L54</f>
        <v>0</v>
      </c>
      <c r="M43">
        <f>Historicals!M54</f>
        <v>0</v>
      </c>
      <c r="N43">
        <f>Historicals!N54</f>
        <v>0</v>
      </c>
    </row>
    <row r="44" spans="1:14" x14ac:dyDescent="0.25">
      <c r="A44" s="2" t="s">
        <v>166</v>
      </c>
      <c r="B44">
        <f>Historicals!B57</f>
        <v>4685</v>
      </c>
      <c r="C44">
        <f>Historicals!C57</f>
        <v>4151</v>
      </c>
      <c r="D44">
        <f>Historicals!D57</f>
        <v>6907</v>
      </c>
      <c r="E44">
        <f>Historicals!E57</f>
        <v>3517</v>
      </c>
      <c r="F44">
        <f>Historicals!F57</f>
        <v>1643</v>
      </c>
      <c r="G44">
        <f>Historicals!G57</f>
        <v>-191</v>
      </c>
      <c r="H44">
        <f>Historicals!H57</f>
        <v>3179</v>
      </c>
      <c r="I44">
        <f>Historicals!I57</f>
        <v>3476</v>
      </c>
      <c r="J44">
        <f>Historicals!J57</f>
        <v>0</v>
      </c>
      <c r="K44">
        <f>Historicals!K57</f>
        <v>0</v>
      </c>
      <c r="L44">
        <f>Historicals!L57</f>
        <v>0</v>
      </c>
      <c r="M44">
        <f>Historicals!M57</f>
        <v>0</v>
      </c>
      <c r="N44">
        <f>Historicals!N57</f>
        <v>0</v>
      </c>
    </row>
    <row r="45" spans="1:14" x14ac:dyDescent="0.25">
      <c r="A45" s="2" t="s">
        <v>167</v>
      </c>
      <c r="B45" s="3">
        <f>Historicals!B55+Historicals!B56</f>
        <v>8019</v>
      </c>
      <c r="C45" s="3">
        <f>Historicals!C55+Historicals!C56</f>
        <v>8104</v>
      </c>
      <c r="D45" s="3">
        <f>Historicals!D55+Historicals!D56</f>
        <v>5497</v>
      </c>
      <c r="E45" s="3">
        <f>Historicals!E55+Historicals!E56</f>
        <v>6292</v>
      </c>
      <c r="F45" s="3">
        <f>Historicals!F55+Historicals!F56</f>
        <v>7394</v>
      </c>
      <c r="G45" s="3">
        <f>Historicals!G55+Historicals!G56</f>
        <v>8243</v>
      </c>
      <c r="H45" s="3">
        <f>Historicals!H55+Historicals!H56</f>
        <v>9585</v>
      </c>
      <c r="I45" s="3">
        <f>Historicals!I55+Historicals!I56</f>
        <v>11802</v>
      </c>
      <c r="J45" s="3"/>
      <c r="K45" s="3"/>
      <c r="L45" s="3"/>
      <c r="M45" s="3"/>
      <c r="N45" s="3"/>
    </row>
    <row r="46" spans="1:14" ht="15.75" thickBot="1" x14ac:dyDescent="0.3">
      <c r="A46" s="6" t="s">
        <v>168</v>
      </c>
      <c r="B46" s="7">
        <f>B34+B39+B41+B42+B37+B38</f>
        <v>21597</v>
      </c>
      <c r="C46" s="7">
        <f t="shared" ref="C46:I46" si="14">C34+C39+C41+C42+C37+C38</f>
        <v>21379</v>
      </c>
      <c r="D46" s="7">
        <f t="shared" si="14"/>
        <v>23259</v>
      </c>
      <c r="E46" s="7">
        <f t="shared" si="14"/>
        <v>22536</v>
      </c>
      <c r="F46" s="7">
        <f t="shared" si="14"/>
        <v>23717</v>
      </c>
      <c r="G46" s="7">
        <f>G34+G39+G41+G42+G37+G38+G40</f>
        <v>31342</v>
      </c>
      <c r="H46" s="7">
        <f t="shared" ref="H46:I46" si="15">H34+H39+H41+H42+H37+H38+H40</f>
        <v>37740</v>
      </c>
      <c r="I46" s="7">
        <f t="shared" si="15"/>
        <v>40321</v>
      </c>
      <c r="J46" s="7">
        <f>Historicals!J59</f>
        <v>0</v>
      </c>
      <c r="K46" s="7">
        <f>Historicals!K59</f>
        <v>0</v>
      </c>
      <c r="L46" s="7">
        <f>Historicals!L59</f>
        <v>0</v>
      </c>
      <c r="M46" s="7">
        <f>Historicals!M59</f>
        <v>0</v>
      </c>
      <c r="N46" s="7">
        <f>Historicals!N59</f>
        <v>0</v>
      </c>
    </row>
    <row r="47" spans="1:14" ht="15.75" thickTop="1" x14ac:dyDescent="0.25">
      <c r="A47" s="53" t="s">
        <v>169</v>
      </c>
      <c r="B47" s="53">
        <f>B33-B46</f>
        <v>0</v>
      </c>
      <c r="C47" s="53">
        <f t="shared" ref="B47:I47" si="16">C33-C46</f>
        <v>0</v>
      </c>
      <c r="D47" s="53">
        <f t="shared" si="16"/>
        <v>0</v>
      </c>
      <c r="E47" s="53">
        <f t="shared" si="16"/>
        <v>0</v>
      </c>
      <c r="F47" s="53">
        <f t="shared" si="16"/>
        <v>0</v>
      </c>
      <c r="G47" s="53">
        <f t="shared" si="16"/>
        <v>0</v>
      </c>
      <c r="H47" s="53">
        <f t="shared" si="16"/>
        <v>0</v>
      </c>
      <c r="I47" s="53">
        <f t="shared" si="16"/>
        <v>0</v>
      </c>
      <c r="J47" s="53"/>
      <c r="K47" s="53"/>
      <c r="L47" s="53"/>
      <c r="M47" s="53"/>
      <c r="N47" s="53"/>
    </row>
    <row r="48" spans="1:14" x14ac:dyDescent="0.25">
      <c r="A48" s="51" t="s">
        <v>170</v>
      </c>
      <c r="B48" s="39"/>
      <c r="C48" s="39"/>
      <c r="D48" s="39"/>
      <c r="E48" s="39"/>
      <c r="F48" s="39"/>
      <c r="G48" s="39"/>
      <c r="H48" s="39"/>
      <c r="I48" s="39"/>
      <c r="J48" s="38"/>
      <c r="K48" s="38"/>
      <c r="L48" s="38"/>
      <c r="M48" s="38"/>
      <c r="N48" s="38"/>
    </row>
    <row r="49" spans="1:14" x14ac:dyDescent="0.25">
      <c r="A49" s="1" t="s">
        <v>134</v>
      </c>
      <c r="B49" s="9">
        <f>Historicals!B148</f>
        <v>4233</v>
      </c>
      <c r="C49" s="9">
        <f>Historicals!C148</f>
        <v>4642</v>
      </c>
      <c r="D49" s="9">
        <f>Historicals!D148</f>
        <v>4945</v>
      </c>
      <c r="E49" s="9">
        <f>Historicals!E148</f>
        <v>4379</v>
      </c>
      <c r="F49" s="9">
        <f>Historicals!F148</f>
        <v>4850</v>
      </c>
      <c r="G49" s="9">
        <f>Historicals!G148</f>
        <v>2976</v>
      </c>
      <c r="H49" s="9">
        <f>Historicals!H148</f>
        <v>6923</v>
      </c>
      <c r="I49" s="9">
        <f>Historicals!I148</f>
        <v>6856</v>
      </c>
      <c r="J49" s="9">
        <f>Historicals!J148</f>
        <v>0</v>
      </c>
      <c r="K49" s="9">
        <f>Historicals!K148</f>
        <v>0</v>
      </c>
      <c r="L49" s="9">
        <f>Historicals!L148</f>
        <v>0</v>
      </c>
      <c r="M49" s="9">
        <f>Historicals!M148</f>
        <v>0</v>
      </c>
      <c r="N49" s="9">
        <f>Historicals!N148</f>
        <v>0</v>
      </c>
    </row>
    <row r="50" spans="1:14" x14ac:dyDescent="0.25">
      <c r="A50" t="s">
        <v>132</v>
      </c>
      <c r="B50" s="9">
        <f>Historicals!B66</f>
        <v>606</v>
      </c>
      <c r="C50" s="9">
        <f>Historicals!C66</f>
        <v>649</v>
      </c>
      <c r="D50" s="9">
        <f>Historicals!D66</f>
        <v>706</v>
      </c>
      <c r="E50" s="9">
        <f>Historicals!E66</f>
        <v>747</v>
      </c>
      <c r="F50" s="9">
        <f>Historicals!F66</f>
        <v>705</v>
      </c>
      <c r="G50" s="9">
        <f>Historicals!G66</f>
        <v>721</v>
      </c>
      <c r="H50" s="9">
        <f>Historicals!H66</f>
        <v>744</v>
      </c>
      <c r="I50" s="9">
        <f>Historicals!I66</f>
        <v>717</v>
      </c>
      <c r="J50" s="9">
        <f>Historicals!J181</f>
        <v>0</v>
      </c>
      <c r="K50" s="9">
        <f>Historicals!K181</f>
        <v>0</v>
      </c>
      <c r="L50" s="9">
        <f>Historicals!L181</f>
        <v>0</v>
      </c>
      <c r="M50" s="9">
        <f>Historicals!M181</f>
        <v>0</v>
      </c>
      <c r="N50" s="9">
        <f>Historicals!N181</f>
        <v>0</v>
      </c>
    </row>
    <row r="51" spans="1:14" x14ac:dyDescent="0.25">
      <c r="A51" t="s">
        <v>171</v>
      </c>
      <c r="B51" s="9">
        <f>Historicals!B67</f>
        <v>-113</v>
      </c>
      <c r="C51" s="9">
        <f>Historicals!C67</f>
        <v>-80</v>
      </c>
      <c r="D51" s="9">
        <f>Historicals!D67</f>
        <v>-273</v>
      </c>
      <c r="E51" s="9">
        <f>Historicals!E67</f>
        <v>647</v>
      </c>
      <c r="F51" s="9">
        <f>Historicals!F67</f>
        <v>34</v>
      </c>
      <c r="G51" s="9">
        <f>Historicals!G67</f>
        <v>-380</v>
      </c>
      <c r="H51" s="9">
        <f>Historicals!H67</f>
        <v>-385</v>
      </c>
      <c r="I51" s="9">
        <f>Historicals!I67</f>
        <v>-650</v>
      </c>
      <c r="J51" s="9">
        <f>Historicals!J67</f>
        <v>0</v>
      </c>
      <c r="K51" s="9">
        <f>Historicals!K67</f>
        <v>0</v>
      </c>
      <c r="L51" s="9">
        <f>Historicals!L67</f>
        <v>0</v>
      </c>
      <c r="M51" s="9">
        <f>Historicals!M67</f>
        <v>0</v>
      </c>
      <c r="N51" s="9">
        <f>Historicals!N67</f>
        <v>0</v>
      </c>
    </row>
    <row r="52" spans="1:14" x14ac:dyDescent="0.25">
      <c r="A52" s="1" t="s">
        <v>172</v>
      </c>
      <c r="B52" s="9">
        <f>B49*(1-B13)</f>
        <v>3294.7940546967893</v>
      </c>
      <c r="C52" s="9">
        <f t="shared" ref="C52:N52" si="17">C49*(1-C13)</f>
        <v>3775.4531689379191</v>
      </c>
      <c r="D52" s="9">
        <f t="shared" si="17"/>
        <v>4291.19934506754</v>
      </c>
      <c r="E52" s="9">
        <f t="shared" si="17"/>
        <v>1957.1345664739886</v>
      </c>
      <c r="F52" s="9">
        <f t="shared" si="17"/>
        <v>4070.1208081649661</v>
      </c>
      <c r="G52" s="9">
        <f t="shared" si="17"/>
        <v>2617.2719085555941</v>
      </c>
      <c r="H52" s="9">
        <f t="shared" si="17"/>
        <v>5952.2625731872085</v>
      </c>
      <c r="I52" s="9">
        <f t="shared" si="17"/>
        <v>6232.3524282062854</v>
      </c>
      <c r="J52" s="9">
        <f t="shared" si="17"/>
        <v>0</v>
      </c>
      <c r="K52" s="9">
        <f t="shared" si="17"/>
        <v>0</v>
      </c>
      <c r="L52" s="9">
        <f t="shared" si="17"/>
        <v>0</v>
      </c>
      <c r="M52" s="9">
        <f t="shared" si="17"/>
        <v>0</v>
      </c>
      <c r="N52" s="9">
        <f t="shared" si="17"/>
        <v>0</v>
      </c>
    </row>
    <row r="53" spans="1:14" x14ac:dyDescent="0.25">
      <c r="A53" t="s">
        <v>173</v>
      </c>
      <c r="B53" s="3">
        <f>Historicals!B106</f>
        <v>53</v>
      </c>
      <c r="C53" s="3">
        <f>Historicals!C106</f>
        <v>70</v>
      </c>
      <c r="D53" s="3">
        <f>Historicals!D106</f>
        <v>98</v>
      </c>
      <c r="E53" s="3">
        <f>Historicals!E106</f>
        <v>125</v>
      </c>
      <c r="F53" s="3">
        <f>Historicals!F106</f>
        <v>153</v>
      </c>
      <c r="G53" s="3">
        <f>Historicals!G106</f>
        <v>140</v>
      </c>
      <c r="H53" s="3">
        <f>Historicals!H106</f>
        <v>293</v>
      </c>
      <c r="I53" s="3">
        <f>Historicals!I106</f>
        <v>290</v>
      </c>
      <c r="J53" s="3">
        <f>Historicals!J106</f>
        <v>0</v>
      </c>
      <c r="K53" s="3">
        <f>Historicals!K106</f>
        <v>0</v>
      </c>
      <c r="L53" s="3">
        <f>Historicals!L106</f>
        <v>0</v>
      </c>
      <c r="M53" s="3">
        <f>Historicals!M106</f>
        <v>0</v>
      </c>
      <c r="N53" s="3">
        <f>Historicals!N106</f>
        <v>0</v>
      </c>
    </row>
    <row r="54" spans="1:14" x14ac:dyDescent="0.25">
      <c r="A54" t="s">
        <v>174</v>
      </c>
      <c r="B54" s="3">
        <f>C23-B23</f>
        <v>324</v>
      </c>
      <c r="C54" s="3">
        <f t="shared" ref="C54:N54" si="18">D23-C23</f>
        <v>796</v>
      </c>
      <c r="D54" s="3">
        <f t="shared" si="18"/>
        <v>-204</v>
      </c>
      <c r="E54" s="3">
        <f t="shared" si="18"/>
        <v>802</v>
      </c>
      <c r="F54" s="3">
        <f t="shared" si="18"/>
        <v>586</v>
      </c>
      <c r="G54" s="3">
        <f t="shared" si="18"/>
        <v>613</v>
      </c>
      <c r="H54" s="3">
        <f t="shared" si="18"/>
        <v>1248</v>
      </c>
      <c r="I54" s="3">
        <f t="shared" si="18"/>
        <v>-9729</v>
      </c>
      <c r="J54" s="3">
        <f t="shared" si="18"/>
        <v>0</v>
      </c>
      <c r="K54" s="3">
        <f t="shared" si="18"/>
        <v>0</v>
      </c>
      <c r="L54" s="3">
        <f t="shared" si="18"/>
        <v>0</v>
      </c>
      <c r="M54" s="3">
        <f t="shared" si="18"/>
        <v>0</v>
      </c>
      <c r="N54" s="3">
        <f t="shared" si="18"/>
        <v>0</v>
      </c>
    </row>
    <row r="55" spans="1:14" x14ac:dyDescent="0.25">
      <c r="A55" t="s">
        <v>135</v>
      </c>
      <c r="B55" s="3">
        <f>Historicals!B170</f>
        <v>963</v>
      </c>
      <c r="C55" s="3">
        <f>Historicals!C170</f>
        <v>1143</v>
      </c>
      <c r="D55" s="3">
        <f>Historicals!D170</f>
        <v>1105</v>
      </c>
      <c r="E55" s="3">
        <f>Historicals!E170</f>
        <v>1028</v>
      </c>
      <c r="F55" s="3">
        <f>Historicals!F170</f>
        <v>1119</v>
      </c>
      <c r="G55" s="3">
        <f>Historicals!G170</f>
        <v>1086</v>
      </c>
      <c r="H55" s="3">
        <f>Historicals!H170</f>
        <v>695</v>
      </c>
      <c r="I55" s="3">
        <f>Historicals!I170</f>
        <v>758</v>
      </c>
      <c r="J55" s="3">
        <f>Historicals!J170</f>
        <v>0</v>
      </c>
      <c r="K55" s="3">
        <f>Historicals!K170</f>
        <v>0</v>
      </c>
      <c r="L55" s="3">
        <f>Historicals!L170</f>
        <v>0</v>
      </c>
      <c r="M55" s="3">
        <f>Historicals!M170</f>
        <v>0</v>
      </c>
      <c r="N55" s="3">
        <f>Historicals!N170</f>
        <v>0</v>
      </c>
    </row>
    <row r="56" spans="1:14" x14ac:dyDescent="0.25">
      <c r="A56" s="1" t="s">
        <v>175</v>
      </c>
      <c r="B56" s="9">
        <f>B58-B55</f>
        <v>3717</v>
      </c>
      <c r="C56" s="9">
        <f t="shared" ref="C56:N56" si="19">C58-C55</f>
        <v>1953</v>
      </c>
      <c r="D56" s="9">
        <f t="shared" si="19"/>
        <v>2741</v>
      </c>
      <c r="E56" s="9">
        <f t="shared" si="19"/>
        <v>3927</v>
      </c>
      <c r="F56" s="9">
        <f t="shared" si="19"/>
        <v>4784</v>
      </c>
      <c r="G56" s="9">
        <f t="shared" si="19"/>
        <v>1399</v>
      </c>
      <c r="H56" s="9">
        <f t="shared" si="19"/>
        <v>5962</v>
      </c>
      <c r="I56" s="9">
        <f t="shared" si="19"/>
        <v>4430</v>
      </c>
      <c r="J56" s="9">
        <f t="shared" si="19"/>
        <v>0</v>
      </c>
      <c r="K56" s="9">
        <f t="shared" si="19"/>
        <v>0</v>
      </c>
      <c r="L56" s="9">
        <f t="shared" si="19"/>
        <v>0</v>
      </c>
      <c r="M56" s="9">
        <f t="shared" si="19"/>
        <v>0</v>
      </c>
      <c r="N56" s="9">
        <f t="shared" si="19"/>
        <v>0</v>
      </c>
    </row>
    <row r="57" spans="1:14" x14ac:dyDescent="0.25">
      <c r="A57" t="s">
        <v>176</v>
      </c>
      <c r="B57" s="3">
        <f>Historicals!B72+Historicals!B73+Historicals!B74+Historicals!B75</f>
        <v>256</v>
      </c>
      <c r="C57" s="3">
        <f>Historicals!C72+Historicals!C73+Historicals!C74+Historicals!C75</f>
        <v>-1580</v>
      </c>
      <c r="D57" s="3">
        <f>Historicals!D72+Historicals!D73+Historicals!D74+Historicals!D75</f>
        <v>-935</v>
      </c>
      <c r="E57" s="3">
        <f>Historicals!E72+Historicals!E73+Historicals!E74+Historicals!E75</f>
        <v>1482</v>
      </c>
      <c r="F57" s="3">
        <f>Historicals!F72+Historicals!F73+Historicals!F74+Historicals!F75</f>
        <v>562</v>
      </c>
      <c r="G57" s="3">
        <f>Historicals!G72+Historicals!G73+Historicals!G74+Historicals!G75</f>
        <v>-1245</v>
      </c>
      <c r="H57" s="3">
        <f>Historicals!H72+Historicals!H73+Historicals!H74+Historicals!H75</f>
        <v>45</v>
      </c>
      <c r="I57" s="3">
        <f>Historicals!I72+Historicals!I73+Historicals!I74+Historicals!I75</f>
        <v>-1660</v>
      </c>
      <c r="J57" s="3">
        <f>Historicals!J72+Historicals!J73+Historicals!J74+Historicals!J75</f>
        <v>0</v>
      </c>
      <c r="K57" s="3">
        <f>Historicals!K72+Historicals!K73+Historicals!K74+Historicals!K75</f>
        <v>0</v>
      </c>
      <c r="L57" s="3">
        <f>Historicals!L72+Historicals!L73+Historicals!L74+Historicals!L75</f>
        <v>0</v>
      </c>
      <c r="M57" s="3">
        <f>Historicals!M72+Historicals!M73+Historicals!M74+Historicals!M75</f>
        <v>0</v>
      </c>
      <c r="N57" s="3">
        <f>Historicals!N72+Historicals!N73+Historicals!N74+Historicals!N75</f>
        <v>0</v>
      </c>
    </row>
    <row r="58" spans="1:14" x14ac:dyDescent="0.25">
      <c r="A58" s="27" t="s">
        <v>177</v>
      </c>
      <c r="B58" s="26">
        <f>Historicals!B76</f>
        <v>4680</v>
      </c>
      <c r="C58" s="26">
        <f>Historicals!C76</f>
        <v>3096</v>
      </c>
      <c r="D58" s="26">
        <f>Historicals!D76</f>
        <v>3846</v>
      </c>
      <c r="E58" s="26">
        <f>Historicals!E76</f>
        <v>4955</v>
      </c>
      <c r="F58" s="26">
        <f>Historicals!F76</f>
        <v>5903</v>
      </c>
      <c r="G58" s="26">
        <f>Historicals!G76</f>
        <v>2485</v>
      </c>
      <c r="H58" s="26">
        <f>Historicals!H76</f>
        <v>6657</v>
      </c>
      <c r="I58" s="26">
        <f>Historicals!I76</f>
        <v>5188</v>
      </c>
      <c r="J58" s="26">
        <f>Historicals!J76</f>
        <v>0</v>
      </c>
      <c r="K58" s="26">
        <f>Historicals!K76</f>
        <v>0</v>
      </c>
      <c r="L58" s="26">
        <f>Historicals!L76</f>
        <v>0</v>
      </c>
      <c r="M58" s="26">
        <f>Historicals!M76</f>
        <v>0</v>
      </c>
      <c r="N58" s="26">
        <f>Historicals!N76</f>
        <v>0</v>
      </c>
    </row>
    <row r="59" spans="1:14" x14ac:dyDescent="0.25">
      <c r="A59" t="s">
        <v>178</v>
      </c>
      <c r="B59" s="3">
        <f>Historicals!B78</f>
        <v>-4936</v>
      </c>
      <c r="C59" s="3">
        <f>Historicals!C78</f>
        <v>-5367</v>
      </c>
      <c r="D59" s="3">
        <f>Historicals!D78</f>
        <v>-5928</v>
      </c>
      <c r="E59" s="3">
        <f>Historicals!E78</f>
        <v>-4783</v>
      </c>
      <c r="F59" s="3">
        <f>Historicals!F78</f>
        <v>-2937</v>
      </c>
      <c r="G59" s="3">
        <f>Historicals!G78</f>
        <v>-2426</v>
      </c>
      <c r="H59" s="3">
        <f>Historicals!H78</f>
        <v>-9961</v>
      </c>
      <c r="I59" s="3">
        <f>Historicals!I78</f>
        <v>-12913</v>
      </c>
      <c r="J59" s="3">
        <f>Historicals!J78</f>
        <v>0</v>
      </c>
      <c r="K59" s="3">
        <f>Historicals!K78</f>
        <v>0</v>
      </c>
      <c r="L59" s="3">
        <f>Historicals!L78</f>
        <v>0</v>
      </c>
      <c r="M59" s="3">
        <f>Historicals!M78</f>
        <v>0</v>
      </c>
      <c r="N59" s="3">
        <f>Historicals!N78</f>
        <v>0</v>
      </c>
    </row>
    <row r="60" spans="1:14" x14ac:dyDescent="0.25">
      <c r="A60" t="s">
        <v>179</v>
      </c>
      <c r="B60" s="3">
        <f>Historicals!B84</f>
        <v>0</v>
      </c>
      <c r="C60" s="3">
        <f>Historicals!C84</f>
        <v>6</v>
      </c>
      <c r="D60" s="3">
        <f>Historicals!D84</f>
        <v>-34</v>
      </c>
      <c r="E60" s="3">
        <f>Historicals!E84</f>
        <v>-25</v>
      </c>
      <c r="F60" s="3">
        <f>Historicals!F84</f>
        <v>0</v>
      </c>
      <c r="G60" s="3">
        <f>Historicals!G84</f>
        <v>31</v>
      </c>
      <c r="H60" s="3">
        <f>Historicals!H84</f>
        <v>171</v>
      </c>
      <c r="I60" s="3">
        <f>Historicals!I84</f>
        <v>-19</v>
      </c>
      <c r="J60" s="3">
        <f>Historicals!J84</f>
        <v>0</v>
      </c>
      <c r="K60" s="3">
        <f>Historicals!K84</f>
        <v>0</v>
      </c>
      <c r="L60" s="3">
        <f>Historicals!L84</f>
        <v>0</v>
      </c>
      <c r="M60" s="3">
        <f>Historicals!M84</f>
        <v>0</v>
      </c>
      <c r="N60" s="3">
        <f>Historicals!N84</f>
        <v>0</v>
      </c>
    </row>
    <row r="61" spans="1:14" x14ac:dyDescent="0.25">
      <c r="A61" s="27" t="s">
        <v>180</v>
      </c>
      <c r="B61" s="26">
        <f>Historicals!B85</f>
        <v>-175</v>
      </c>
      <c r="C61" s="26">
        <f>Historicals!C85</f>
        <v>-1034</v>
      </c>
      <c r="D61" s="26">
        <f>Historicals!D85</f>
        <v>-1008</v>
      </c>
      <c r="E61" s="26">
        <f>Historicals!E85</f>
        <v>276</v>
      </c>
      <c r="F61" s="26">
        <f>Historicals!F85</f>
        <v>-264</v>
      </c>
      <c r="G61" s="26">
        <f>Historicals!G85</f>
        <v>-1028</v>
      </c>
      <c r="H61" s="26">
        <f>Historicals!H85</f>
        <v>-3800</v>
      </c>
      <c r="I61" s="26">
        <f>Historicals!I85</f>
        <v>-1524</v>
      </c>
      <c r="J61" s="26">
        <f>Historicals!J85</f>
        <v>0</v>
      </c>
      <c r="K61" s="26">
        <f>Historicals!K85</f>
        <v>0</v>
      </c>
      <c r="L61" s="26">
        <f>Historicals!L85</f>
        <v>0</v>
      </c>
      <c r="M61" s="26">
        <f>Historicals!M85</f>
        <v>0</v>
      </c>
      <c r="N61" s="26">
        <f>Historicals!N85</f>
        <v>0</v>
      </c>
    </row>
    <row r="62" spans="1:14" x14ac:dyDescent="0.25">
      <c r="A62" t="s">
        <v>181</v>
      </c>
      <c r="B62" s="3">
        <f>Historicals!B93</f>
        <v>514</v>
      </c>
      <c r="C62" s="3">
        <f>Historicals!C93</f>
        <v>507</v>
      </c>
      <c r="D62" s="3">
        <f>Historicals!D93</f>
        <v>489</v>
      </c>
      <c r="E62" s="3">
        <f>Historicals!E93</f>
        <v>733</v>
      </c>
      <c r="F62" s="3">
        <f>Historicals!F93</f>
        <v>700</v>
      </c>
      <c r="G62" s="3">
        <f>Historicals!G93</f>
        <v>885</v>
      </c>
      <c r="H62" s="3">
        <f>Historicals!H93</f>
        <v>1172</v>
      </c>
      <c r="I62" s="3">
        <f>Historicals!I93</f>
        <v>1151</v>
      </c>
      <c r="J62" s="3">
        <f>Historicals!J93</f>
        <v>0</v>
      </c>
      <c r="K62" s="3">
        <f>Historicals!K93</f>
        <v>0</v>
      </c>
      <c r="L62" s="3">
        <f>Historicals!L93</f>
        <v>0</v>
      </c>
      <c r="M62" s="3">
        <f>Historicals!M93</f>
        <v>0</v>
      </c>
      <c r="N62" s="3">
        <f>Historicals!N93</f>
        <v>0</v>
      </c>
    </row>
    <row r="63" spans="1:14" x14ac:dyDescent="0.25">
      <c r="A63" s="50" t="s">
        <v>129</v>
      </c>
      <c r="B63" s="54" t="str">
        <f>+IFERROR(B62/A62-1,"nm")</f>
        <v>nm</v>
      </c>
      <c r="C63" s="54">
        <f>+IFERROR(C62/B62-1,"nm")</f>
        <v>-1.3618677042801508E-2</v>
      </c>
      <c r="D63" s="54">
        <f t="shared" ref="D63:I63" si="20">+IFERROR(D62/C62-1,"nm")</f>
        <v>-3.5502958579881616E-2</v>
      </c>
      <c r="E63" s="54">
        <f t="shared" si="20"/>
        <v>0.49897750511247452</v>
      </c>
      <c r="F63" s="54">
        <f t="shared" si="20"/>
        <v>-4.5020463847203263E-2</v>
      </c>
      <c r="G63" s="54">
        <f t="shared" si="20"/>
        <v>0.26428571428571423</v>
      </c>
      <c r="H63" s="54">
        <f t="shared" si="20"/>
        <v>0.32429378531073438</v>
      </c>
      <c r="I63" s="54">
        <f t="shared" si="20"/>
        <v>-1.7918088737201354E-2</v>
      </c>
      <c r="J63" s="56"/>
      <c r="K63" s="56"/>
      <c r="L63" s="56"/>
      <c r="M63" s="57"/>
      <c r="N63" s="57"/>
    </row>
    <row r="64" spans="1:14" x14ac:dyDescent="0.25">
      <c r="A64" t="s">
        <v>182</v>
      </c>
      <c r="B64" s="3">
        <f>Historicals!B96</f>
        <v>-899</v>
      </c>
      <c r="C64" s="3">
        <f>Historicals!C96</f>
        <v>-1022</v>
      </c>
      <c r="D64" s="3">
        <f>Historicals!D96</f>
        <v>-1133</v>
      </c>
      <c r="E64" s="3">
        <f>Historicals!E96</f>
        <v>-1243</v>
      </c>
      <c r="F64" s="3">
        <f>Historicals!F96</f>
        <v>-1332</v>
      </c>
      <c r="G64" s="3">
        <f>Historicals!G96</f>
        <v>-1452</v>
      </c>
      <c r="H64" s="3">
        <f>Historicals!H96</f>
        <v>-1638</v>
      </c>
      <c r="I64" s="3">
        <f>Historicals!I96</f>
        <v>-1837</v>
      </c>
      <c r="J64" s="3">
        <f>Historicals!J96</f>
        <v>0</v>
      </c>
      <c r="K64" s="3">
        <f>Historicals!K96</f>
        <v>0</v>
      </c>
      <c r="L64" s="3">
        <f>Historicals!L96</f>
        <v>0</v>
      </c>
      <c r="M64" s="3">
        <f>Historicals!M96</f>
        <v>0</v>
      </c>
      <c r="N64" s="3">
        <f>Historicals!N96</f>
        <v>0</v>
      </c>
    </row>
    <row r="65" spans="1:14" x14ac:dyDescent="0.25">
      <c r="A65" t="s">
        <v>183</v>
      </c>
      <c r="B65" s="3">
        <f>Historicals!B87</f>
        <v>0</v>
      </c>
      <c r="C65" s="3">
        <f>Historicals!C87</f>
        <v>981</v>
      </c>
      <c r="D65" s="3">
        <f>Historicals!D87</f>
        <v>1482</v>
      </c>
      <c r="E65" s="3">
        <f>Historicals!E87</f>
        <v>0</v>
      </c>
      <c r="F65" s="3">
        <f>Historicals!F87</f>
        <v>0</v>
      </c>
      <c r="G65" s="3">
        <f>Historicals!G87</f>
        <v>6134</v>
      </c>
      <c r="H65" s="3">
        <f>Historicals!H87</f>
        <v>0</v>
      </c>
      <c r="I65" s="3">
        <f>Historicals!I87</f>
        <v>0</v>
      </c>
      <c r="J65" s="3">
        <f>Historicals!J87</f>
        <v>0</v>
      </c>
      <c r="K65" s="3">
        <f>Historicals!K87</f>
        <v>0</v>
      </c>
      <c r="L65" s="3">
        <f>Historicals!L87</f>
        <v>0</v>
      </c>
      <c r="M65" s="3">
        <f>Historicals!M87</f>
        <v>0</v>
      </c>
      <c r="N65" s="3">
        <f>Historicals!N87</f>
        <v>0</v>
      </c>
    </row>
    <row r="66" spans="1:14" x14ac:dyDescent="0.25">
      <c r="A66" t="s">
        <v>184</v>
      </c>
      <c r="B66" s="3">
        <f>Historicals!B97</f>
        <v>0</v>
      </c>
      <c r="C66" s="3">
        <f>Historicals!C97</f>
        <v>0</v>
      </c>
      <c r="D66" s="3">
        <f>Historicals!D97</f>
        <v>0</v>
      </c>
      <c r="E66" s="3">
        <f>Historicals!E97</f>
        <v>0</v>
      </c>
      <c r="F66" s="3">
        <f>Historicals!F97</f>
        <v>0</v>
      </c>
      <c r="G66" s="3">
        <f>Historicals!G97</f>
        <v>-52</v>
      </c>
      <c r="H66" s="3">
        <f>Historicals!H97</f>
        <v>-136</v>
      </c>
      <c r="I66" s="3">
        <f>Historicals!I97</f>
        <v>-151</v>
      </c>
      <c r="J66" s="3">
        <f>Historicals!J97</f>
        <v>0</v>
      </c>
      <c r="K66" s="3">
        <f>Historicals!K97</f>
        <v>0</v>
      </c>
      <c r="L66" s="3">
        <f>Historicals!L97</f>
        <v>0</v>
      </c>
      <c r="M66" s="3">
        <f>Historicals!M97</f>
        <v>0</v>
      </c>
      <c r="N66" s="3">
        <f>Historicals!N97</f>
        <v>0</v>
      </c>
    </row>
    <row r="67" spans="1:14" x14ac:dyDescent="0.25">
      <c r="A67" s="27" t="s">
        <v>185</v>
      </c>
      <c r="B67" s="26">
        <f>Historicals!B98</f>
        <v>-2790</v>
      </c>
      <c r="C67" s="26">
        <f>Historicals!C98</f>
        <v>-2671</v>
      </c>
      <c r="D67" s="26">
        <f>Historicals!D98</f>
        <v>-2148</v>
      </c>
      <c r="E67" s="26">
        <f>Historicals!E98</f>
        <v>-4835</v>
      </c>
      <c r="F67" s="26">
        <f>Historicals!F98</f>
        <v>-5293</v>
      </c>
      <c r="G67" s="26">
        <f>Historicals!G98</f>
        <v>2491</v>
      </c>
      <c r="H67" s="26">
        <f>Historicals!H98</f>
        <v>-1459</v>
      </c>
      <c r="I67" s="26">
        <f>Historicals!I98</f>
        <v>-4836</v>
      </c>
      <c r="J67" s="26">
        <f>Historicals!J98</f>
        <v>0</v>
      </c>
      <c r="K67" s="26">
        <f>Historicals!K98</f>
        <v>0</v>
      </c>
      <c r="L67" s="26">
        <f>Historicals!L98</f>
        <v>0</v>
      </c>
      <c r="M67" s="26">
        <f>Historicals!M98</f>
        <v>0</v>
      </c>
      <c r="N67" s="26">
        <f>Historicals!N98</f>
        <v>0</v>
      </c>
    </row>
    <row r="68" spans="1:14" x14ac:dyDescent="0.25">
      <c r="A68" t="s">
        <v>186</v>
      </c>
      <c r="B68" s="3">
        <f>Historicals!B99</f>
        <v>-83</v>
      </c>
      <c r="C68" s="3">
        <f>Historicals!C99</f>
        <v>-105</v>
      </c>
      <c r="D68" s="3">
        <f>Historicals!D99</f>
        <v>-20</v>
      </c>
      <c r="E68" s="3">
        <f>Historicals!E99</f>
        <v>45</v>
      </c>
      <c r="F68" s="3">
        <f>Historicals!F99</f>
        <v>-129</v>
      </c>
      <c r="G68" s="3">
        <f>Historicals!G99</f>
        <v>-66</v>
      </c>
      <c r="H68" s="3">
        <f>Historicals!H99</f>
        <v>143</v>
      </c>
      <c r="I68" s="3">
        <f>Historicals!I99</f>
        <v>-143</v>
      </c>
      <c r="J68" s="3">
        <f>Historicals!J99</f>
        <v>0</v>
      </c>
      <c r="K68" s="3">
        <f>Historicals!K99</f>
        <v>0</v>
      </c>
      <c r="L68" s="3">
        <f>Historicals!L99</f>
        <v>0</v>
      </c>
      <c r="M68" s="3">
        <f>Historicals!M99</f>
        <v>0</v>
      </c>
      <c r="N68" s="3">
        <f>Historicals!N99</f>
        <v>0</v>
      </c>
    </row>
    <row r="69" spans="1:14" x14ac:dyDescent="0.25">
      <c r="A69" s="27" t="s">
        <v>187</v>
      </c>
      <c r="B69" s="26">
        <f>Historicals!B100</f>
        <v>1632</v>
      </c>
      <c r="C69" s="26">
        <f>Historicals!C100</f>
        <v>-714</v>
      </c>
      <c r="D69" s="26">
        <f>Historicals!D100</f>
        <v>670</v>
      </c>
      <c r="E69" s="26">
        <f>Historicals!E100</f>
        <v>441</v>
      </c>
      <c r="F69" s="26">
        <f>Historicals!F100</f>
        <v>217</v>
      </c>
      <c r="G69" s="26">
        <f>Historicals!G100</f>
        <v>3882</v>
      </c>
      <c r="H69" s="26">
        <f>Historicals!H100</f>
        <v>1541</v>
      </c>
      <c r="I69" s="26">
        <f>Historicals!I100</f>
        <v>-1315</v>
      </c>
      <c r="J69" s="26">
        <f>Historicals!J100</f>
        <v>0</v>
      </c>
      <c r="K69" s="26">
        <f>Historicals!K100</f>
        <v>0</v>
      </c>
      <c r="L69" s="26">
        <f>Historicals!L100</f>
        <v>0</v>
      </c>
      <c r="M69" s="26">
        <f>Historicals!M100</f>
        <v>0</v>
      </c>
      <c r="N69" s="26">
        <f>Historicals!N100</f>
        <v>0</v>
      </c>
    </row>
    <row r="70" spans="1:14" x14ac:dyDescent="0.25">
      <c r="A70" t="s">
        <v>188</v>
      </c>
      <c r="B70" s="3">
        <f>Historicals!B101</f>
        <v>2220</v>
      </c>
      <c r="C70" s="3">
        <f>Historicals!C101</f>
        <v>3852</v>
      </c>
      <c r="D70" s="3">
        <f>Historicals!D101</f>
        <v>3138</v>
      </c>
      <c r="E70" s="3">
        <f>Historicals!E101</f>
        <v>3808</v>
      </c>
      <c r="F70" s="3">
        <f>Historicals!F101</f>
        <v>4249</v>
      </c>
      <c r="G70" s="3">
        <f>Historicals!G101</f>
        <v>4466</v>
      </c>
      <c r="H70" s="3">
        <f>Historicals!H101</f>
        <v>8348</v>
      </c>
      <c r="I70" s="3">
        <f>Historicals!I101</f>
        <v>9889</v>
      </c>
      <c r="J70" s="3">
        <f>Historicals!J101</f>
        <v>0</v>
      </c>
      <c r="K70" s="3">
        <f>Historicals!K101</f>
        <v>0</v>
      </c>
      <c r="L70" s="3">
        <f>Historicals!L101</f>
        <v>0</v>
      </c>
      <c r="M70" s="3">
        <f>Historicals!M101</f>
        <v>0</v>
      </c>
      <c r="N70" s="3">
        <f>Historicals!N101</f>
        <v>0</v>
      </c>
    </row>
    <row r="71" spans="1:14" ht="15.75" thickBot="1" x14ac:dyDescent="0.3">
      <c r="A71" s="6" t="s">
        <v>189</v>
      </c>
      <c r="B71" s="7">
        <f>Historicals!B102</f>
        <v>3852</v>
      </c>
      <c r="C71" s="7">
        <f>Historicals!C102</f>
        <v>3138</v>
      </c>
      <c r="D71" s="7">
        <f>Historicals!D102</f>
        <v>3808</v>
      </c>
      <c r="E71" s="7">
        <f>Historicals!E102</f>
        <v>4249</v>
      </c>
      <c r="F71" s="7">
        <f>Historicals!F102</f>
        <v>4466</v>
      </c>
      <c r="G71" s="7">
        <f>Historicals!G102</f>
        <v>8348</v>
      </c>
      <c r="H71" s="7">
        <f>Historicals!H102</f>
        <v>9889</v>
      </c>
      <c r="I71" s="7">
        <f>Historicals!I102</f>
        <v>8574</v>
      </c>
      <c r="J71" s="7">
        <f>Historicals!J102</f>
        <v>0</v>
      </c>
      <c r="K71" s="7">
        <f>Historicals!K102</f>
        <v>0</v>
      </c>
      <c r="L71" s="7">
        <f>Historicals!L102</f>
        <v>0</v>
      </c>
      <c r="M71" s="7">
        <f>Historicals!M102</f>
        <v>0</v>
      </c>
      <c r="N71" s="7">
        <f>Historicals!N102</f>
        <v>0</v>
      </c>
    </row>
    <row r="72" spans="1:14" ht="15.75" thickTop="1" x14ac:dyDescent="0.25">
      <c r="A72" s="1" t="s">
        <v>190</v>
      </c>
      <c r="B72" s="47">
        <f>(B34+B39)-B21</f>
        <v>-2592</v>
      </c>
      <c r="C72" s="47">
        <f>(C34+C39)-C21</f>
        <v>-1100</v>
      </c>
      <c r="D72" s="47">
        <f>(D34+D39)-D21</f>
        <v>-6</v>
      </c>
      <c r="E72" s="47">
        <f>(E34+E39)-E21</f>
        <v>-439</v>
      </c>
      <c r="F72" s="47">
        <f>(F34+F39)-F21</f>
        <v>-987</v>
      </c>
      <c r="G72" s="47">
        <f>(G34+G39)-G21</f>
        <v>1309</v>
      </c>
      <c r="H72" s="47">
        <f>(H34+H39)-H21</f>
        <v>-474</v>
      </c>
      <c r="I72" s="47">
        <f>(I34+I39)-I21</f>
        <v>856</v>
      </c>
      <c r="J72" s="47"/>
      <c r="K72" s="47">
        <f>(K34+K39)-K21</f>
        <v>0</v>
      </c>
      <c r="L72" s="47">
        <f>(L34+L39)-L21</f>
        <v>0</v>
      </c>
      <c r="M72" s="47">
        <f>(M34+M39)-M21</f>
        <v>0</v>
      </c>
      <c r="N72" s="47">
        <f>(N34+N39)-N21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2024-01-06T17:19:29Z</dcterms:modified>
</cp:coreProperties>
</file>