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babal\Downloads\"/>
    </mc:Choice>
  </mc:AlternateContent>
  <xr:revisionPtr revIDLastSave="0" documentId="8_{93D347D9-253E-442B-9140-3FA842F24CD8}"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20" i="1"/>
  <c r="C140" i="1"/>
  <c r="I155" i="1"/>
  <c r="B7" i="1"/>
  <c r="B97" i="1"/>
  <c r="F83" i="1"/>
  <c r="G83" i="1"/>
  <c r="G76" i="1"/>
  <c r="F58" i="1"/>
  <c r="I135" i="1"/>
  <c r="H135" i="1"/>
  <c r="C135" i="1"/>
  <c r="B135" i="1"/>
  <c r="I131" i="1"/>
  <c r="H131" i="1"/>
  <c r="I111" i="1"/>
  <c r="H111" i="1"/>
  <c r="B111" i="1"/>
  <c r="H107" i="1"/>
  <c r="I107" i="1"/>
  <c r="I158" i="1"/>
  <c r="H155" i="1"/>
  <c r="H158" i="1" s="1"/>
  <c r="G155" i="1"/>
  <c r="G158" i="1" s="1"/>
  <c r="F155" i="1"/>
  <c r="F158" i="1" s="1"/>
  <c r="E155" i="1"/>
  <c r="E158" i="1" s="1"/>
  <c r="D155" i="1"/>
  <c r="D158" i="1" s="1"/>
  <c r="D159" i="1" s="1"/>
  <c r="C155" i="1"/>
  <c r="C158" i="1" s="1"/>
  <c r="B155" i="1"/>
  <c r="B158" i="1" s="1"/>
  <c r="B140" i="1" l="1"/>
  <c r="B143" i="1" s="1"/>
  <c r="B144" i="1" s="1"/>
  <c r="H140" i="1"/>
  <c r="H143" i="1" s="1"/>
  <c r="H144" i="1" s="1"/>
  <c r="C143" i="1"/>
  <c r="C144" i="1" s="1"/>
  <c r="I140" i="1"/>
  <c r="I143" i="1" s="1"/>
  <c r="I144" i="1" s="1"/>
  <c r="E140" i="1"/>
  <c r="E143" i="1" s="1"/>
  <c r="E144" i="1" s="1"/>
  <c r="F140" i="1"/>
  <c r="F143" i="1" s="1"/>
  <c r="F144" i="1" s="1"/>
  <c r="D140" i="1"/>
  <c r="D143" i="1" s="1"/>
  <c r="D144" i="1" s="1"/>
  <c r="G140" i="1"/>
  <c r="G143" i="1" s="1"/>
  <c r="G144" i="1" s="1"/>
  <c r="G97" i="1" l="1"/>
  <c r="F97" i="1"/>
  <c r="E97" i="1"/>
  <c r="D97" i="1"/>
  <c r="C97" i="1"/>
  <c r="H92" i="1"/>
  <c r="G92" i="1"/>
  <c r="E92" i="1"/>
  <c r="D92" i="1"/>
  <c r="C92" i="1"/>
  <c r="B92" i="1"/>
  <c r="I92" i="1"/>
  <c r="H83" i="1"/>
  <c r="E83" i="1"/>
  <c r="D83" i="1"/>
  <c r="C83" i="1"/>
  <c r="B83" i="1"/>
  <c r="I83" i="1"/>
  <c r="F76" i="1"/>
  <c r="E76" i="1"/>
  <c r="C76" i="1"/>
  <c r="B76" i="1"/>
  <c r="D76" i="1"/>
  <c r="H58" i="1"/>
  <c r="G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F10" i="1" s="1"/>
  <c r="E7" i="1"/>
  <c r="D7" i="1"/>
  <c r="C7" i="1"/>
  <c r="I7" i="1"/>
  <c r="H4" i="1"/>
  <c r="G4" i="1"/>
  <c r="E4" i="1"/>
  <c r="E10" i="1" s="1"/>
  <c r="D4" i="1"/>
  <c r="B4" i="1"/>
  <c r="I4" i="1"/>
  <c r="G59" i="1" l="1"/>
  <c r="G60" i="1" s="1"/>
  <c r="H10" i="1"/>
  <c r="H12" i="1" s="1"/>
  <c r="B59" i="1"/>
  <c r="B60" i="1" s="1"/>
  <c r="D59" i="1"/>
  <c r="D60" i="1" s="1"/>
  <c r="C59" i="1"/>
  <c r="C60" i="1" s="1"/>
  <c r="E59" i="1"/>
  <c r="E60" i="1" s="1"/>
  <c r="F59" i="1"/>
  <c r="F60" i="1" s="1"/>
  <c r="B10" i="1"/>
  <c r="I10" i="1"/>
  <c r="I12" i="1" s="1"/>
  <c r="I20" i="1" s="1"/>
  <c r="C10" i="1"/>
  <c r="C12" i="1" s="1"/>
  <c r="H59" i="1"/>
  <c r="H60" i="1" s="1"/>
  <c r="D12" i="1"/>
  <c r="D20" i="1" s="1"/>
  <c r="E12" i="1"/>
  <c r="E20" i="1" s="1"/>
  <c r="E159" i="1"/>
  <c r="F12" i="1"/>
  <c r="F20" i="1" s="1"/>
  <c r="F159" i="1"/>
  <c r="E94" i="1"/>
  <c r="D94" i="1"/>
  <c r="C94" i="1"/>
  <c r="B94" i="1"/>
  <c r="G94" i="1"/>
  <c r="G10" i="1"/>
  <c r="I59" i="1"/>
  <c r="I60" i="1" s="1"/>
  <c r="H159" i="1" l="1"/>
  <c r="B12" i="1"/>
  <c r="B159" i="1"/>
  <c r="H20" i="1"/>
  <c r="H64" i="1"/>
  <c r="H76" i="1" s="1"/>
  <c r="H94" i="1" s="1"/>
  <c r="H96" i="1" s="1"/>
  <c r="I95" i="1" s="1"/>
  <c r="I159" i="1"/>
  <c r="C159" i="1"/>
  <c r="I64" i="1"/>
  <c r="I76" i="1" s="1"/>
  <c r="I94" i="1" s="1"/>
  <c r="G12" i="1"/>
  <c r="G20" i="1" s="1"/>
  <c r="G159" i="1"/>
  <c r="I96" i="1" l="1"/>
  <c r="I97" i="1" s="1"/>
  <c r="H97" i="1"/>
  <c r="H1" i="1"/>
  <c r="G1" i="1" s="1"/>
  <c r="F1" i="1" s="1"/>
  <c r="E1" i="1" s="1"/>
  <c r="D1" i="1" s="1"/>
  <c r="C1" i="1" s="1"/>
  <c r="B1" i="1" s="1"/>
</calcChain>
</file>

<file path=xl/sharedStrings.xml><?xml version="1.0" encoding="utf-8"?>
<sst xmlns="http://schemas.openxmlformats.org/spreadsheetml/2006/main" count="172" uniqueCount="140">
  <si>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</si>
  <si>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</si>
  <si>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</si>
  <si>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</si>
  <si>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</si>
  <si>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</si>
  <si>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</si>
  <si>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</si>
  <si>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</si>
  <si>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</si>
  <si>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</si>
  <si>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</si>
  <si>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</si>
  <si>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</si>
  <si>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</si>
  <si>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</si>
  <si>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</si>
  <si>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</si>
  <si>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</si>
  <si>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</si>
  <si>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</si>
  <si>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</si>
  <si>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</si>
  <si>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</si>
  <si>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</si>
  <si>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</si>
  <si>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</si>
  <si>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</si>
  <si>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</si>
  <si>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</si>
  <si>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</si>
  <si>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</si>
  <si>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</si>
  <si>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</si>
  <si>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</si>
  <si>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</si>
  <si>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</si>
  <si>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</si>
  <si>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</si>
  <si>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</si>
  <si>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</si>
  <si>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</si>
  <si>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</si>
  <si>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</si>
  <si>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</si>
  <si>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</si>
  <si>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</si>
  <si>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</si>
  <si>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</si>
  <si>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</si>
  <si>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</si>
  <si>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</si>
  <si>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</si>
  <si>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</si>
  <si>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</si>
  <si>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</si>
  <si>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</si>
  <si>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</si>
  <si>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</si>
  <si>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</si>
  <si>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</si>
  <si>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</si>
  <si>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</si>
  <si>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</si>
  <si>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</si>
  <si>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</si>
  <si>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</si>
  <si>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</si>
  <si>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</si>
  <si>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</si>
  <si>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</si>
  <si>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</si>
  <si>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</si>
  <si>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</si>
  <si>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</si>
  <si>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</si>
  <si>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</si>
  <si>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</si>
  <si>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</si>
  <si>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</si>
  <si>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</si>
  <si>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</si>
  <si>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</si>
  <si>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</si>
  <si>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</si>
  <si>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</si>
  <si>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</si>
  <si>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</si>
  <si>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</si>
  <si>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</si>
  <si>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</si>
  <si>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</si>
  <si>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</si>
  <si>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</si>
  <si>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</si>
  <si>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</si>
  <si>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</si>
  <si>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</si>
  <si>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</si>
  <si>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</si>
  <si>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</si>
  <si>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</si>
  <si>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</si>
  <si>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</si>
  <si>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</si>
  <si>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</si>
  <si>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</si>
  <si>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</si>
  <si>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</si>
  <si>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</si>
  <si>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</si>
  <si>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</si>
  <si>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</si>
  <si>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</si>
  <si>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</si>
  <si>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</si>
  <si>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</si>
  <si>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</si>
  <si>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</si>
  <si>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</si>
  <si>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</si>
  <si>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</si>
  <si>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</si>
  <si>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</si>
  <si>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</si>
  <si>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</si>
  <si>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</si>
  <si>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</si>
  <si>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</si>
  <si>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</si>
  <si>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Central East Eurpoe</t>
  </si>
  <si>
    <t>Japan</t>
  </si>
  <si>
    <t>Emerging Markets</t>
  </si>
  <si>
    <t xml:space="preserve">Footwear </t>
  </si>
  <si>
    <t>Equpment</t>
  </si>
  <si>
    <t>Western Europe</t>
  </si>
  <si>
    <t>Central Eastern Europe</t>
  </si>
  <si>
    <t>Emerging Makrets</t>
  </si>
  <si>
    <t>Data was not in Annual report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</si>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</sst>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1" fillId="0" borderId="0" xfId="1"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7" sqref="A17"/>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9"/>
  <sheetViews>
    <sheetView tabSelected="1" zoomScale="85" zoomScaleNormal="85" workbookViewId="0">
      <pane ySplit="1" topLeftCell="A2" activePane="bottomLeft" state="frozen"/>
      <selection pane="bottomLeft" activeCell="B1" sqref="B1"/>
    </sheetView>
  </sheetViews>
  <sheetFormatPr defaultRowHeight="15" x14ac:dyDescent="0.25"/>
  <cols>
    <col min="1" max="1" width="78.140625" customWidth="1"/>
    <col min="2" max="5" width="10.5703125" bestFit="1" customWidth="1"/>
    <col min="6" max="6" width="11.5703125" bestFit="1" customWidth="1"/>
    <col min="7" max="7" width="10.5703125" bestFit="1" customWidth="1"/>
    <col min="8" max="9" width="11.5703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+B5+B6</f>
        <v>9892</v>
      </c>
      <c r="C7" s="21">
        <f t="shared" ref="C7:H7" si="2">+C5+C6</f>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10" x14ac:dyDescent="0.25">
      <c r="A17" s="2" t="s">
        <v>6</v>
      </c>
      <c r="D17">
        <v>1657.8</v>
      </c>
      <c r="E17">
        <v>1623.8</v>
      </c>
      <c r="F17">
        <v>1579.7</v>
      </c>
      <c r="G17" s="8">
        <v>1558.8</v>
      </c>
      <c r="H17" s="8">
        <v>1573</v>
      </c>
      <c r="I17" s="8">
        <v>1578.8</v>
      </c>
    </row>
    <row r="18" spans="1:10" x14ac:dyDescent="0.25">
      <c r="A18" s="2" t="s">
        <v>7</v>
      </c>
      <c r="D18">
        <v>1692</v>
      </c>
      <c r="E18">
        <v>1659.1</v>
      </c>
      <c r="F18">
        <v>1618.4</v>
      </c>
      <c r="G18" s="8">
        <v>1591.9</v>
      </c>
      <c r="H18" s="8">
        <v>1609.4</v>
      </c>
      <c r="I18" s="8">
        <v>1610.8</v>
      </c>
    </row>
    <row r="20" spans="1:10" s="12" customFormat="1" x14ac:dyDescent="0.25">
      <c r="A20" s="12" t="s">
        <v>2</v>
      </c>
      <c r="B20" s="13" t="e">
        <f t="shared" ref="B20:H20" si="5">B15-(B12/B18)</f>
        <v>#DIV/0!</v>
      </c>
      <c r="C20" s="13" t="e">
        <f t="shared" si="5"/>
        <v>#DIV/0!</v>
      </c>
      <c r="D20" s="13">
        <f t="shared" si="5"/>
        <v>4.0898345153661531E-3</v>
      </c>
      <c r="E20" s="13">
        <f t="shared" si="5"/>
        <v>4.9104936411306088E-3</v>
      </c>
      <c r="F20" s="13">
        <f t="shared" si="5"/>
        <v>5.0420168067244475E-4</v>
      </c>
      <c r="G20" s="13">
        <f t="shared" si="5"/>
        <v>5.0505685030468594E-3</v>
      </c>
      <c r="H20" s="13">
        <f t="shared" si="5"/>
        <v>1.5310053436063953E-3</v>
      </c>
      <c r="I20" s="13">
        <f>I15-(I12/I18)</f>
        <v>-3.4144524459898129E-3</v>
      </c>
      <c r="J20" s="12" t="s">
        <v>138</v>
      </c>
    </row>
    <row r="22" spans="1:10" x14ac:dyDescent="0.25">
      <c r="A22" s="14" t="s">
        <v>0</v>
      </c>
      <c r="B22" s="14"/>
      <c r="C22" s="14"/>
      <c r="D22" s="14"/>
      <c r="E22" s="14"/>
      <c r="F22" s="14"/>
      <c r="G22" s="14"/>
      <c r="H22" s="14"/>
      <c r="I22" s="14"/>
    </row>
    <row r="23" spans="1:10" x14ac:dyDescent="0.25">
      <c r="A23" s="1" t="s">
        <v>40</v>
      </c>
    </row>
    <row r="24" spans="1:10" x14ac:dyDescent="0.25">
      <c r="A24" s="10" t="s">
        <v>41</v>
      </c>
      <c r="B24" s="3"/>
      <c r="C24" s="3"/>
      <c r="D24" s="3"/>
      <c r="E24" s="3"/>
      <c r="F24" s="3"/>
      <c r="G24" s="3"/>
      <c r="H24" s="3"/>
      <c r="I24" s="3"/>
    </row>
    <row r="25" spans="1:10" x14ac:dyDescent="0.25">
      <c r="A25" s="11" t="s">
        <v>42</v>
      </c>
      <c r="B25" s="3">
        <v>3852</v>
      </c>
      <c r="C25" s="3">
        <v>3138</v>
      </c>
      <c r="D25" s="3">
        <v>3808</v>
      </c>
      <c r="E25" s="3">
        <v>4249</v>
      </c>
      <c r="F25" s="3">
        <v>4466</v>
      </c>
      <c r="G25" s="3">
        <v>8348</v>
      </c>
      <c r="H25" s="3">
        <v>9889</v>
      </c>
      <c r="I25" s="3">
        <v>8574</v>
      </c>
    </row>
    <row r="26" spans="1:10" x14ac:dyDescent="0.25">
      <c r="A26" s="11" t="s">
        <v>43</v>
      </c>
      <c r="B26" s="3">
        <v>2072</v>
      </c>
      <c r="C26" s="3">
        <v>2319</v>
      </c>
      <c r="D26" s="3">
        <v>2371</v>
      </c>
      <c r="E26" s="3">
        <v>996</v>
      </c>
      <c r="F26" s="3">
        <v>197</v>
      </c>
      <c r="G26" s="3">
        <v>439</v>
      </c>
      <c r="H26" s="3">
        <v>3587</v>
      </c>
      <c r="I26" s="3">
        <v>4423</v>
      </c>
    </row>
    <row r="27" spans="1:10" x14ac:dyDescent="0.25">
      <c r="A27" s="11" t="s">
        <v>44</v>
      </c>
      <c r="B27" s="3">
        <v>3358</v>
      </c>
      <c r="C27" s="3">
        <v>3241</v>
      </c>
      <c r="D27" s="3">
        <v>3677</v>
      </c>
      <c r="E27" s="3">
        <v>3498</v>
      </c>
      <c r="F27" s="3">
        <v>4272</v>
      </c>
      <c r="G27" s="3">
        <v>2749</v>
      </c>
      <c r="H27" s="3">
        <v>4463</v>
      </c>
      <c r="I27" s="3">
        <v>4667</v>
      </c>
    </row>
    <row r="28" spans="1:10" x14ac:dyDescent="0.25">
      <c r="A28" s="11" t="s">
        <v>45</v>
      </c>
      <c r="B28" s="3">
        <v>4337</v>
      </c>
      <c r="C28" s="3">
        <v>4838</v>
      </c>
      <c r="D28" s="3">
        <v>5055</v>
      </c>
      <c r="E28" s="3">
        <v>5261</v>
      </c>
      <c r="F28" s="3">
        <v>5622</v>
      </c>
      <c r="G28" s="3">
        <v>7367</v>
      </c>
      <c r="H28" s="3">
        <v>6854</v>
      </c>
      <c r="I28" s="3">
        <v>8420</v>
      </c>
    </row>
    <row r="29" spans="1:10" x14ac:dyDescent="0.25">
      <c r="A29" s="11" t="s">
        <v>46</v>
      </c>
      <c r="B29" s="3">
        <v>1968</v>
      </c>
      <c r="C29" s="3">
        <v>1489</v>
      </c>
      <c r="D29" s="3">
        <v>1150</v>
      </c>
      <c r="E29" s="3">
        <v>1130</v>
      </c>
      <c r="F29" s="3">
        <v>1968</v>
      </c>
      <c r="G29" s="3">
        <v>1653</v>
      </c>
      <c r="H29" s="3">
        <v>1498</v>
      </c>
      <c r="I29" s="3">
        <v>2129</v>
      </c>
    </row>
    <row r="30" spans="1:10"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0" x14ac:dyDescent="0.25">
      <c r="A31" s="2" t="s">
        <v>47</v>
      </c>
      <c r="B31" s="3">
        <v>3011</v>
      </c>
      <c r="C31" s="3">
        <v>3520</v>
      </c>
      <c r="D31" s="3">
        <v>3989</v>
      </c>
      <c r="E31" s="3">
        <v>4454</v>
      </c>
      <c r="F31" s="3">
        <v>4744</v>
      </c>
      <c r="G31" s="3">
        <v>4866</v>
      </c>
      <c r="H31" s="3">
        <v>4904</v>
      </c>
      <c r="I31" s="3">
        <v>4791</v>
      </c>
    </row>
    <row r="32" spans="1:10" x14ac:dyDescent="0.25">
      <c r="A32" s="2" t="s">
        <v>48</v>
      </c>
      <c r="B32" s="3">
        <v>0</v>
      </c>
      <c r="C32" s="3">
        <v>0</v>
      </c>
      <c r="D32" s="3">
        <v>0</v>
      </c>
      <c r="E32" s="3">
        <v>0</v>
      </c>
      <c r="F32" s="3">
        <v>0</v>
      </c>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v>0</v>
      </c>
      <c r="C47" s="3">
        <v>0</v>
      </c>
      <c r="D47" s="3">
        <v>0</v>
      </c>
      <c r="E47" s="3">
        <v>0</v>
      </c>
      <c r="F47" s="3">
        <v>0</v>
      </c>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t="s">
        <v>139</v>
      </c>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s="3">
        <v>3</v>
      </c>
      <c r="C54" s="3">
        <v>3</v>
      </c>
      <c r="D54" s="3">
        <v>3</v>
      </c>
      <c r="E54" s="3">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x14ac:dyDescent="0.25">
      <c r="A56" s="17" t="s">
        <v>69</v>
      </c>
      <c r="B56" s="3">
        <v>1246</v>
      </c>
      <c r="C56" s="3">
        <v>318</v>
      </c>
      <c r="D56" s="3">
        <v>-213</v>
      </c>
      <c r="E56" s="3">
        <v>-92</v>
      </c>
      <c r="F56" s="3">
        <v>231</v>
      </c>
      <c r="G56" s="3">
        <v>-56</v>
      </c>
      <c r="H56" s="3">
        <v>-380</v>
      </c>
      <c r="I56" s="3">
        <v>318</v>
      </c>
    </row>
    <row r="57" spans="1:9" x14ac:dyDescent="0.25">
      <c r="A57" s="17"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+SUM(F53:F57)</f>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+SUM(D45:D50)+D58</f>
        <v>23259</v>
      </c>
      <c r="E59" s="7">
        <f t="shared" si="10"/>
        <v>22536</v>
      </c>
      <c r="F59" s="7">
        <f t="shared" si="10"/>
        <v>23717</v>
      </c>
      <c r="G59" s="7">
        <f>+SUM(G45:G50)+G58</f>
        <v>31342</v>
      </c>
      <c r="H59" s="7">
        <f t="shared" si="10"/>
        <v>37740</v>
      </c>
      <c r="I59" s="7">
        <f>+SUM(I45:I50)+I58</f>
        <v>40321</v>
      </c>
    </row>
    <row r="60" spans="1:9" s="12" customFormat="1" ht="15.75" thickTop="1" x14ac:dyDescent="0.25">
      <c r="A60" s="12" t="s">
        <v>3</v>
      </c>
      <c r="B60" s="13">
        <f>B59-B36</f>
        <v>0</v>
      </c>
      <c r="C60" s="13">
        <f t="shared" ref="C60:H60" si="11">+C59-C36</f>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v>3273</v>
      </c>
      <c r="C64" s="9">
        <v>3760</v>
      </c>
      <c r="D64" s="9">
        <v>4240</v>
      </c>
      <c r="E64" s="9">
        <v>1933</v>
      </c>
      <c r="F64" s="9">
        <v>4029</v>
      </c>
      <c r="G64" s="9">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s="3">
        <v>606</v>
      </c>
      <c r="C66" s="3">
        <v>649</v>
      </c>
      <c r="D66" s="3">
        <v>706</v>
      </c>
      <c r="E66" s="3">
        <v>747</v>
      </c>
      <c r="F66" s="3">
        <v>705</v>
      </c>
      <c r="G66" s="3">
        <v>721</v>
      </c>
      <c r="H66" s="3">
        <v>744</v>
      </c>
      <c r="I66" s="3">
        <v>717</v>
      </c>
    </row>
    <row r="67" spans="1:9" x14ac:dyDescent="0.25">
      <c r="A67" s="11" t="s">
        <v>77</v>
      </c>
      <c r="B67" s="3">
        <v>-113</v>
      </c>
      <c r="C67" s="3">
        <v>-80</v>
      </c>
      <c r="D67" s="3">
        <v>-273</v>
      </c>
      <c r="E67" s="3">
        <v>647</v>
      </c>
      <c r="F67" s="3">
        <v>34</v>
      </c>
      <c r="G67" s="3">
        <v>-380</v>
      </c>
      <c r="H67" s="3">
        <v>-385</v>
      </c>
      <c r="I67" s="3">
        <v>-650</v>
      </c>
    </row>
    <row r="68" spans="1:9" x14ac:dyDescent="0.25">
      <c r="A68" s="11" t="s">
        <v>78</v>
      </c>
      <c r="B68" s="3">
        <v>191</v>
      </c>
      <c r="C68" s="3">
        <v>236</v>
      </c>
      <c r="D68" s="3">
        <v>215</v>
      </c>
      <c r="E68" s="3">
        <v>218</v>
      </c>
      <c r="F68" s="3">
        <v>325</v>
      </c>
      <c r="G68" s="3">
        <v>429</v>
      </c>
      <c r="H68" s="3">
        <v>611</v>
      </c>
      <c r="I68" s="3">
        <v>638</v>
      </c>
    </row>
    <row r="69" spans="1:9" x14ac:dyDescent="0.25">
      <c r="A69" s="11" t="s">
        <v>79</v>
      </c>
      <c r="B69" s="3">
        <v>43</v>
      </c>
      <c r="C69" s="3">
        <v>13</v>
      </c>
      <c r="D69" s="3">
        <v>10</v>
      </c>
      <c r="E69" s="3">
        <v>27</v>
      </c>
      <c r="F69" s="3">
        <v>15</v>
      </c>
      <c r="G69" s="3">
        <v>398</v>
      </c>
      <c r="H69" s="3">
        <v>53</v>
      </c>
      <c r="I69" s="3">
        <v>123</v>
      </c>
    </row>
    <row r="70" spans="1:9" x14ac:dyDescent="0.25">
      <c r="A70" s="11" t="s">
        <v>80</v>
      </c>
      <c r="B70" s="3">
        <v>424</v>
      </c>
      <c r="C70" s="3">
        <v>98</v>
      </c>
      <c r="D70" s="3">
        <v>-117</v>
      </c>
      <c r="E70" s="3">
        <v>-99</v>
      </c>
      <c r="F70" s="3">
        <v>233</v>
      </c>
      <c r="G70" s="3">
        <v>23</v>
      </c>
      <c r="H70" s="3">
        <v>-138</v>
      </c>
      <c r="I70" s="3">
        <v>-26</v>
      </c>
    </row>
    <row r="71" spans="1:9" x14ac:dyDescent="0.25">
      <c r="A71" s="2" t="s">
        <v>81</v>
      </c>
      <c r="B71" s="3"/>
      <c r="C71" s="3"/>
      <c r="D71" s="3"/>
      <c r="E71" s="3"/>
      <c r="F71" s="3"/>
      <c r="G71" s="3"/>
      <c r="H71" s="3"/>
      <c r="I71" s="3"/>
    </row>
    <row r="72" spans="1:9" x14ac:dyDescent="0.25">
      <c r="A72" s="11" t="s">
        <v>82</v>
      </c>
      <c r="B72" s="3">
        <v>-216</v>
      </c>
      <c r="C72" s="3">
        <v>60</v>
      </c>
      <c r="D72" s="3">
        <v>-426</v>
      </c>
      <c r="E72" s="3">
        <v>187</v>
      </c>
      <c r="F72" s="3">
        <v>-270</v>
      </c>
      <c r="G72" s="3">
        <v>1239</v>
      </c>
      <c r="H72" s="3">
        <v>-1606</v>
      </c>
      <c r="I72" s="3">
        <v>-504</v>
      </c>
    </row>
    <row r="73" spans="1:9" x14ac:dyDescent="0.25">
      <c r="A73" s="11" t="s">
        <v>83</v>
      </c>
      <c r="B73" s="3">
        <v>-621</v>
      </c>
      <c r="C73" s="3">
        <v>-590</v>
      </c>
      <c r="D73" s="3">
        <v>-231</v>
      </c>
      <c r="E73" s="3">
        <v>-255</v>
      </c>
      <c r="F73" s="3">
        <v>-490</v>
      </c>
      <c r="G73" s="3">
        <v>-1854</v>
      </c>
      <c r="H73" s="3">
        <v>507</v>
      </c>
      <c r="I73" s="3">
        <v>-1676</v>
      </c>
    </row>
    <row r="74" spans="1:9" x14ac:dyDescent="0.25">
      <c r="A74" s="11" t="s">
        <v>108</v>
      </c>
      <c r="B74" s="3">
        <v>-144</v>
      </c>
      <c r="C74" s="3">
        <v>-161</v>
      </c>
      <c r="D74" s="3">
        <v>-120</v>
      </c>
      <c r="E74" s="3">
        <v>35</v>
      </c>
      <c r="F74" s="3">
        <v>-203</v>
      </c>
      <c r="G74" s="3">
        <v>-654</v>
      </c>
      <c r="H74" s="3">
        <v>-182</v>
      </c>
      <c r="I74" s="3">
        <v>-845</v>
      </c>
    </row>
    <row r="75" spans="1:9" x14ac:dyDescent="0.25">
      <c r="A75" s="11" t="s">
        <v>107</v>
      </c>
      <c r="B75" s="3">
        <v>1237</v>
      </c>
      <c r="C75" s="3">
        <v>-586</v>
      </c>
      <c r="D75" s="3">
        <v>-158</v>
      </c>
      <c r="E75" s="3">
        <v>1515</v>
      </c>
      <c r="F75" s="3">
        <v>1525</v>
      </c>
      <c r="G75" s="3">
        <v>24</v>
      </c>
      <c r="H75" s="3">
        <v>1326</v>
      </c>
      <c r="I75" s="3">
        <v>1365</v>
      </c>
    </row>
    <row r="76" spans="1:9" x14ac:dyDescent="0.25">
      <c r="A76" s="27" t="s">
        <v>84</v>
      </c>
      <c r="B76" s="28">
        <f t="shared" ref="B76:H76" si="12">+SUM(B64:B75)</f>
        <v>4680</v>
      </c>
      <c r="C76" s="28">
        <f t="shared" si="12"/>
        <v>3399</v>
      </c>
      <c r="D76" s="28">
        <f t="shared" si="12"/>
        <v>3846</v>
      </c>
      <c r="E76" s="28">
        <f t="shared" si="12"/>
        <v>4955</v>
      </c>
      <c r="F76" s="28">
        <f t="shared" si="12"/>
        <v>5903</v>
      </c>
      <c r="G76" s="28">
        <f>+SUM(G64:G75)</f>
        <v>2485</v>
      </c>
      <c r="H76" s="28">
        <f t="shared" si="12"/>
        <v>6657</v>
      </c>
      <c r="I76" s="28">
        <f>+SUM(I64:I75)</f>
        <v>5188</v>
      </c>
    </row>
    <row r="77" spans="1:9" x14ac:dyDescent="0.25">
      <c r="A77" s="1" t="s">
        <v>85</v>
      </c>
      <c r="B77" s="3"/>
      <c r="C77" s="3"/>
      <c r="D77" s="3"/>
      <c r="E77" s="3"/>
      <c r="F77" s="3"/>
      <c r="G77" s="3"/>
      <c r="H77" s="3"/>
      <c r="I77" s="3"/>
    </row>
    <row r="78" spans="1:9" x14ac:dyDescent="0.25">
      <c r="A78" s="2" t="s">
        <v>86</v>
      </c>
      <c r="B78" s="3">
        <v>-4936</v>
      </c>
      <c r="C78" s="3">
        <v>-5367</v>
      </c>
      <c r="D78" s="3">
        <v>-5928</v>
      </c>
      <c r="E78" s="3">
        <v>-4783</v>
      </c>
      <c r="F78" s="3">
        <v>-2937</v>
      </c>
      <c r="G78" s="3">
        <v>-2426</v>
      </c>
      <c r="H78" s="3">
        <v>-9961</v>
      </c>
      <c r="I78" s="3">
        <v>-12913</v>
      </c>
    </row>
    <row r="79" spans="1:9" x14ac:dyDescent="0.25">
      <c r="A79" s="2" t="s">
        <v>87</v>
      </c>
      <c r="B79" s="3">
        <v>3655</v>
      </c>
      <c r="C79" s="3">
        <v>2924</v>
      </c>
      <c r="D79" s="3">
        <v>3623</v>
      </c>
      <c r="E79" s="3">
        <v>3613</v>
      </c>
      <c r="F79" s="3">
        <v>1715</v>
      </c>
      <c r="G79" s="3">
        <v>74</v>
      </c>
      <c r="H79" s="3">
        <v>4236</v>
      </c>
      <c r="I79" s="3">
        <v>8199</v>
      </c>
    </row>
    <row r="80" spans="1:9" x14ac:dyDescent="0.25">
      <c r="A80" s="2" t="s">
        <v>88</v>
      </c>
      <c r="B80" s="3">
        <v>2216</v>
      </c>
      <c r="C80" s="3">
        <v>2386</v>
      </c>
      <c r="D80" s="3">
        <v>2423</v>
      </c>
      <c r="E80" s="3">
        <v>2496</v>
      </c>
      <c r="F80" s="3">
        <v>2072</v>
      </c>
      <c r="G80" s="3">
        <v>2379</v>
      </c>
      <c r="H80" s="3">
        <v>2449</v>
      </c>
      <c r="I80" s="3">
        <v>3967</v>
      </c>
    </row>
    <row r="81" spans="1:18" ht="14.25" customHeight="1" x14ac:dyDescent="0.25">
      <c r="A81" s="2" t="s">
        <v>14</v>
      </c>
      <c r="B81" s="3">
        <v>-963</v>
      </c>
      <c r="C81" s="3">
        <v>-1143</v>
      </c>
      <c r="D81" s="3">
        <v>-1105</v>
      </c>
      <c r="E81" s="3">
        <v>-1028</v>
      </c>
      <c r="F81" s="3">
        <v>-1119</v>
      </c>
      <c r="G81" s="3">
        <v>-1086</v>
      </c>
      <c r="H81" s="3">
        <v>-695</v>
      </c>
      <c r="I81" s="3">
        <v>-758</v>
      </c>
    </row>
    <row r="82" spans="1:18" x14ac:dyDescent="0.25">
      <c r="A82" s="2" t="s">
        <v>89</v>
      </c>
      <c r="B82" s="3">
        <v>0</v>
      </c>
      <c r="C82" s="3">
        <v>6</v>
      </c>
      <c r="D82" s="3">
        <v>-34</v>
      </c>
      <c r="E82" s="3">
        <v>-25</v>
      </c>
      <c r="F82" s="3">
        <v>5</v>
      </c>
      <c r="G82" s="3">
        <v>31</v>
      </c>
      <c r="H82" s="3">
        <v>171</v>
      </c>
      <c r="I82" s="3">
        <v>-19</v>
      </c>
    </row>
    <row r="83" spans="1:18" x14ac:dyDescent="0.25">
      <c r="A83" s="29" t="s">
        <v>90</v>
      </c>
      <c r="B83" s="28">
        <f t="shared" ref="B83:I83" si="13">+SUM(B78:B82)</f>
        <v>-28</v>
      </c>
      <c r="C83" s="28">
        <f t="shared" si="13"/>
        <v>-1194</v>
      </c>
      <c r="D83" s="28">
        <f t="shared" si="13"/>
        <v>-1021</v>
      </c>
      <c r="E83" s="28">
        <f t="shared" si="13"/>
        <v>273</v>
      </c>
      <c r="F83" s="28">
        <f t="shared" si="13"/>
        <v>-264</v>
      </c>
      <c r="G83" s="28">
        <f t="shared" si="13"/>
        <v>-1028</v>
      </c>
      <c r="H83" s="28">
        <f t="shared" si="13"/>
        <v>-3800</v>
      </c>
      <c r="I83" s="28">
        <f t="shared" si="13"/>
        <v>-1524</v>
      </c>
    </row>
    <row r="84" spans="1:18" x14ac:dyDescent="0.25">
      <c r="A84" s="1" t="s">
        <v>91</v>
      </c>
      <c r="B84" s="3"/>
      <c r="C84" s="3"/>
      <c r="D84" s="3"/>
      <c r="E84" s="3"/>
      <c r="F84" s="3"/>
      <c r="G84" s="3"/>
      <c r="H84" s="3"/>
      <c r="I84" s="3"/>
    </row>
    <row r="85" spans="1:18" x14ac:dyDescent="0.25">
      <c r="A85" s="2" t="s">
        <v>92</v>
      </c>
      <c r="B85" s="3">
        <v>0</v>
      </c>
      <c r="C85" s="3">
        <v>981</v>
      </c>
      <c r="D85" s="3">
        <v>1482</v>
      </c>
      <c r="E85" s="3">
        <v>0</v>
      </c>
      <c r="F85" s="3"/>
      <c r="G85" s="3">
        <v>6134</v>
      </c>
      <c r="H85" s="3">
        <v>0</v>
      </c>
      <c r="I85" s="3">
        <v>0</v>
      </c>
      <c r="K85" s="31"/>
      <c r="L85" s="31"/>
      <c r="M85" s="31"/>
      <c r="N85" s="31"/>
      <c r="O85" s="31"/>
      <c r="P85" s="31"/>
      <c r="Q85" s="31"/>
      <c r="R85" s="31"/>
    </row>
    <row r="86" spans="1:18" x14ac:dyDescent="0.25">
      <c r="A86" s="2" t="s">
        <v>93</v>
      </c>
      <c r="B86" s="3">
        <v>-63</v>
      </c>
      <c r="C86" s="3">
        <v>-67</v>
      </c>
      <c r="D86" s="3">
        <v>327</v>
      </c>
      <c r="E86" s="3">
        <v>13</v>
      </c>
      <c r="F86" s="3">
        <v>-325</v>
      </c>
      <c r="G86" s="3">
        <v>49</v>
      </c>
      <c r="H86" s="3">
        <v>-52</v>
      </c>
      <c r="I86" s="3">
        <v>15</v>
      </c>
    </row>
    <row r="87" spans="1:18" x14ac:dyDescent="0.25">
      <c r="A87" s="2" t="s">
        <v>94</v>
      </c>
      <c r="B87" s="3">
        <v>-19</v>
      </c>
      <c r="C87" s="3">
        <v>-7</v>
      </c>
      <c r="D87" s="3">
        <v>-17</v>
      </c>
      <c r="E87" s="3">
        <v>-23</v>
      </c>
      <c r="F87" s="3">
        <v>-6</v>
      </c>
      <c r="G87" s="3">
        <v>-6</v>
      </c>
      <c r="H87" s="3">
        <v>-197</v>
      </c>
      <c r="I87" s="3">
        <v>0</v>
      </c>
    </row>
    <row r="88" spans="1:18" x14ac:dyDescent="0.25">
      <c r="A88" s="2" t="s">
        <v>95</v>
      </c>
      <c r="B88" s="3">
        <v>514</v>
      </c>
      <c r="C88" s="3">
        <v>507</v>
      </c>
      <c r="D88" s="3">
        <v>489</v>
      </c>
      <c r="E88" s="3">
        <v>733</v>
      </c>
      <c r="F88" s="3">
        <v>700</v>
      </c>
      <c r="G88" s="3">
        <v>885</v>
      </c>
      <c r="H88" s="3">
        <v>1172</v>
      </c>
      <c r="I88" s="3">
        <v>1151</v>
      </c>
    </row>
    <row r="89" spans="1:18" x14ac:dyDescent="0.25">
      <c r="A89" s="2" t="s">
        <v>16</v>
      </c>
      <c r="B89" s="3">
        <v>-2534</v>
      </c>
      <c r="C89" s="3">
        <v>-3238</v>
      </c>
      <c r="D89" s="3">
        <v>-3223</v>
      </c>
      <c r="E89" s="3">
        <v>-4254</v>
      </c>
      <c r="F89" s="3">
        <v>-4286</v>
      </c>
      <c r="G89" s="3">
        <v>-3067</v>
      </c>
      <c r="H89" s="3">
        <v>-608</v>
      </c>
      <c r="I89" s="3">
        <v>-4014</v>
      </c>
    </row>
    <row r="90" spans="1:18" x14ac:dyDescent="0.25">
      <c r="A90" s="2" t="s">
        <v>96</v>
      </c>
      <c r="B90" s="3">
        <v>-899</v>
      </c>
      <c r="C90" s="3">
        <v>-1022</v>
      </c>
      <c r="D90" s="3">
        <v>-1133</v>
      </c>
      <c r="E90" s="3">
        <v>-1243</v>
      </c>
      <c r="F90" s="3">
        <v>-1332</v>
      </c>
      <c r="G90" s="3">
        <v>-1452</v>
      </c>
      <c r="H90" s="3">
        <v>-1638</v>
      </c>
      <c r="I90" s="3">
        <v>-1837</v>
      </c>
    </row>
    <row r="91" spans="1:18" x14ac:dyDescent="0.25">
      <c r="A91" s="2" t="s">
        <v>97</v>
      </c>
      <c r="B91" s="3">
        <v>0</v>
      </c>
      <c r="C91" s="3">
        <v>-22</v>
      </c>
      <c r="D91" s="3">
        <v>-29</v>
      </c>
      <c r="E91" s="3">
        <v>-55</v>
      </c>
      <c r="F91" s="3">
        <v>-44</v>
      </c>
      <c r="G91" s="3">
        <v>-52</v>
      </c>
      <c r="H91" s="3">
        <v>-136</v>
      </c>
      <c r="I91" s="3">
        <v>-151</v>
      </c>
    </row>
    <row r="92" spans="1:18" x14ac:dyDescent="0.25">
      <c r="A92" s="29" t="s">
        <v>98</v>
      </c>
      <c r="B92" s="28">
        <f>+SUM(B86:B91)</f>
        <v>-3001</v>
      </c>
      <c r="C92" s="28">
        <f>+SUM(C86:C91)</f>
        <v>-3849</v>
      </c>
      <c r="D92" s="28">
        <f>+SUM(D86:D91)</f>
        <v>-3586</v>
      </c>
      <c r="E92" s="28">
        <f>+SUM(E86:E91)</f>
        <v>-4829</v>
      </c>
      <c r="F92" s="28">
        <v>-5293</v>
      </c>
      <c r="G92" s="28">
        <f>+SUM(G86:G91)</f>
        <v>-3643</v>
      </c>
      <c r="H92" s="28">
        <f>+SUM(H86:H91)</f>
        <v>-1459</v>
      </c>
      <c r="I92" s="28">
        <f>+SUM(I86:I91)</f>
        <v>-4836</v>
      </c>
    </row>
    <row r="93" spans="1:18" x14ac:dyDescent="0.25">
      <c r="A93" s="2" t="s">
        <v>99</v>
      </c>
      <c r="B93" s="3">
        <v>-83</v>
      </c>
      <c r="C93" s="3">
        <v>-105</v>
      </c>
      <c r="D93" s="3">
        <v>-20</v>
      </c>
      <c r="E93" s="3">
        <v>45</v>
      </c>
      <c r="F93" s="3">
        <v>-129</v>
      </c>
      <c r="G93" s="3">
        <v>-66</v>
      </c>
      <c r="H93" s="3">
        <v>143</v>
      </c>
      <c r="I93" s="3">
        <v>-143</v>
      </c>
    </row>
    <row r="94" spans="1:18" x14ac:dyDescent="0.25">
      <c r="A94" s="29" t="s">
        <v>100</v>
      </c>
      <c r="B94" s="28">
        <f>+B76+B83+B92+B93</f>
        <v>1568</v>
      </c>
      <c r="C94" s="28">
        <f>+C76+C83+C92+C93</f>
        <v>-1749</v>
      </c>
      <c r="D94" s="28">
        <f>+D76+D83+D92+D93</f>
        <v>-781</v>
      </c>
      <c r="E94" s="28">
        <f>+E76+E83+E92+E93</f>
        <v>444</v>
      </c>
      <c r="F94" s="28">
        <v>217</v>
      </c>
      <c r="G94" s="28">
        <f>+G76+G83+G92+G93</f>
        <v>-2252</v>
      </c>
      <c r="H94" s="28">
        <f>+H76+H83+H92+H93</f>
        <v>1541</v>
      </c>
      <c r="I94" s="28">
        <f>+I76+I83+I92+I93</f>
        <v>-1315</v>
      </c>
    </row>
    <row r="95" spans="1:18" x14ac:dyDescent="0.25">
      <c r="A95" t="s">
        <v>101</v>
      </c>
      <c r="B95" s="3">
        <v>2220</v>
      </c>
      <c r="C95" s="3">
        <v>3852</v>
      </c>
      <c r="D95" s="3">
        <v>3138</v>
      </c>
      <c r="E95" s="3">
        <v>3808</v>
      </c>
      <c r="F95" s="3">
        <v>4249</v>
      </c>
      <c r="G95" s="3">
        <v>4466</v>
      </c>
      <c r="H95" s="3">
        <v>8348</v>
      </c>
      <c r="I95" s="3">
        <f>+H96</f>
        <v>9889</v>
      </c>
    </row>
    <row r="96" spans="1:18" ht="15.75" thickBot="1" x14ac:dyDescent="0.3">
      <c r="A96" s="6" t="s">
        <v>102</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I97" si="14">+B96-B25</f>
        <v>0</v>
      </c>
      <c r="C97" s="13">
        <f t="shared" si="14"/>
        <v>0</v>
      </c>
      <c r="D97" s="13">
        <f t="shared" si="14"/>
        <v>0</v>
      </c>
      <c r="E97" s="13">
        <f t="shared" si="14"/>
        <v>0</v>
      </c>
      <c r="F97" s="13">
        <f t="shared" si="14"/>
        <v>0</v>
      </c>
      <c r="G97" s="13">
        <f t="shared" si="14"/>
        <v>0</v>
      </c>
      <c r="H97" s="13">
        <f t="shared" si="14"/>
        <v>0</v>
      </c>
      <c r="I97" s="13">
        <f t="shared" si="14"/>
        <v>0</v>
      </c>
    </row>
    <row r="98" spans="1:9" x14ac:dyDescent="0.25">
      <c r="A98" t="s">
        <v>103</v>
      </c>
      <c r="B98" s="3"/>
      <c r="C98" s="3"/>
      <c r="D98" s="3"/>
      <c r="E98" s="3"/>
      <c r="F98" s="3"/>
      <c r="G98" s="3"/>
      <c r="H98" s="3"/>
      <c r="I98" s="3"/>
    </row>
    <row r="99" spans="1:9" x14ac:dyDescent="0.25">
      <c r="A99" s="2" t="s">
        <v>17</v>
      </c>
      <c r="B99" s="3"/>
      <c r="C99" s="3"/>
      <c r="D99" s="3"/>
      <c r="E99" s="3"/>
      <c r="F99" s="3"/>
      <c r="G99" s="3"/>
      <c r="H99" s="3"/>
      <c r="I99" s="3"/>
    </row>
    <row r="100" spans="1:9" x14ac:dyDescent="0.25">
      <c r="A100" s="11" t="s">
        <v>104</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105</v>
      </c>
      <c r="B102" s="3">
        <v>206</v>
      </c>
      <c r="C102" s="3">
        <v>252</v>
      </c>
      <c r="D102" s="3">
        <v>266</v>
      </c>
      <c r="E102" s="3">
        <v>294</v>
      </c>
      <c r="F102" s="3">
        <v>160</v>
      </c>
      <c r="G102" s="3">
        <v>121</v>
      </c>
      <c r="H102" s="3">
        <v>179</v>
      </c>
      <c r="I102" s="3">
        <v>160</v>
      </c>
    </row>
    <row r="103" spans="1:9" x14ac:dyDescent="0.25">
      <c r="A103" s="11" t="s">
        <v>106</v>
      </c>
      <c r="B103" s="3">
        <v>240</v>
      </c>
      <c r="C103" s="3">
        <v>271</v>
      </c>
      <c r="D103" s="3">
        <v>300</v>
      </c>
      <c r="E103" s="3">
        <v>320</v>
      </c>
      <c r="F103" s="3">
        <v>347</v>
      </c>
      <c r="G103" s="3">
        <v>385</v>
      </c>
      <c r="H103" s="3">
        <v>438</v>
      </c>
      <c r="I103" s="3">
        <v>480</v>
      </c>
    </row>
    <row r="104" spans="1:9" x14ac:dyDescent="0.25">
      <c r="B104" s="3"/>
    </row>
    <row r="105" spans="1:9" x14ac:dyDescent="0.25">
      <c r="A105" s="14" t="s">
        <v>109</v>
      </c>
      <c r="B105" s="14"/>
      <c r="C105" s="14"/>
      <c r="D105" s="14"/>
      <c r="E105" s="14"/>
      <c r="F105" s="14"/>
      <c r="G105" s="14"/>
      <c r="H105" s="14"/>
      <c r="I105" s="14"/>
    </row>
    <row r="106" spans="1:9" x14ac:dyDescent="0.25">
      <c r="A106" s="30" t="s">
        <v>119</v>
      </c>
      <c r="B106" s="3"/>
      <c r="C106" s="3"/>
      <c r="D106" s="3"/>
      <c r="E106" s="3"/>
      <c r="F106" s="3"/>
      <c r="G106" s="3"/>
      <c r="H106" s="3"/>
      <c r="I106" s="3"/>
    </row>
    <row r="107" spans="1:9" x14ac:dyDescent="0.25">
      <c r="A107" s="2" t="s">
        <v>110</v>
      </c>
      <c r="B107" s="3">
        <v>13740</v>
      </c>
      <c r="C107" s="3">
        <v>14764</v>
      </c>
      <c r="D107" s="3">
        <v>15216</v>
      </c>
      <c r="E107" s="3">
        <v>14855</v>
      </c>
      <c r="F107" s="3">
        <v>15902</v>
      </c>
      <c r="G107" s="3">
        <v>14484</v>
      </c>
      <c r="H107" s="3">
        <f t="shared" ref="H107" si="15">+SUM(H108:H110)</f>
        <v>17179</v>
      </c>
      <c r="I107" s="3">
        <f>+SUM(I108:I110)</f>
        <v>18353</v>
      </c>
    </row>
    <row r="108" spans="1:9" x14ac:dyDescent="0.25">
      <c r="A108" s="11" t="s">
        <v>123</v>
      </c>
      <c r="B108" s="3">
        <v>8506</v>
      </c>
      <c r="C108" s="3">
        <v>9299</v>
      </c>
      <c r="D108" s="3">
        <v>9684</v>
      </c>
      <c r="E108" s="3">
        <v>9322</v>
      </c>
      <c r="F108" s="3">
        <v>10045</v>
      </c>
      <c r="G108" s="3">
        <v>9329</v>
      </c>
      <c r="H108" s="3">
        <v>11644</v>
      </c>
      <c r="I108" s="3">
        <v>12228</v>
      </c>
    </row>
    <row r="109" spans="1:9" x14ac:dyDescent="0.25">
      <c r="A109" s="11" t="s">
        <v>124</v>
      </c>
      <c r="B109" s="3">
        <v>4410</v>
      </c>
      <c r="C109" s="3">
        <v>4746</v>
      </c>
      <c r="D109" s="3">
        <v>4886</v>
      </c>
      <c r="E109" s="3">
        <v>4938</v>
      </c>
      <c r="F109" s="3">
        <v>5260</v>
      </c>
      <c r="G109" s="3">
        <v>4639</v>
      </c>
      <c r="H109" s="3">
        <v>5028</v>
      </c>
      <c r="I109" s="3">
        <v>5492</v>
      </c>
    </row>
    <row r="110" spans="1:9" x14ac:dyDescent="0.25">
      <c r="A110" s="11" t="s">
        <v>125</v>
      </c>
      <c r="B110" s="3">
        <v>824</v>
      </c>
      <c r="C110" s="3">
        <v>719</v>
      </c>
      <c r="D110" s="3">
        <v>646</v>
      </c>
      <c r="E110" s="3">
        <v>595</v>
      </c>
      <c r="F110" s="3">
        <v>597</v>
      </c>
      <c r="G110" s="3">
        <v>516</v>
      </c>
      <c r="H110" s="3">
        <v>507</v>
      </c>
      <c r="I110" s="3">
        <v>633</v>
      </c>
    </row>
    <row r="111" spans="1:9" x14ac:dyDescent="0.25">
      <c r="A111" s="2" t="s">
        <v>111</v>
      </c>
      <c r="B111" s="3">
        <f>+SUM(B112:B114)</f>
        <v>0</v>
      </c>
      <c r="C111" s="3"/>
      <c r="D111" s="3">
        <v>7970</v>
      </c>
      <c r="E111" s="3">
        <v>9242</v>
      </c>
      <c r="F111" s="3">
        <v>9812</v>
      </c>
      <c r="G111" s="3">
        <v>9347</v>
      </c>
      <c r="H111" s="3">
        <f>+SUM(H112:H114)</f>
        <v>11456</v>
      </c>
      <c r="I111" s="3">
        <f>+SUM(I112:I114)</f>
        <v>12479</v>
      </c>
    </row>
    <row r="112" spans="1:9" x14ac:dyDescent="0.25">
      <c r="A112" s="11" t="s">
        <v>123</v>
      </c>
      <c r="B112" s="3">
        <v>0</v>
      </c>
      <c r="C112" s="3">
        <v>0</v>
      </c>
      <c r="D112" s="3">
        <v>5192</v>
      </c>
      <c r="E112" s="3">
        <v>5875</v>
      </c>
      <c r="F112" s="3">
        <v>6293</v>
      </c>
      <c r="G112" s="3">
        <v>5892</v>
      </c>
      <c r="H112" s="3">
        <v>6970</v>
      </c>
      <c r="I112" s="3">
        <v>7388</v>
      </c>
    </row>
    <row r="113" spans="1:9" x14ac:dyDescent="0.25">
      <c r="A113" s="11" t="s">
        <v>124</v>
      </c>
      <c r="B113" s="3">
        <v>0</v>
      </c>
      <c r="C113" s="3">
        <v>0</v>
      </c>
      <c r="D113" s="3">
        <v>2395</v>
      </c>
      <c r="E113" s="3">
        <v>2940</v>
      </c>
      <c r="F113" s="3">
        <v>3087</v>
      </c>
      <c r="G113" s="3">
        <v>3053</v>
      </c>
      <c r="H113" s="3">
        <v>3996</v>
      </c>
      <c r="I113" s="3">
        <v>4527</v>
      </c>
    </row>
    <row r="114" spans="1:9" x14ac:dyDescent="0.25">
      <c r="A114" s="11" t="s">
        <v>125</v>
      </c>
      <c r="B114" s="3">
        <v>0</v>
      </c>
      <c r="C114" s="3">
        <v>0</v>
      </c>
      <c r="D114">
        <v>383</v>
      </c>
      <c r="E114">
        <v>427</v>
      </c>
      <c r="F114">
        <v>432</v>
      </c>
      <c r="G114">
        <v>402</v>
      </c>
      <c r="H114">
        <v>490</v>
      </c>
      <c r="I114">
        <v>564</v>
      </c>
    </row>
    <row r="115" spans="1:9" x14ac:dyDescent="0.25">
      <c r="A115" s="11" t="s">
        <v>135</v>
      </c>
      <c r="B115" s="3">
        <v>5705</v>
      </c>
      <c r="C115" s="3">
        <v>5884</v>
      </c>
      <c r="D115" s="3">
        <v>0</v>
      </c>
      <c r="E115" s="3">
        <v>0</v>
      </c>
      <c r="F115" s="3">
        <v>0</v>
      </c>
      <c r="G115" s="3">
        <v>0</v>
      </c>
      <c r="H115" s="3">
        <v>0</v>
      </c>
      <c r="I115" s="3">
        <v>0</v>
      </c>
    </row>
    <row r="116" spans="1:9" x14ac:dyDescent="0.25">
      <c r="A116" s="11" t="s">
        <v>123</v>
      </c>
      <c r="B116" s="3">
        <v>3876</v>
      </c>
      <c r="C116" s="3">
        <v>3985</v>
      </c>
      <c r="D116" s="3">
        <v>0</v>
      </c>
      <c r="E116" s="3">
        <v>0</v>
      </c>
      <c r="F116" s="3">
        <v>0</v>
      </c>
      <c r="G116" s="3">
        <v>0</v>
      </c>
      <c r="H116" s="3">
        <v>0</v>
      </c>
      <c r="I116" s="3">
        <v>0</v>
      </c>
    </row>
    <row r="117" spans="1:9" x14ac:dyDescent="0.25">
      <c r="A117" s="11" t="s">
        <v>124</v>
      </c>
      <c r="B117" s="3">
        <v>1552</v>
      </c>
      <c r="C117" s="3">
        <v>1628</v>
      </c>
      <c r="D117" s="3">
        <v>0</v>
      </c>
      <c r="E117" s="3">
        <v>0</v>
      </c>
      <c r="F117" s="3">
        <v>0</v>
      </c>
      <c r="G117" s="3">
        <v>0</v>
      </c>
      <c r="H117" s="3">
        <v>0</v>
      </c>
      <c r="I117" s="3">
        <v>0</v>
      </c>
    </row>
    <row r="118" spans="1:9" x14ac:dyDescent="0.25">
      <c r="A118" s="11" t="s">
        <v>125</v>
      </c>
      <c r="B118" s="3">
        <v>277</v>
      </c>
      <c r="C118" s="3">
        <v>271</v>
      </c>
      <c r="D118" s="3">
        <v>0</v>
      </c>
      <c r="E118" s="3">
        <v>0</v>
      </c>
      <c r="F118" s="3">
        <v>0</v>
      </c>
      <c r="G118" s="3">
        <v>0</v>
      </c>
      <c r="H118" s="3">
        <v>0</v>
      </c>
      <c r="I118" s="3">
        <v>0</v>
      </c>
    </row>
    <row r="119" spans="1:9" x14ac:dyDescent="0.25">
      <c r="A119" s="11" t="s">
        <v>130</v>
      </c>
      <c r="B119" s="3">
        <v>1421</v>
      </c>
      <c r="C119" s="3">
        <v>1431</v>
      </c>
      <c r="D119" s="3">
        <v>0</v>
      </c>
      <c r="E119" s="3">
        <v>0</v>
      </c>
      <c r="F119" s="3">
        <v>0</v>
      </c>
      <c r="G119" s="3">
        <v>0</v>
      </c>
      <c r="H119" s="3">
        <v>0</v>
      </c>
      <c r="I119" s="3">
        <v>0</v>
      </c>
    </row>
    <row r="120" spans="1:9" x14ac:dyDescent="0.25">
      <c r="A120" s="11" t="s">
        <v>123</v>
      </c>
      <c r="B120" s="3">
        <v>827</v>
      </c>
      <c r="C120" s="3">
        <v>882</v>
      </c>
      <c r="D120" s="3">
        <v>0</v>
      </c>
      <c r="E120" s="3">
        <v>0</v>
      </c>
      <c r="F120" s="3">
        <v>0</v>
      </c>
      <c r="G120" s="3">
        <v>0</v>
      </c>
      <c r="H120" s="3">
        <v>0</v>
      </c>
      <c r="I120" s="3">
        <v>0</v>
      </c>
    </row>
    <row r="121" spans="1:9" x14ac:dyDescent="0.25">
      <c r="A121" s="11" t="s">
        <v>124</v>
      </c>
      <c r="B121" s="3">
        <v>499</v>
      </c>
      <c r="C121" s="3">
        <v>463</v>
      </c>
      <c r="D121" s="3">
        <v>0</v>
      </c>
      <c r="E121" s="3">
        <v>0</v>
      </c>
      <c r="F121" s="3">
        <v>0</v>
      </c>
      <c r="G121" s="3">
        <v>0</v>
      </c>
      <c r="H121" s="3">
        <v>0</v>
      </c>
      <c r="I121" s="3">
        <v>0</v>
      </c>
    </row>
    <row r="122" spans="1:9" x14ac:dyDescent="0.25">
      <c r="A122" s="11" t="s">
        <v>125</v>
      </c>
      <c r="B122" s="3">
        <v>95</v>
      </c>
      <c r="C122" s="3">
        <v>86</v>
      </c>
      <c r="D122" s="3">
        <v>0</v>
      </c>
      <c r="E122" s="3">
        <v>0</v>
      </c>
      <c r="F122" s="3">
        <v>0</v>
      </c>
      <c r="G122" s="3">
        <v>0</v>
      </c>
      <c r="H122" s="3">
        <v>0</v>
      </c>
      <c r="I122" s="3">
        <v>0</v>
      </c>
    </row>
    <row r="123" spans="1:9" x14ac:dyDescent="0.25">
      <c r="A123" s="11" t="s">
        <v>131</v>
      </c>
      <c r="B123" s="3">
        <v>755</v>
      </c>
      <c r="C123" s="3">
        <v>869</v>
      </c>
      <c r="D123" s="3">
        <v>0</v>
      </c>
      <c r="E123" s="3">
        <v>0</v>
      </c>
      <c r="F123" s="3">
        <v>0</v>
      </c>
      <c r="G123" s="3">
        <v>0</v>
      </c>
      <c r="H123" s="3">
        <v>0</v>
      </c>
      <c r="I123" s="3">
        <v>0</v>
      </c>
    </row>
    <row r="124" spans="1:9" x14ac:dyDescent="0.25">
      <c r="A124" s="11" t="s">
        <v>123</v>
      </c>
      <c r="B124" s="3">
        <v>452</v>
      </c>
      <c r="C124" s="3">
        <v>570</v>
      </c>
      <c r="D124" s="3">
        <v>0</v>
      </c>
      <c r="E124" s="3">
        <v>0</v>
      </c>
      <c r="F124" s="3">
        <v>0</v>
      </c>
      <c r="G124" s="3">
        <v>0</v>
      </c>
      <c r="H124" s="3">
        <v>0</v>
      </c>
      <c r="I124" s="3">
        <v>0</v>
      </c>
    </row>
    <row r="125" spans="1:9" x14ac:dyDescent="0.25">
      <c r="A125" s="11" t="s">
        <v>124</v>
      </c>
      <c r="B125" s="3">
        <v>230</v>
      </c>
      <c r="C125" s="3">
        <v>228</v>
      </c>
      <c r="D125" s="3">
        <v>0</v>
      </c>
      <c r="E125" s="3">
        <v>0</v>
      </c>
      <c r="F125" s="3">
        <v>0</v>
      </c>
      <c r="G125" s="3">
        <v>0</v>
      </c>
      <c r="H125" s="3">
        <v>0</v>
      </c>
      <c r="I125" s="3">
        <v>0</v>
      </c>
    </row>
    <row r="126" spans="1:9" x14ac:dyDescent="0.25">
      <c r="A126" s="11" t="s">
        <v>125</v>
      </c>
      <c r="B126" s="3">
        <v>73</v>
      </c>
      <c r="C126" s="3">
        <v>71</v>
      </c>
      <c r="D126" s="3">
        <v>0</v>
      </c>
      <c r="E126" s="3">
        <v>0</v>
      </c>
      <c r="F126" s="3">
        <v>0</v>
      </c>
      <c r="G126" s="3">
        <v>0</v>
      </c>
      <c r="H126" s="3">
        <v>0</v>
      </c>
      <c r="I126" s="3">
        <v>0</v>
      </c>
    </row>
    <row r="127" spans="1:9" x14ac:dyDescent="0.25">
      <c r="A127" s="11" t="s">
        <v>132</v>
      </c>
      <c r="B127" s="3">
        <v>3898</v>
      </c>
      <c r="C127" s="3">
        <v>3701</v>
      </c>
      <c r="D127" s="3">
        <v>0</v>
      </c>
      <c r="E127" s="3">
        <v>0</v>
      </c>
      <c r="F127" s="3">
        <v>0</v>
      </c>
      <c r="G127" s="3">
        <v>0</v>
      </c>
      <c r="H127" s="3">
        <v>0</v>
      </c>
      <c r="I127" s="3">
        <v>0</v>
      </c>
    </row>
    <row r="128" spans="1:9" x14ac:dyDescent="0.25">
      <c r="A128" s="11" t="s">
        <v>133</v>
      </c>
      <c r="B128" s="3">
        <v>2641</v>
      </c>
      <c r="C128" s="3">
        <v>2536</v>
      </c>
      <c r="D128" s="3">
        <v>0</v>
      </c>
      <c r="E128" s="3">
        <v>0</v>
      </c>
      <c r="F128" s="3">
        <v>0</v>
      </c>
      <c r="G128" s="3">
        <v>0</v>
      </c>
      <c r="H128" s="3">
        <v>0</v>
      </c>
      <c r="I128" s="3">
        <v>0</v>
      </c>
    </row>
    <row r="129" spans="1:9" x14ac:dyDescent="0.25">
      <c r="A129" s="11" t="s">
        <v>124</v>
      </c>
      <c r="B129" s="3">
        <v>1021</v>
      </c>
      <c r="C129" s="3">
        <v>947</v>
      </c>
      <c r="D129" s="3">
        <v>0</v>
      </c>
      <c r="E129" s="3">
        <v>0</v>
      </c>
      <c r="F129" s="3">
        <v>0</v>
      </c>
      <c r="G129" s="3">
        <v>0</v>
      </c>
      <c r="H129" s="3">
        <v>0</v>
      </c>
      <c r="I129" s="3">
        <v>0</v>
      </c>
    </row>
    <row r="130" spans="1:9" x14ac:dyDescent="0.25">
      <c r="A130" s="11" t="s">
        <v>134</v>
      </c>
      <c r="B130" s="3">
        <v>236</v>
      </c>
      <c r="C130" s="3">
        <v>218</v>
      </c>
      <c r="D130" s="3">
        <v>0</v>
      </c>
      <c r="E130" s="3">
        <v>0</v>
      </c>
      <c r="F130" s="3">
        <v>0</v>
      </c>
      <c r="G130" s="3">
        <v>0</v>
      </c>
      <c r="H130" s="3">
        <v>0</v>
      </c>
      <c r="I130" s="3">
        <v>0</v>
      </c>
    </row>
    <row r="131" spans="1:9" x14ac:dyDescent="0.25">
      <c r="A131" s="2" t="s">
        <v>112</v>
      </c>
      <c r="B131" s="3">
        <v>3067</v>
      </c>
      <c r="C131" s="3">
        <v>3785</v>
      </c>
      <c r="D131" s="3">
        <v>4237</v>
      </c>
      <c r="E131" s="3">
        <v>5134</v>
      </c>
      <c r="F131" s="3">
        <v>6208</v>
      </c>
      <c r="G131" s="3">
        <v>6679</v>
      </c>
      <c r="H131" s="3">
        <f t="shared" ref="H131" si="16">+SUM(H132:H134)</f>
        <v>8290</v>
      </c>
      <c r="I131" s="3">
        <f>+SUM(I132:I134)</f>
        <v>7547</v>
      </c>
    </row>
    <row r="132" spans="1:9" x14ac:dyDescent="0.25">
      <c r="A132" s="11" t="s">
        <v>123</v>
      </c>
      <c r="B132" s="3">
        <v>2016</v>
      </c>
      <c r="C132" s="3">
        <v>2599</v>
      </c>
      <c r="D132" s="3">
        <v>2920</v>
      </c>
      <c r="E132" s="3">
        <v>3496</v>
      </c>
      <c r="F132" s="3">
        <v>4262</v>
      </c>
      <c r="G132" s="3">
        <v>4635</v>
      </c>
      <c r="H132" s="3">
        <v>5748</v>
      </c>
      <c r="I132" s="3">
        <v>5416</v>
      </c>
    </row>
    <row r="133" spans="1:9" x14ac:dyDescent="0.25">
      <c r="A133" s="11" t="s">
        <v>124</v>
      </c>
      <c r="B133">
        <v>925</v>
      </c>
      <c r="C133">
        <v>1055</v>
      </c>
      <c r="D133">
        <v>1188</v>
      </c>
      <c r="E133">
        <v>1508</v>
      </c>
      <c r="F133">
        <v>1808</v>
      </c>
      <c r="G133">
        <v>1896</v>
      </c>
      <c r="H133" s="8">
        <v>2347</v>
      </c>
      <c r="I133" s="8">
        <v>1938</v>
      </c>
    </row>
    <row r="134" spans="1:9" x14ac:dyDescent="0.25">
      <c r="A134" s="11" t="s">
        <v>125</v>
      </c>
      <c r="B134">
        <v>126</v>
      </c>
      <c r="C134">
        <v>131</v>
      </c>
      <c r="D134">
        <v>129</v>
      </c>
      <c r="E134">
        <v>130</v>
      </c>
      <c r="F134">
        <v>138</v>
      </c>
      <c r="G134">
        <v>148</v>
      </c>
      <c r="H134">
        <v>195</v>
      </c>
      <c r="I134">
        <v>193</v>
      </c>
    </row>
    <row r="135" spans="1:9" x14ac:dyDescent="0.25">
      <c r="A135" s="2" t="s">
        <v>116</v>
      </c>
      <c r="B135" s="3">
        <f t="shared" ref="B135" si="17">+SUM(B136:B138)</f>
        <v>0</v>
      </c>
      <c r="C135" s="3">
        <f t="shared" ref="C135" si="18">+SUM(C136:C138)</f>
        <v>0</v>
      </c>
      <c r="D135" s="3">
        <v>4737</v>
      </c>
      <c r="E135" s="3">
        <v>5166</v>
      </c>
      <c r="F135" s="3">
        <v>5254</v>
      </c>
      <c r="G135" s="3">
        <v>5028</v>
      </c>
      <c r="H135" s="3">
        <f t="shared" ref="H135" si="19">+SUM(H136:H138)</f>
        <v>5343</v>
      </c>
      <c r="I135" s="3">
        <f>+SUM(I136:I138)</f>
        <v>5955</v>
      </c>
    </row>
    <row r="136" spans="1:9" x14ac:dyDescent="0.25">
      <c r="A136" s="11" t="s">
        <v>123</v>
      </c>
      <c r="B136" s="3">
        <v>0</v>
      </c>
      <c r="C136" s="3">
        <v>0</v>
      </c>
      <c r="D136">
        <v>3285</v>
      </c>
      <c r="E136">
        <v>3575</v>
      </c>
      <c r="F136">
        <v>3622</v>
      </c>
      <c r="G136">
        <v>3449</v>
      </c>
      <c r="H136" s="8">
        <v>3659</v>
      </c>
      <c r="I136" s="8">
        <v>4111</v>
      </c>
    </row>
    <row r="137" spans="1:9" x14ac:dyDescent="0.25">
      <c r="A137" s="11" t="s">
        <v>124</v>
      </c>
      <c r="B137" s="3">
        <v>0</v>
      </c>
      <c r="C137" s="3">
        <v>0</v>
      </c>
      <c r="D137">
        <v>1185</v>
      </c>
      <c r="E137">
        <v>1347</v>
      </c>
      <c r="F137">
        <v>1395</v>
      </c>
      <c r="G137">
        <v>1365</v>
      </c>
      <c r="H137" s="8">
        <v>1494</v>
      </c>
      <c r="I137" s="8">
        <v>1610</v>
      </c>
    </row>
    <row r="138" spans="1:9" x14ac:dyDescent="0.25">
      <c r="A138" s="11" t="s">
        <v>125</v>
      </c>
      <c r="B138" s="3">
        <v>0</v>
      </c>
      <c r="C138" s="3">
        <v>0</v>
      </c>
      <c r="D138">
        <v>267</v>
      </c>
      <c r="E138">
        <v>244</v>
      </c>
      <c r="F138">
        <v>237</v>
      </c>
      <c r="G138">
        <v>214</v>
      </c>
      <c r="H138">
        <v>190</v>
      </c>
      <c r="I138">
        <v>234</v>
      </c>
    </row>
    <row r="139" spans="1:9" x14ac:dyDescent="0.25">
      <c r="A139" s="2" t="s">
        <v>117</v>
      </c>
      <c r="B139" s="3">
        <v>115</v>
      </c>
      <c r="C139" s="3">
        <v>73</v>
      </c>
      <c r="D139" s="3">
        <v>73</v>
      </c>
      <c r="E139" s="3">
        <v>88</v>
      </c>
      <c r="F139" s="3">
        <v>42</v>
      </c>
      <c r="G139" s="3">
        <v>30</v>
      </c>
      <c r="H139" s="3">
        <v>25</v>
      </c>
      <c r="I139" s="3">
        <v>102</v>
      </c>
    </row>
    <row r="140" spans="1:9" x14ac:dyDescent="0.25">
      <c r="A140" s="4" t="s">
        <v>113</v>
      </c>
      <c r="B140" s="5">
        <f>+B107+B111+B131+B135+B139+B115+B119+B123+B127</f>
        <v>28701</v>
      </c>
      <c r="C140" s="5">
        <f>+C107+C111+C131+C135+C139+C115+C119+C123+C127</f>
        <v>30507</v>
      </c>
      <c r="D140" s="5">
        <f t="shared" ref="D140:I140" si="20">+D107+D111+D131+D135+D139</f>
        <v>32233</v>
      </c>
      <c r="E140" s="5">
        <f t="shared" si="20"/>
        <v>34485</v>
      </c>
      <c r="F140" s="5">
        <f t="shared" si="20"/>
        <v>37218</v>
      </c>
      <c r="G140" s="5">
        <f t="shared" si="20"/>
        <v>35568</v>
      </c>
      <c r="H140" s="5">
        <f t="shared" si="20"/>
        <v>42293</v>
      </c>
      <c r="I140" s="5">
        <f t="shared" si="20"/>
        <v>44436</v>
      </c>
    </row>
    <row r="141" spans="1:9" x14ac:dyDescent="0.25">
      <c r="A141" s="2" t="s">
        <v>114</v>
      </c>
      <c r="B141" s="3">
        <v>1982</v>
      </c>
      <c r="C141" s="3">
        <v>1955</v>
      </c>
      <c r="D141" s="3">
        <v>2042</v>
      </c>
      <c r="E141" s="3">
        <v>1886</v>
      </c>
      <c r="F141" s="3">
        <v>1906</v>
      </c>
      <c r="G141" s="3">
        <v>1846</v>
      </c>
      <c r="H141" s="3">
        <v>2205</v>
      </c>
      <c r="I141" s="3">
        <v>2346</v>
      </c>
    </row>
    <row r="142" spans="1:9" x14ac:dyDescent="0.25">
      <c r="A142" s="2" t="s">
        <v>118</v>
      </c>
      <c r="B142" s="3">
        <v>-82</v>
      </c>
      <c r="C142" s="3">
        <v>-86</v>
      </c>
      <c r="D142" s="3">
        <v>75</v>
      </c>
      <c r="E142" s="3">
        <v>26</v>
      </c>
      <c r="F142" s="3">
        <v>-7</v>
      </c>
      <c r="G142" s="3">
        <v>-11</v>
      </c>
      <c r="H142" s="3">
        <v>40</v>
      </c>
      <c r="I142" s="3">
        <v>-72</v>
      </c>
    </row>
    <row r="143" spans="1:9" ht="15.75" thickBot="1" x14ac:dyDescent="0.3">
      <c r="A143" s="6" t="s">
        <v>115</v>
      </c>
      <c r="B143" s="7">
        <f t="shared" ref="B143:H143" si="21">+SUM(B140:B142)</f>
        <v>30601</v>
      </c>
      <c r="C143" s="7">
        <f t="shared" si="21"/>
        <v>32376</v>
      </c>
      <c r="D143" s="7">
        <f t="shared" si="21"/>
        <v>34350</v>
      </c>
      <c r="E143" s="7">
        <f t="shared" si="21"/>
        <v>36397</v>
      </c>
      <c r="F143" s="7">
        <f t="shared" si="21"/>
        <v>39117</v>
      </c>
      <c r="G143" s="7">
        <f t="shared" si="21"/>
        <v>37403</v>
      </c>
      <c r="H143" s="7">
        <f t="shared" si="21"/>
        <v>44538</v>
      </c>
      <c r="I143" s="7">
        <f>+SUM(I140:I142)</f>
        <v>46710</v>
      </c>
    </row>
    <row r="144" spans="1:9" s="12" customFormat="1" ht="15.75" thickTop="1" x14ac:dyDescent="0.25">
      <c r="A144" s="12" t="s">
        <v>121</v>
      </c>
      <c r="B144" s="13">
        <f t="shared" ref="B144:I144" si="22">+B143-B2</f>
        <v>0</v>
      </c>
      <c r="C144" s="13">
        <f t="shared" si="22"/>
        <v>0</v>
      </c>
      <c r="D144" s="13">
        <f t="shared" si="22"/>
        <v>0</v>
      </c>
      <c r="E144" s="13">
        <f t="shared" si="22"/>
        <v>0</v>
      </c>
      <c r="F144" s="13">
        <f t="shared" si="22"/>
        <v>0</v>
      </c>
      <c r="G144" s="13">
        <f t="shared" si="22"/>
        <v>0</v>
      </c>
      <c r="H144" s="13">
        <f t="shared" si="22"/>
        <v>0</v>
      </c>
      <c r="I144" s="13">
        <f t="shared" si="22"/>
        <v>0</v>
      </c>
    </row>
    <row r="145" spans="1:9" x14ac:dyDescent="0.25">
      <c r="A145" s="1" t="s">
        <v>120</v>
      </c>
    </row>
    <row r="146" spans="1:9" x14ac:dyDescent="0.25">
      <c r="A146" s="2" t="s">
        <v>110</v>
      </c>
      <c r="B146" s="3">
        <v>3645</v>
      </c>
      <c r="C146" s="3">
        <v>3763</v>
      </c>
      <c r="D146" s="3">
        <v>3875</v>
      </c>
      <c r="E146" s="3">
        <v>3600</v>
      </c>
      <c r="F146" s="3">
        <v>3925</v>
      </c>
      <c r="G146" s="3">
        <v>2899</v>
      </c>
      <c r="H146" s="3">
        <v>5089</v>
      </c>
      <c r="I146" s="3">
        <v>5114</v>
      </c>
    </row>
    <row r="147" spans="1:9" x14ac:dyDescent="0.25">
      <c r="A147" s="2" t="s">
        <v>111</v>
      </c>
      <c r="B147" s="3"/>
      <c r="C147" s="3"/>
      <c r="D147" s="3">
        <v>1507</v>
      </c>
      <c r="E147" s="3">
        <v>1587</v>
      </c>
      <c r="F147" s="3">
        <v>1995</v>
      </c>
      <c r="G147" s="3">
        <v>1541</v>
      </c>
      <c r="H147" s="3">
        <v>2435</v>
      </c>
      <c r="I147" s="3">
        <v>3293</v>
      </c>
    </row>
    <row r="148" spans="1:9" x14ac:dyDescent="0.25">
      <c r="A148" s="2" t="s">
        <v>112</v>
      </c>
      <c r="B148" s="3">
        <v>993</v>
      </c>
      <c r="C148" s="3">
        <v>1372</v>
      </c>
      <c r="D148" s="3">
        <v>1507</v>
      </c>
      <c r="E148" s="3">
        <v>1807</v>
      </c>
      <c r="F148" s="3">
        <v>2376</v>
      </c>
      <c r="G148" s="3">
        <v>2490</v>
      </c>
      <c r="H148" s="3">
        <v>3243</v>
      </c>
      <c r="I148" s="3">
        <v>2365</v>
      </c>
    </row>
    <row r="149" spans="1:9" x14ac:dyDescent="0.25">
      <c r="A149" s="2" t="s">
        <v>135</v>
      </c>
      <c r="B149" s="3">
        <v>1275</v>
      </c>
      <c r="C149" s="3">
        <v>1434</v>
      </c>
      <c r="D149" s="3">
        <v>0</v>
      </c>
      <c r="E149" s="3">
        <v>0</v>
      </c>
      <c r="F149" s="3">
        <v>0</v>
      </c>
      <c r="G149" s="3">
        <v>0</v>
      </c>
      <c r="H149" s="3">
        <v>0</v>
      </c>
      <c r="I149" s="3">
        <v>0</v>
      </c>
    </row>
    <row r="150" spans="1:9" x14ac:dyDescent="0.25">
      <c r="A150" s="2" t="s">
        <v>136</v>
      </c>
      <c r="B150" s="3">
        <v>249</v>
      </c>
      <c r="C150" s="3">
        <v>289</v>
      </c>
      <c r="D150" s="3">
        <v>0</v>
      </c>
      <c r="E150" s="3">
        <v>0</v>
      </c>
      <c r="F150" s="3">
        <v>0</v>
      </c>
      <c r="G150" s="3">
        <v>0</v>
      </c>
      <c r="H150" s="3">
        <v>0</v>
      </c>
      <c r="I150" s="3">
        <v>0</v>
      </c>
    </row>
    <row r="151" spans="1:9" x14ac:dyDescent="0.25">
      <c r="A151" s="2" t="s">
        <v>131</v>
      </c>
      <c r="B151" s="3">
        <v>100</v>
      </c>
      <c r="C151" s="3">
        <v>174</v>
      </c>
      <c r="D151" s="3">
        <v>0</v>
      </c>
      <c r="E151" s="3">
        <v>0</v>
      </c>
      <c r="F151" s="3">
        <v>0</v>
      </c>
      <c r="G151" s="3">
        <v>0</v>
      </c>
      <c r="H151" s="3">
        <v>0</v>
      </c>
      <c r="I151" s="3">
        <v>0</v>
      </c>
    </row>
    <row r="152" spans="1:9" x14ac:dyDescent="0.25">
      <c r="A152" s="2" t="s">
        <v>137</v>
      </c>
      <c r="B152" s="3">
        <v>818</v>
      </c>
      <c r="C152" s="3">
        <v>892</v>
      </c>
      <c r="D152" s="3">
        <v>0</v>
      </c>
      <c r="E152" s="3">
        <v>0</v>
      </c>
      <c r="F152" s="3">
        <v>0</v>
      </c>
      <c r="G152" s="3">
        <v>0</v>
      </c>
      <c r="H152" s="3">
        <v>0</v>
      </c>
      <c r="I152" s="3">
        <v>0</v>
      </c>
    </row>
    <row r="153" spans="1:9" x14ac:dyDescent="0.25">
      <c r="A153" s="2" t="s">
        <v>116</v>
      </c>
      <c r="B153" s="3">
        <v>0</v>
      </c>
      <c r="C153" s="3">
        <v>0</v>
      </c>
      <c r="D153" s="3">
        <v>980</v>
      </c>
      <c r="E153" s="3">
        <v>1189</v>
      </c>
      <c r="F153" s="3">
        <v>1323</v>
      </c>
      <c r="G153" s="3">
        <v>1184</v>
      </c>
      <c r="H153" s="3">
        <v>1530</v>
      </c>
      <c r="I153" s="3">
        <v>1896</v>
      </c>
    </row>
    <row r="154" spans="1:9" x14ac:dyDescent="0.25">
      <c r="A154" s="2" t="s">
        <v>117</v>
      </c>
      <c r="B154" s="3">
        <v>-2267</v>
      </c>
      <c r="C154" s="3">
        <v>-2596</v>
      </c>
      <c r="D154" s="3">
        <v>-2677</v>
      </c>
      <c r="E154" s="3">
        <v>-2658</v>
      </c>
      <c r="F154" s="3">
        <v>-3262</v>
      </c>
      <c r="G154" s="3">
        <v>-3468</v>
      </c>
      <c r="H154" s="3">
        <v>-3656</v>
      </c>
      <c r="I154" s="3">
        <v>-4262</v>
      </c>
    </row>
    <row r="155" spans="1:9" x14ac:dyDescent="0.25">
      <c r="A155" s="4" t="s">
        <v>113</v>
      </c>
      <c r="B155" s="5">
        <f t="shared" ref="B155:I155" si="23">+SUM(B146:B154)</f>
        <v>4813</v>
      </c>
      <c r="C155" s="5">
        <f t="shared" si="23"/>
        <v>5328</v>
      </c>
      <c r="D155" s="5">
        <f t="shared" si="23"/>
        <v>5192</v>
      </c>
      <c r="E155" s="5">
        <f t="shared" si="23"/>
        <v>5525</v>
      </c>
      <c r="F155" s="5">
        <f t="shared" si="23"/>
        <v>6357</v>
      </c>
      <c r="G155" s="5">
        <f t="shared" si="23"/>
        <v>4646</v>
      </c>
      <c r="H155" s="5">
        <f t="shared" si="23"/>
        <v>8641</v>
      </c>
      <c r="I155" s="5">
        <f>+SUM(I146:I154)</f>
        <v>8406</v>
      </c>
    </row>
    <row r="156" spans="1:9" x14ac:dyDescent="0.25">
      <c r="A156" s="2" t="s">
        <v>114</v>
      </c>
      <c r="B156" s="3">
        <v>517</v>
      </c>
      <c r="C156" s="3">
        <v>487</v>
      </c>
      <c r="D156" s="3">
        <v>477</v>
      </c>
      <c r="E156" s="3">
        <v>310</v>
      </c>
      <c r="F156" s="3">
        <v>303</v>
      </c>
      <c r="G156" s="3">
        <v>297</v>
      </c>
      <c r="H156" s="3">
        <v>543</v>
      </c>
      <c r="I156" s="3">
        <v>669</v>
      </c>
    </row>
    <row r="157" spans="1:9" x14ac:dyDescent="0.25">
      <c r="A157" s="2" t="s">
        <v>118</v>
      </c>
      <c r="B157" s="3">
        <v>-1097</v>
      </c>
      <c r="C157" s="3">
        <v>-1173</v>
      </c>
      <c r="D157" s="3">
        <v>-724</v>
      </c>
      <c r="E157" s="3">
        <v>-1456</v>
      </c>
      <c r="F157" s="3">
        <v>-1810</v>
      </c>
      <c r="G157" s="3">
        <v>-1967</v>
      </c>
      <c r="H157" s="3">
        <v>-2261</v>
      </c>
      <c r="I157" s="3">
        <v>-2219</v>
      </c>
    </row>
    <row r="158" spans="1:9" ht="15.75" thickBot="1" x14ac:dyDescent="0.3">
      <c r="A158" s="6" t="s">
        <v>122</v>
      </c>
      <c r="B158" s="7">
        <f>+SUM(B155:B157)</f>
        <v>4233</v>
      </c>
      <c r="C158" s="7">
        <f>+SUM(C155:C157)</f>
        <v>4642</v>
      </c>
      <c r="D158" s="7">
        <f t="shared" ref="D158" si="24">+SUM(D155:D157)</f>
        <v>4945</v>
      </c>
      <c r="E158" s="7">
        <f t="shared" ref="E158" si="25">+SUM(E155:E157)</f>
        <v>4379</v>
      </c>
      <c r="F158" s="7">
        <f t="shared" ref="F158" si="26">+SUM(F155:F157)</f>
        <v>4850</v>
      </c>
      <c r="G158" s="7">
        <f t="shared" ref="G158" si="27">+SUM(G155:G157)</f>
        <v>2976</v>
      </c>
      <c r="H158" s="7">
        <f t="shared" ref="H158" si="28">+SUM(H155:H157)</f>
        <v>6923</v>
      </c>
      <c r="I158" s="7">
        <f>+SUM(I155:I157)</f>
        <v>6856</v>
      </c>
    </row>
    <row r="159" spans="1:9" s="12" customFormat="1" ht="15.75" thickTop="1" x14ac:dyDescent="0.25">
      <c r="A159" s="12" t="s">
        <v>121</v>
      </c>
      <c r="B159" s="13">
        <f t="shared" ref="B159:I159" si="29">+B158-B10-B8</f>
        <v>0</v>
      </c>
      <c r="C159" s="13">
        <f t="shared" si="29"/>
        <v>0</v>
      </c>
      <c r="D159" s="13">
        <f t="shared" si="29"/>
        <v>0</v>
      </c>
      <c r="E159" s="13">
        <f t="shared" si="29"/>
        <v>0</v>
      </c>
      <c r="F159" s="13">
        <f t="shared" si="29"/>
        <v>0</v>
      </c>
      <c r="G159" s="13">
        <f t="shared" si="29"/>
        <v>0</v>
      </c>
      <c r="H159" s="13">
        <f t="shared" si="29"/>
        <v>0</v>
      </c>
      <c r="I159" s="13">
        <f t="shared" si="2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Abolaji Yusuf</cp:lastModifiedBy>
  <dcterms:created xsi:type="dcterms:W3CDTF">2020-05-20T17:26:08Z</dcterms:created>
  <dcterms:modified xsi:type="dcterms:W3CDTF">2023-10-29T20:57:41Z</dcterms:modified>
</cp:coreProperties>
</file>