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66925"/>
  <mc:AlternateContent xmlns:mc="http://schemas.openxmlformats.org/markup-compatibility/2006">
    <mc:Choice Requires="x15">
      <x15ac:absPath xmlns:x15ac="http://schemas.microsoft.com/office/spreadsheetml/2010/11/ac" url="C:\Users\p0093915\Desktop\"/>
    </mc:Choice>
  </mc:AlternateContent>
  <xr:revisionPtr revIDLastSave="0" documentId="13_ncr:1_{04DC8A84-46CE-40AC-BFFB-510073E64C24}" xr6:coauthVersionLast="36" xr6:coauthVersionMax="36" xr10:uidLastSave="{00000000-0000-0000-0000-000000000000}"/>
  <bookViews>
    <workbookView xWindow="0" yWindow="0" windowWidth="23040" windowHeight="8484"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3" l="1"/>
  <c r="H13" i="3"/>
  <c r="G13" i="3"/>
  <c r="F13" i="3"/>
  <c r="E13" i="3"/>
  <c r="D13" i="3"/>
  <c r="C13" i="3"/>
  <c r="B13" i="3"/>
  <c r="B14" i="3" s="1"/>
  <c r="B16" i="3" s="1"/>
  <c r="I9" i="3"/>
  <c r="H9" i="3"/>
  <c r="G9" i="3"/>
  <c r="F9" i="3"/>
  <c r="E9" i="3"/>
  <c r="D9" i="3"/>
  <c r="C9" i="3"/>
  <c r="B9" i="3"/>
  <c r="I5" i="3"/>
  <c r="H5" i="3"/>
  <c r="G5" i="3"/>
  <c r="F5" i="3"/>
  <c r="E5" i="3"/>
  <c r="D5" i="3"/>
  <c r="C5" i="3"/>
  <c r="B5" i="3"/>
  <c r="B6" i="3" s="1"/>
  <c r="B8" i="3" s="1"/>
  <c r="I26" i="3"/>
  <c r="H26" i="3"/>
  <c r="G26" i="3"/>
  <c r="F26" i="3"/>
  <c r="E26" i="3"/>
  <c r="D26" i="3"/>
  <c r="C26" i="3"/>
  <c r="B26" i="3"/>
  <c r="I15" i="3"/>
  <c r="H15" i="3"/>
  <c r="G15" i="3"/>
  <c r="F15" i="3"/>
  <c r="E15" i="3"/>
  <c r="D15" i="3"/>
  <c r="C15" i="3"/>
  <c r="B15" i="3"/>
  <c r="I11" i="3"/>
  <c r="H11" i="3"/>
  <c r="G11" i="3"/>
  <c r="F11" i="3"/>
  <c r="E11" i="3"/>
  <c r="D11" i="3"/>
  <c r="C11" i="3"/>
  <c r="B11" i="3"/>
  <c r="I7" i="3"/>
  <c r="H7" i="3"/>
  <c r="G7" i="3"/>
  <c r="F7" i="3"/>
  <c r="E7" i="3"/>
  <c r="D7" i="3"/>
  <c r="C7" i="3"/>
  <c r="B7" i="3"/>
  <c r="I23" i="3"/>
  <c r="H23" i="3"/>
  <c r="G23" i="3"/>
  <c r="F23" i="3"/>
  <c r="E23" i="3"/>
  <c r="D23" i="3"/>
  <c r="C23" i="3"/>
  <c r="B23" i="3"/>
  <c r="I20" i="3"/>
  <c r="H20" i="3"/>
  <c r="G20" i="3"/>
  <c r="F20" i="3"/>
  <c r="E20" i="3"/>
  <c r="D20" i="3"/>
  <c r="C20" i="3"/>
  <c r="B20" i="3"/>
  <c r="I3" i="3"/>
  <c r="H3" i="3"/>
  <c r="G3" i="3"/>
  <c r="F3" i="3"/>
  <c r="E3" i="3"/>
  <c r="D3" i="3"/>
  <c r="C3" i="3"/>
  <c r="B3" i="3"/>
  <c r="B4" i="3" s="1"/>
  <c r="B31" i="3" s="1"/>
  <c r="C22" i="3" l="1"/>
  <c r="D10" i="3"/>
  <c r="D12" i="3" s="1"/>
  <c r="C25" i="3"/>
  <c r="C28" i="3"/>
  <c r="G28" i="3"/>
  <c r="C21" i="3"/>
  <c r="B25" i="3"/>
  <c r="D6" i="3"/>
  <c r="D8" i="3" s="1"/>
  <c r="B28" i="3"/>
  <c r="B21" i="3"/>
  <c r="E6" i="3"/>
  <c r="E8" i="3" s="1"/>
  <c r="F10" i="3"/>
  <c r="F12" i="3" s="1"/>
  <c r="C24" i="3"/>
  <c r="E25" i="3"/>
  <c r="B22" i="3"/>
  <c r="H6" i="3"/>
  <c r="H8" i="3" s="1"/>
  <c r="F22" i="3"/>
  <c r="F28" i="3"/>
  <c r="I10" i="3"/>
  <c r="I12" i="3" s="1"/>
  <c r="F25" i="3"/>
  <c r="G22" i="3"/>
  <c r="G25" i="3"/>
  <c r="D28" i="3"/>
  <c r="B24" i="3"/>
  <c r="H22" i="3"/>
  <c r="H25" i="3"/>
  <c r="E28" i="3"/>
  <c r="I22" i="3"/>
  <c r="I25" i="3"/>
  <c r="E22" i="3"/>
  <c r="G10" i="3"/>
  <c r="G12" i="3" s="1"/>
  <c r="E10" i="3"/>
  <c r="E12" i="3" s="1"/>
  <c r="H28" i="3"/>
  <c r="D22" i="3"/>
  <c r="D25" i="3"/>
  <c r="I28" i="3"/>
  <c r="I14" i="3"/>
  <c r="I16" i="3" s="1"/>
  <c r="H14" i="3"/>
  <c r="H16" i="3" s="1"/>
  <c r="G14" i="3"/>
  <c r="G16" i="3" s="1"/>
  <c r="F14" i="3"/>
  <c r="F16" i="3" s="1"/>
  <c r="E14" i="3"/>
  <c r="E16" i="3" s="1"/>
  <c r="D14" i="3"/>
  <c r="D16" i="3" s="1"/>
  <c r="C14" i="3"/>
  <c r="C16" i="3" s="1"/>
  <c r="B27" i="3"/>
  <c r="D21" i="3"/>
  <c r="D24" i="3"/>
  <c r="D27" i="3"/>
  <c r="E21" i="3"/>
  <c r="E24" i="3"/>
  <c r="E27" i="3"/>
  <c r="F21" i="3"/>
  <c r="F24" i="3"/>
  <c r="F27" i="3"/>
  <c r="C27" i="3"/>
  <c r="G21" i="3"/>
  <c r="G24" i="3"/>
  <c r="G27" i="3"/>
  <c r="H21" i="3"/>
  <c r="H24" i="3"/>
  <c r="H27" i="3"/>
  <c r="I21" i="3"/>
  <c r="I24" i="3"/>
  <c r="I27" i="3"/>
  <c r="H10" i="3"/>
  <c r="H12" i="3" s="1"/>
  <c r="C10" i="3"/>
  <c r="C12" i="3" s="1"/>
  <c r="B10" i="3"/>
  <c r="B12" i="3" s="1"/>
  <c r="I6" i="3"/>
  <c r="I8" i="3" s="1"/>
  <c r="G6" i="3"/>
  <c r="G8" i="3" s="1"/>
  <c r="F6" i="3"/>
  <c r="F8" i="3" s="1"/>
  <c r="C6" i="3"/>
  <c r="C8" i="3" s="1"/>
  <c r="D4" i="3"/>
  <c r="F17" i="3"/>
  <c r="I4" i="3"/>
  <c r="H4" i="3"/>
  <c r="C4" i="3"/>
  <c r="B17" i="3"/>
  <c r="F4" i="3"/>
  <c r="C17" i="3"/>
  <c r="D17" i="3"/>
  <c r="H17" i="3"/>
  <c r="G4" i="3"/>
  <c r="E17" i="3"/>
  <c r="G17" i="3"/>
  <c r="E4" i="3"/>
  <c r="I17" i="3"/>
  <c r="A29" i="3"/>
  <c r="A56" i="3"/>
  <c r="H53" i="3"/>
  <c r="G53" i="3"/>
  <c r="F53" i="3"/>
  <c r="E53" i="3"/>
  <c r="D53" i="3"/>
  <c r="C53" i="3"/>
  <c r="B53" i="3"/>
  <c r="B54" i="3" s="1"/>
  <c r="I53" i="3"/>
  <c r="I47" i="3"/>
  <c r="H47" i="3"/>
  <c r="G47" i="3"/>
  <c r="F47" i="3"/>
  <c r="E47" i="3"/>
  <c r="D47" i="3"/>
  <c r="C47" i="3"/>
  <c r="B47" i="3"/>
  <c r="B48" i="3" s="1"/>
  <c r="H50" i="3"/>
  <c r="G50" i="3"/>
  <c r="F50" i="3"/>
  <c r="E50" i="3"/>
  <c r="D50" i="3"/>
  <c r="C50" i="3"/>
  <c r="B50" i="3"/>
  <c r="I50" i="3"/>
  <c r="B42" i="3"/>
  <c r="C42" i="3"/>
  <c r="D42" i="3"/>
  <c r="E42" i="3"/>
  <c r="F42" i="3"/>
  <c r="G42" i="3"/>
  <c r="H42" i="3"/>
  <c r="I42" i="3"/>
  <c r="I38" i="3"/>
  <c r="H38" i="3"/>
  <c r="G38" i="3"/>
  <c r="F38" i="3"/>
  <c r="E38" i="3"/>
  <c r="D38" i="3"/>
  <c r="C38" i="3"/>
  <c r="B38" i="3"/>
  <c r="H34" i="3"/>
  <c r="G34" i="3"/>
  <c r="F34" i="3"/>
  <c r="E34" i="3"/>
  <c r="D34" i="3"/>
  <c r="C34" i="3"/>
  <c r="B34" i="3"/>
  <c r="I34" i="3"/>
  <c r="I40" i="3"/>
  <c r="H40" i="3"/>
  <c r="G40" i="3"/>
  <c r="F40" i="3"/>
  <c r="E40" i="3"/>
  <c r="D40" i="3"/>
  <c r="C40" i="3"/>
  <c r="B40" i="3"/>
  <c r="B41" i="3" s="1"/>
  <c r="I36" i="3"/>
  <c r="H36" i="3"/>
  <c r="G36" i="3"/>
  <c r="F36" i="3"/>
  <c r="E36" i="3"/>
  <c r="D36" i="3"/>
  <c r="C36" i="3"/>
  <c r="B36" i="3"/>
  <c r="B37" i="3" s="1"/>
  <c r="B32" i="3"/>
  <c r="B33" i="3" s="1"/>
  <c r="C32" i="3"/>
  <c r="D32" i="3"/>
  <c r="E32" i="3"/>
  <c r="F32" i="3"/>
  <c r="G32" i="3"/>
  <c r="H32" i="3"/>
  <c r="I32" i="3"/>
  <c r="J1" i="3"/>
  <c r="K1" i="3" s="1"/>
  <c r="L1" i="3" s="1"/>
  <c r="M1" i="3" s="1"/>
  <c r="N1" i="3" s="1"/>
  <c r="H1" i="3"/>
  <c r="G1" i="3" s="1"/>
  <c r="F1" i="3" s="1"/>
  <c r="E1" i="3" s="1"/>
  <c r="D1" i="3" s="1"/>
  <c r="C1" i="3" s="1"/>
  <c r="B1" i="3" s="1"/>
  <c r="I19" i="3" l="1"/>
  <c r="I18" i="3"/>
  <c r="C19" i="3"/>
  <c r="C18" i="3"/>
  <c r="B19" i="3"/>
  <c r="B18" i="3"/>
  <c r="H19" i="3"/>
  <c r="H18" i="3"/>
  <c r="F19" i="3"/>
  <c r="F18" i="3"/>
  <c r="D19" i="3"/>
  <c r="D18" i="3"/>
  <c r="G19" i="3"/>
  <c r="G18" i="3"/>
  <c r="E18" i="3"/>
  <c r="E19" i="3"/>
  <c r="I33" i="3"/>
  <c r="I35" i="3" s="1"/>
  <c r="B35" i="3"/>
  <c r="F33" i="3"/>
  <c r="F35" i="3" s="1"/>
  <c r="E33" i="3"/>
  <c r="E35" i="3" s="1"/>
  <c r="H37" i="3"/>
  <c r="H39" i="3" s="1"/>
  <c r="H41" i="3"/>
  <c r="H43" i="3" s="1"/>
  <c r="B43" i="3"/>
  <c r="C51" i="3"/>
  <c r="B51" i="3"/>
  <c r="G33" i="3"/>
  <c r="G35" i="3" s="1"/>
  <c r="D37" i="3"/>
  <c r="D39" i="3" s="1"/>
  <c r="D41" i="3"/>
  <c r="D43" i="3" s="1"/>
  <c r="C54" i="3"/>
  <c r="E44" i="3"/>
  <c r="C41" i="3"/>
  <c r="C43" i="3" s="1"/>
  <c r="G44" i="3"/>
  <c r="I37" i="3"/>
  <c r="I39" i="3" s="1"/>
  <c r="I41" i="3"/>
  <c r="I43" i="3" s="1"/>
  <c r="B39" i="3"/>
  <c r="H33" i="3"/>
  <c r="H35" i="3" s="1"/>
  <c r="C37" i="3"/>
  <c r="C39" i="3" s="1"/>
  <c r="H44" i="3"/>
  <c r="E37" i="3"/>
  <c r="E39" i="3" s="1"/>
  <c r="F41" i="3"/>
  <c r="F43" i="3" s="1"/>
  <c r="E41" i="3"/>
  <c r="E43" i="3" s="1"/>
  <c r="C48" i="3"/>
  <c r="F37" i="3"/>
  <c r="F39" i="3" s="1"/>
  <c r="C44" i="3"/>
  <c r="D33" i="3"/>
  <c r="D35" i="3" s="1"/>
  <c r="G37" i="3"/>
  <c r="G39" i="3" s="1"/>
  <c r="G41" i="3"/>
  <c r="G43" i="3" s="1"/>
  <c r="D44" i="3"/>
  <c r="C33" i="3"/>
  <c r="C35" i="3" s="1"/>
  <c r="D48" i="3"/>
  <c r="D51" i="3"/>
  <c r="D54" i="3"/>
  <c r="F44" i="3"/>
  <c r="G48" i="3"/>
  <c r="G51" i="3"/>
  <c r="I44" i="3"/>
  <c r="E48" i="3"/>
  <c r="E51" i="3"/>
  <c r="E54" i="3"/>
  <c r="F48" i="3"/>
  <c r="F51" i="3"/>
  <c r="F54" i="3"/>
  <c r="G54" i="3"/>
  <c r="H48" i="3"/>
  <c r="H51" i="3"/>
  <c r="H54" i="3"/>
  <c r="I48" i="3"/>
  <c r="I51" i="3"/>
  <c r="I54" i="3"/>
  <c r="B44" i="3"/>
  <c r="H45" i="3" l="1"/>
  <c r="E45" i="3"/>
  <c r="D45" i="3"/>
  <c r="F45" i="3"/>
  <c r="B45" i="3"/>
  <c r="I45" i="3"/>
  <c r="C45" i="3"/>
  <c r="G45" i="3"/>
  <c r="H30" i="3"/>
  <c r="G30" i="3"/>
  <c r="F30" i="3"/>
  <c r="F46" i="3" s="1"/>
  <c r="E30" i="3"/>
  <c r="D30" i="3"/>
  <c r="C30" i="3"/>
  <c r="B30" i="3"/>
  <c r="I30" i="3"/>
  <c r="I46" i="3" s="1"/>
  <c r="H31" i="3" l="1"/>
  <c r="H49" i="3"/>
  <c r="H46" i="3"/>
  <c r="H55" i="3"/>
  <c r="H52" i="3"/>
  <c r="I31" i="3"/>
  <c r="I52" i="3"/>
  <c r="I49" i="3"/>
  <c r="I55" i="3"/>
  <c r="B55" i="3"/>
  <c r="B52" i="3"/>
  <c r="B49" i="3"/>
  <c r="C55" i="3"/>
  <c r="C52" i="3"/>
  <c r="C49" i="3"/>
  <c r="C31" i="3"/>
  <c r="C46" i="3"/>
  <c r="B46" i="3"/>
  <c r="D31" i="3"/>
  <c r="D49" i="3"/>
  <c r="D52" i="3"/>
  <c r="D55" i="3"/>
  <c r="D46" i="3"/>
  <c r="G31" i="3"/>
  <c r="G52" i="3"/>
  <c r="G46" i="3"/>
  <c r="G49" i="3"/>
  <c r="G55" i="3"/>
  <c r="E31" i="3"/>
  <c r="E46" i="3"/>
  <c r="E55" i="3"/>
  <c r="E49" i="3"/>
  <c r="E52" i="3"/>
  <c r="F31" i="3"/>
  <c r="F52" i="3"/>
  <c r="F55" i="3"/>
  <c r="F49" i="3"/>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<sst xmlns="http://schemas.openxmlformats.org/spreadsheetml/2006/main" count="261" uniqueCount="149">
  <si>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</si>
  <si>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</si>
  <si>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</si>
  <si>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</si>
  <si>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</si>
  <si>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</si>
  <si>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</si>
  <si>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</si>
  <si>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</si>
  <si>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</si>
  <si>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</si>
  <si>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</si>
  <si>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</si>
  <si>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</si>
  <si>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</si>
  <si>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</si>
  <si>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</si>
  <si>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</si>
  <si>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</si>
  <si>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</si>
  <si>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</si>
  <si>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</si>
  <si>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</si>
  <si>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</si>
  <si>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</si>
  <si>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</si>
  <si>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</si>
  <si>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</si>
  <si>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</si>
  <si>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</si>
  <si>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</si>
  <si>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</si>
  <si>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</si>
  <si>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</si>
  <si>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</si>
  <si>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</si>
  <si>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</si>
  <si>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</si>
  <si>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</si>
  <si>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</si>
  <si>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</si>
  <si>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</si>
  <si>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</si>
  <si>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</si>
  <si>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</si>
  <si>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</si>
  <si>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</si>
  <si>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</si>
  <si>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</si>
  <si>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</si>
  <si>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</si>
  <si>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</si>
  <si>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</si>
  <si>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</si>
  <si>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</si>
  <si>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</si>
  <si>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</si>
  <si>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</si>
  <si>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</si>
  <si>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</si>
  <si>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</si>
  <si>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</si>
  <si>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</si>
  <si>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</si>
  <si>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</si>
  <si>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</si>
  <si>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</si>
  <si>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</si>
  <si>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</si>
  <si>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</si>
  <si>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</si>
  <si>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</si>
  <si>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</si>
  <si>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</si>
  <si>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</si>
  <si>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</si>
  <si>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</si>
  <si>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</si>
  <si>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</si>
  <si>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</si>
  <si>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</si>
  <si>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</si>
  <si>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</si>
  <si>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</si>
  <si>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</si>
  <si>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</si>
  <si>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</si>
  <si>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</si>
  <si>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</si>
  <si>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</si>
  <si>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</si>
  <si>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</si>
  <si>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</si>
  <si>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</si>
  <si>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</si>
  <si>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</si>
  <si>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</si>
  <si>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</si>
  <si>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</si>
  <si>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</si>
  <si>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</si>
  <si>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</si>
  <si>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</si>
  <si>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</si>
  <si>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</si>
  <si>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</si>
  <si>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</si>
  <si>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</si>
  <si>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</si>
  <si>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</si>
  <si>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</si>
  <si>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</si>
  <si>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</si>
  <si>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</si>
  <si>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</si>
  <si>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</si>
  <si>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</si>
  <si>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</si>
  <si>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</si>
  <si>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</si>
  <si>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</si>
  <si>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</si>
  <si>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</si>
  <si>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</si>
  <si>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</si>
  <si>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</si>
  <si>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</si>
  <si>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</si>
  <si>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</si>
  <si>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</si>
  <si>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</si>
  <si>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</si>
  <si>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</si>
  <si>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</si>
  <si>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</si>
  <si>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</si>
  <si>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</si>
  <si>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</si>
  <si>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</si>
  <si>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</si>
  <si>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</si>
  <si>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</si>
  <si>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</si>
  <si>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</si>
  <si>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Investmentsinreverserepurchaseagreements</t>
  </si>
  <si>
    <t>Disposalsofproperty,plantandequipment</t>
  </si>
  <si>
    <t>Long-termdebtpayments, includingcurrentportion</t>
  </si>
  <si>
    <t>Paymentsoncapital leaseandotherfinancingobligations</t>
  </si>
  <si>
    <t>Excesstaxbenefitsfromshare-basedpaymentarrangements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</si>
</sst>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0" fontId="2" fillId="0" borderId="2" xfId="0" applyFont="1" applyBorder="1"/>
    <xf numFmtId="165" fontId="2" fillId="0" borderId="0" xfId="1" applyNumberFormat="1" applyFont="1"/>
    <xf numFmtId="0" fontId="0" fillId="0" borderId="0" xfId="0" applyAlignment="1">
      <alignment horizontal="left" indent="2"/>
    </xf>
    <xf numFmtId="0" fontId="5" fillId="0" borderId="0" xfId="0" applyFont="1"/>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0" fontId="0" fillId="0" borderId="0" xfId="0" applyAlignment="1">
      <alignment horizontal="left" wrapText="1"/>
    </xf>
    <xf numFmtId="0" fontId="0" fillId="0" borderId="0" xfId="0" applyFont="1" applyAlignment="1">
      <alignmen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0" xfId="0" applyAlignment="1">
      <alignment horizontal="left" wrapText="1" indent="1"/>
    </xf>
    <xf numFmtId="0" fontId="0" fillId="0" borderId="0" xfId="0" applyAlignment="1">
      <alignment horizontal="left" wrapText="1"/>
    </xf>
    <xf numFmtId="0" fontId="0" fillId="0" borderId="0" xfId="0" applyFont="1" applyAlignment="1">
      <alignment wrapText="1"/>
    </xf>
    <xf numFmtId="0" fontId="2" fillId="0" borderId="0" xfId="1" applyNumberFormat="1" applyFont="1" applyBorder="1"/>
    <xf numFmtId="0" fontId="0" fillId="0" borderId="0" xfId="0" applyNumberFormat="1"/>
    <xf numFmtId="165" fontId="0" fillId="0" borderId="0" xfId="3" applyNumberFormat="1" applyFont="1"/>
    <xf numFmtId="165" fontId="2" fillId="0" borderId="1" xfId="3" applyNumberFormat="1" applyFont="1" applyBorder="1"/>
    <xf numFmtId="165" fontId="2" fillId="0" borderId="2" xfId="3" applyNumberFormat="1" applyFont="1" applyBorder="1"/>
    <xf numFmtId="165" fontId="2" fillId="0" borderId="0" xfId="3" applyNumberFormat="1" applyFont="1"/>
    <xf numFmtId="165" fontId="0" fillId="0" borderId="1" xfId="3" applyNumberFormat="1" applyFont="1" applyBorder="1"/>
    <xf numFmtId="165" fontId="0" fillId="0" borderId="3" xfId="3" applyNumberFormat="1" applyFont="1" applyBorder="1"/>
    <xf numFmtId="0" fontId="0" fillId="0" borderId="0" xfId="0"/>
    <xf numFmtId="3" fontId="0" fillId="0" borderId="0" xfId="0" applyNumberFormat="1"/>
    <xf numFmtId="165" fontId="5" fillId="0" borderId="0" xfId="0" applyNumberFormat="1" applyFont="1"/>
    <xf numFmtId="0" fontId="0" fillId="0" borderId="0" xfId="0"/>
    <xf numFmtId="0" fontId="2" fillId="0" borderId="0" xfId="0" applyFont="1"/>
    <xf numFmtId="0" fontId="0" fillId="0" borderId="0" xfId="0" applyAlignment="1">
      <alignment horizontal="left" indent="1"/>
    </xf>
    <xf numFmtId="165" fontId="0" fillId="0" borderId="0" xfId="3" applyNumberFormat="1" applyFont="1"/>
    <xf numFmtId="0" fontId="2" fillId="0" borderId="1" xfId="0" applyFont="1" applyBorder="1"/>
    <xf numFmtId="165" fontId="2" fillId="0" borderId="1" xfId="3" applyNumberFormat="1" applyFont="1" applyBorder="1"/>
    <xf numFmtId="0" fontId="2" fillId="0" borderId="2" xfId="0" applyFont="1" applyBorder="1"/>
    <xf numFmtId="165" fontId="2" fillId="0" borderId="2" xfId="3" applyNumberFormat="1" applyFont="1" applyBorder="1"/>
    <xf numFmtId="3" fontId="0" fillId="0" borderId="0" xfId="0" applyNumberFormat="1"/>
    <xf numFmtId="165" fontId="2" fillId="0" borderId="0" xfId="3"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0" fillId="0" borderId="0" xfId="0" applyAlignment="1">
      <alignment horizontal="left" indent="3"/>
    </xf>
    <xf numFmtId="0" fontId="2" fillId="0" borderId="4" xfId="0" applyFont="1" applyBorder="1" applyAlignment="1">
      <alignment horizontal="left"/>
    </xf>
    <xf numFmtId="165" fontId="2" fillId="0" borderId="4" xfId="3" applyNumberFormat="1" applyFont="1" applyBorder="1"/>
    <xf numFmtId="0" fontId="2" fillId="0" borderId="4" xfId="0" applyFont="1" applyBorder="1"/>
    <xf numFmtId="0" fontId="2" fillId="0" borderId="0" xfId="0" applyFont="1" applyAlignment="1">
      <alignment horizontal="left"/>
    </xf>
    <xf numFmtId="165" fontId="0" fillId="7" borderId="0" xfId="3" applyNumberFormat="1" applyFont="1" applyFill="1"/>
    <xf numFmtId="165" fontId="2" fillId="7" borderId="1" xfId="3" applyNumberFormat="1" applyFont="1" applyFill="1" applyBorder="1"/>
    <xf numFmtId="165" fontId="2" fillId="7" borderId="2" xfId="3" applyNumberFormat="1" applyFont="1" applyFill="1" applyBorder="1"/>
    <xf numFmtId="165" fontId="5" fillId="7" borderId="0" xfId="0" applyNumberFormat="1" applyFont="1" applyFill="1"/>
    <xf numFmtId="0" fontId="12" fillId="0" borderId="0" xfId="0" applyFont="1" applyAlignment="1">
      <alignment horizontal="left" indent="1"/>
    </xf>
    <xf numFmtId="166" fontId="12" fillId="0" borderId="0" xfId="2" applyNumberFormat="1" applyFont="1"/>
    <xf numFmtId="0" fontId="11" fillId="0" borderId="0" xfId="0" applyFont="1" applyAlignment="1">
      <alignment horizontal="left" indent="2"/>
    </xf>
    <xf numFmtId="166" fontId="11" fillId="0" borderId="0" xfId="2" applyNumberFormat="1" applyFont="1"/>
    <xf numFmtId="0" fontId="11" fillId="0" borderId="1" xfId="0" applyFont="1" applyBorder="1"/>
    <xf numFmtId="166" fontId="12" fillId="0" borderId="1" xfId="2" applyNumberFormat="1" applyFont="1" applyBorder="1"/>
    <xf numFmtId="0" fontId="11" fillId="0" borderId="0" xfId="0" applyFont="1" applyAlignment="1">
      <alignment horizontal="left" indent="1"/>
    </xf>
    <xf numFmtId="0" fontId="12" fillId="0" borderId="2" xfId="0" applyFont="1" applyBorder="1"/>
    <xf numFmtId="166" fontId="12" fillId="0" borderId="2" xfId="2" applyNumberFormat="1" applyFont="1" applyBorder="1"/>
    <xf numFmtId="10" fontId="0" fillId="0" borderId="0" xfId="0" applyNumberFormat="1"/>
    <xf numFmtId="10" fontId="11" fillId="0" borderId="0" xfId="2" applyNumberFormat="1" applyFont="1"/>
    <xf numFmtId="165" fontId="0" fillId="8" borderId="0" xfId="3" applyNumberFormat="1" applyFont="1" applyFill="1"/>
    <xf numFmtId="165" fontId="5" fillId="8" borderId="0" xfId="0" applyNumberFormat="1" applyFont="1" applyFill="1"/>
    <xf numFmtId="10" fontId="11" fillId="0" borderId="0" xfId="0" applyNumberFormat="1" applyFont="1" applyAlignment="1">
      <alignment horizontal="left" indent="2"/>
    </xf>
    <xf numFmtId="1" fontId="0" fillId="0" borderId="0" xfId="0" applyNumberFormat="1"/>
    <xf numFmtId="43" fontId="0" fillId="0" borderId="0" xfId="0" applyNumberFormat="1"/>
    <xf numFmtId="166"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5" workbookViewId="0"/>
  </sheetViews>
  <sheetFormatPr defaultRowHeight="14.4" x14ac:dyDescent="0.3"/>
  <cols>
    <col min="1" max="1" width="176.109375" style="13" customWidth="1"/>
  </cols>
  <sheetData>
    <row r="1" spans="1:1" ht="23.4" x14ac:dyDescent="0.45">
      <c r="A1" s="12" t="s">
        <v>21</v>
      </c>
    </row>
    <row r="2" spans="1:1" x14ac:dyDescent="0.3">
      <c r="A2" s="32" t="s">
        <v>141</v>
      </c>
    </row>
    <row r="3" spans="1:1" x14ac:dyDescent="0.3">
      <c r="A3" s="31" t="s">
        <v>142</v>
      </c>
    </row>
    <row r="4" spans="1:1" x14ac:dyDescent="0.3">
      <c r="A4" s="32" t="s">
        <v>20</v>
      </c>
    </row>
    <row r="5" spans="1:1" x14ac:dyDescent="0.3">
      <c r="A5" s="33" t="s">
        <v>143</v>
      </c>
    </row>
    <row r="6" spans="1:1" x14ac:dyDescent="0.3">
      <c r="A6" s="19"/>
    </row>
    <row r="7" spans="1:1" x14ac:dyDescent="0.3">
      <c r="A7" s="19"/>
    </row>
    <row r="8" spans="1:1" x14ac:dyDescent="0.3">
      <c r="A8" s="20"/>
    </row>
    <row r="9" spans="1:1" s="11" customFormat="1" x14ac:dyDescent="0.3">
      <c r="A9" s="15"/>
    </row>
    <row r="10" spans="1:1" x14ac:dyDescent="0.3">
      <c r="A10" s="14"/>
    </row>
    <row r="11" spans="1:1" x14ac:dyDescent="0.3">
      <c r="A11" s="14"/>
    </row>
    <row r="12" spans="1:1" x14ac:dyDescent="0.3">
      <c r="A12" s="1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5"/>
  <sheetViews>
    <sheetView workbookViewId="0">
      <pane ySplit="1" topLeftCell="A112" activePane="bottomLeft" state="frozen"/>
      <selection pane="bottomLeft" activeCell="A181" sqref="A181"/>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9" t="s">
        <v>117</v>
      </c>
      <c r="B1" s="10">
        <f t="shared" ref="B1:G1" si="0">+C1-1</f>
        <v>2015</v>
      </c>
      <c r="C1" s="10">
        <f t="shared" si="0"/>
        <v>2016</v>
      </c>
      <c r="D1" s="10">
        <f t="shared" si="0"/>
        <v>2017</v>
      </c>
      <c r="E1" s="10">
        <f t="shared" si="0"/>
        <v>2018</v>
      </c>
      <c r="F1" s="10">
        <f t="shared" si="0"/>
        <v>2019</v>
      </c>
      <c r="G1" s="10">
        <f t="shared" si="0"/>
        <v>2020</v>
      </c>
      <c r="H1" s="10">
        <f>+I1-1</f>
        <v>2021</v>
      </c>
      <c r="I1" s="10">
        <v>2022</v>
      </c>
    </row>
    <row r="2" spans="1:9" x14ac:dyDescent="0.3">
      <c r="A2" t="s">
        <v>28</v>
      </c>
      <c r="B2" s="36">
        <v>30601</v>
      </c>
      <c r="C2" s="36">
        <v>32376</v>
      </c>
      <c r="D2" s="36">
        <v>34350</v>
      </c>
      <c r="E2" s="36">
        <v>36397</v>
      </c>
      <c r="F2" s="36">
        <v>39117</v>
      </c>
      <c r="G2" s="36">
        <v>37403</v>
      </c>
      <c r="H2" s="36">
        <v>44538</v>
      </c>
      <c r="I2" s="36">
        <v>46710</v>
      </c>
    </row>
    <row r="3" spans="1:9" x14ac:dyDescent="0.3">
      <c r="A3" s="18" t="s">
        <v>29</v>
      </c>
      <c r="B3" s="41">
        <v>16534</v>
      </c>
      <c r="C3" s="41">
        <v>17405</v>
      </c>
      <c r="D3" s="41">
        <v>19038</v>
      </c>
      <c r="E3" s="41">
        <v>20441</v>
      </c>
      <c r="F3" s="41">
        <v>21643</v>
      </c>
      <c r="G3" s="41">
        <v>21162</v>
      </c>
      <c r="H3" s="41">
        <v>24576</v>
      </c>
      <c r="I3" s="41">
        <v>25231</v>
      </c>
    </row>
    <row r="4" spans="1:9" s="1" customFormat="1" x14ac:dyDescent="0.3">
      <c r="A4" s="17" t="s">
        <v>4</v>
      </c>
      <c r="B4" s="39">
        <v>14067</v>
      </c>
      <c r="C4" s="39">
        <v>14971</v>
      </c>
      <c r="D4" s="39">
        <v>15312</v>
      </c>
      <c r="E4" s="39">
        <v>15956</v>
      </c>
      <c r="F4" s="39">
        <v>17474</v>
      </c>
      <c r="G4" s="39">
        <v>16241</v>
      </c>
      <c r="H4" s="39">
        <v>19962</v>
      </c>
      <c r="I4" s="39">
        <v>21479</v>
      </c>
    </row>
    <row r="5" spans="1:9" x14ac:dyDescent="0.3">
      <c r="A5" s="7" t="s">
        <v>22</v>
      </c>
      <c r="B5" s="36">
        <v>3213</v>
      </c>
      <c r="C5" s="36">
        <v>3278</v>
      </c>
      <c r="D5" s="36">
        <v>3341</v>
      </c>
      <c r="E5" s="36">
        <v>3577</v>
      </c>
      <c r="F5" s="36">
        <v>3753</v>
      </c>
      <c r="G5" s="36">
        <v>3592</v>
      </c>
      <c r="H5" s="36">
        <v>3114</v>
      </c>
      <c r="I5" s="36">
        <v>3850</v>
      </c>
    </row>
    <row r="6" spans="1:9" x14ac:dyDescent="0.3">
      <c r="A6" s="7" t="s">
        <v>23</v>
      </c>
      <c r="B6" s="36">
        <v>6679</v>
      </c>
      <c r="C6" s="36">
        <v>7191</v>
      </c>
      <c r="D6" s="36">
        <v>7222</v>
      </c>
      <c r="E6" s="36">
        <v>7934</v>
      </c>
      <c r="F6" s="36">
        <v>8949</v>
      </c>
      <c r="G6" s="36">
        <v>9534</v>
      </c>
      <c r="H6" s="36">
        <v>9911</v>
      </c>
      <c r="I6" s="36">
        <v>10954</v>
      </c>
    </row>
    <row r="7" spans="1:9" x14ac:dyDescent="0.3">
      <c r="A7" s="16" t="s">
        <v>24</v>
      </c>
      <c r="B7" s="40">
        <v>9892</v>
      </c>
      <c r="C7" s="40">
        <v>10469</v>
      </c>
      <c r="D7" s="40">
        <v>10563</v>
      </c>
      <c r="E7" s="40">
        <v>11511</v>
      </c>
      <c r="F7" s="40">
        <v>12702</v>
      </c>
      <c r="G7" s="40">
        <v>13126</v>
      </c>
      <c r="H7" s="40">
        <v>13025</v>
      </c>
      <c r="I7" s="40">
        <v>14804</v>
      </c>
    </row>
    <row r="8" spans="1:9" x14ac:dyDescent="0.3">
      <c r="A8" s="2" t="s">
        <v>25</v>
      </c>
      <c r="B8" s="36">
        <v>28</v>
      </c>
      <c r="C8" s="36">
        <v>19</v>
      </c>
      <c r="D8" s="36">
        <v>59</v>
      </c>
      <c r="E8" s="36">
        <v>54</v>
      </c>
      <c r="F8" s="36">
        <v>49</v>
      </c>
      <c r="G8" s="36">
        <v>89</v>
      </c>
      <c r="H8" s="36">
        <v>262</v>
      </c>
      <c r="I8" s="36">
        <v>205</v>
      </c>
    </row>
    <row r="9" spans="1:9" x14ac:dyDescent="0.3">
      <c r="A9" s="2" t="s">
        <v>5</v>
      </c>
      <c r="B9" s="36">
        <v>-58</v>
      </c>
      <c r="C9" s="36">
        <v>-140</v>
      </c>
      <c r="D9" s="36">
        <v>-196</v>
      </c>
      <c r="E9" s="36">
        <v>66</v>
      </c>
      <c r="F9" s="36">
        <v>-78</v>
      </c>
      <c r="G9" s="36">
        <v>139</v>
      </c>
      <c r="H9" s="36">
        <v>14</v>
      </c>
      <c r="I9" s="36">
        <v>-181</v>
      </c>
    </row>
    <row r="10" spans="1:9" x14ac:dyDescent="0.3">
      <c r="A10" s="4" t="s">
        <v>26</v>
      </c>
      <c r="B10" s="37">
        <v>4205</v>
      </c>
      <c r="C10" s="37">
        <v>4623</v>
      </c>
      <c r="D10" s="37">
        <v>4886</v>
      </c>
      <c r="E10" s="37">
        <v>4325</v>
      </c>
      <c r="F10" s="37">
        <v>4801</v>
      </c>
      <c r="G10" s="37">
        <v>2887</v>
      </c>
      <c r="H10" s="37">
        <v>6661</v>
      </c>
      <c r="I10" s="37">
        <v>6651</v>
      </c>
    </row>
    <row r="11" spans="1:9" x14ac:dyDescent="0.3">
      <c r="A11" s="2" t="s">
        <v>27</v>
      </c>
      <c r="B11" s="36">
        <v>932</v>
      </c>
      <c r="C11" s="36">
        <v>863</v>
      </c>
      <c r="D11" s="36">
        <v>646</v>
      </c>
      <c r="E11" s="36">
        <v>2392</v>
      </c>
      <c r="F11" s="36">
        <v>772</v>
      </c>
      <c r="G11" s="36">
        <v>348</v>
      </c>
      <c r="H11" s="36">
        <v>934</v>
      </c>
      <c r="I11" s="36">
        <v>605</v>
      </c>
    </row>
    <row r="12" spans="1:9" ht="15" thickBot="1" x14ac:dyDescent="0.35">
      <c r="A12" s="5" t="s">
        <v>30</v>
      </c>
      <c r="B12" s="38">
        <v>3273</v>
      </c>
      <c r="C12" s="38">
        <v>3760</v>
      </c>
      <c r="D12" s="38">
        <v>4240</v>
      </c>
      <c r="E12" s="38">
        <v>1933</v>
      </c>
      <c r="F12" s="38">
        <v>4029</v>
      </c>
      <c r="G12" s="38">
        <v>2539</v>
      </c>
      <c r="H12" s="38">
        <v>5727</v>
      </c>
      <c r="I12" s="38">
        <v>6046</v>
      </c>
    </row>
    <row r="13" spans="1:9" ht="15" thickTop="1" x14ac:dyDescent="0.3">
      <c r="A13" s="1" t="s">
        <v>8</v>
      </c>
      <c r="B13" s="42"/>
      <c r="C13" s="42"/>
      <c r="D13" s="42"/>
      <c r="E13" s="42"/>
      <c r="F13" s="42"/>
      <c r="G13" s="42"/>
      <c r="H13" s="42"/>
      <c r="I13" s="42"/>
    </row>
    <row r="14" spans="1:9" x14ac:dyDescent="0.3">
      <c r="A14" s="2" t="s">
        <v>6</v>
      </c>
      <c r="B14" s="42">
        <v>1.9</v>
      </c>
      <c r="C14" s="42">
        <v>2.21</v>
      </c>
      <c r="D14" s="42">
        <v>2.56</v>
      </c>
      <c r="E14" s="42">
        <v>1.19</v>
      </c>
      <c r="F14" s="42">
        <v>2.5499999999999998</v>
      </c>
      <c r="G14" s="42">
        <v>1.63</v>
      </c>
      <c r="H14" s="42">
        <v>3.64</v>
      </c>
      <c r="I14" s="42">
        <v>3.83</v>
      </c>
    </row>
    <row r="15" spans="1:9" x14ac:dyDescent="0.3">
      <c r="A15" s="2" t="s">
        <v>7</v>
      </c>
      <c r="B15" s="42">
        <v>1.85</v>
      </c>
      <c r="C15" s="42">
        <v>2.16</v>
      </c>
      <c r="D15" s="42">
        <v>2.5099999999999998</v>
      </c>
      <c r="E15" s="42">
        <v>1.17</v>
      </c>
      <c r="F15" s="42">
        <v>2.4900000000000002</v>
      </c>
      <c r="G15" s="42">
        <v>1.6</v>
      </c>
      <c r="H15" s="42">
        <v>3.56</v>
      </c>
      <c r="I15" s="42">
        <v>3.75</v>
      </c>
    </row>
    <row r="16" spans="1:9" x14ac:dyDescent="0.3">
      <c r="A16" s="1" t="s">
        <v>9</v>
      </c>
      <c r="B16" s="42"/>
      <c r="C16" s="42"/>
      <c r="D16" s="42"/>
      <c r="E16" s="42"/>
      <c r="F16" s="42"/>
      <c r="G16" s="42"/>
      <c r="H16" s="42"/>
      <c r="I16" s="42"/>
    </row>
    <row r="17" spans="1:9" x14ac:dyDescent="0.3">
      <c r="A17" s="2" t="s">
        <v>6</v>
      </c>
      <c r="B17" s="42">
        <v>1723.5</v>
      </c>
      <c r="C17" s="42">
        <v>1697.9</v>
      </c>
      <c r="D17" s="42">
        <v>1657.8</v>
      </c>
      <c r="E17" s="42">
        <v>1623.8</v>
      </c>
      <c r="F17" s="42">
        <v>1579.7</v>
      </c>
      <c r="G17" s="43">
        <v>1558.8</v>
      </c>
      <c r="H17" s="43">
        <v>1573</v>
      </c>
      <c r="I17" s="43">
        <v>1578.8</v>
      </c>
    </row>
    <row r="18" spans="1:9" x14ac:dyDescent="0.3">
      <c r="A18" s="2" t="s">
        <v>7</v>
      </c>
      <c r="B18" s="42">
        <v>1768.8</v>
      </c>
      <c r="C18" s="42">
        <v>1742.5</v>
      </c>
      <c r="D18" s="42">
        <v>1692</v>
      </c>
      <c r="E18" s="42">
        <v>1659.1</v>
      </c>
      <c r="F18" s="42">
        <v>1618.4</v>
      </c>
      <c r="G18" s="43">
        <v>1618.4</v>
      </c>
      <c r="H18" s="43">
        <v>1609.4</v>
      </c>
      <c r="I18" s="43">
        <v>1610.8</v>
      </c>
    </row>
    <row r="20" spans="1:9" s="8" customFormat="1" x14ac:dyDescent="0.3">
      <c r="A20" s="8" t="s">
        <v>2</v>
      </c>
      <c r="B20" s="44">
        <v>0.05</v>
      </c>
      <c r="C20" s="44">
        <v>0.05</v>
      </c>
      <c r="D20" s="44">
        <v>0.05</v>
      </c>
      <c r="E20" s="44">
        <v>0</v>
      </c>
      <c r="F20" s="44">
        <v>0</v>
      </c>
      <c r="G20" s="44">
        <v>-0.03</v>
      </c>
      <c r="H20" s="44">
        <v>0</v>
      </c>
      <c r="I20" s="44">
        <v>0</v>
      </c>
    </row>
    <row r="22" spans="1:9" x14ac:dyDescent="0.3">
      <c r="A22" s="59" t="s">
        <v>0</v>
      </c>
      <c r="B22" s="59"/>
      <c r="C22" s="59"/>
      <c r="D22" s="59"/>
      <c r="E22" s="59"/>
      <c r="F22" s="59"/>
      <c r="G22" s="59"/>
      <c r="H22" s="59"/>
      <c r="I22" s="59"/>
    </row>
    <row r="23" spans="1:9" x14ac:dyDescent="0.3">
      <c r="A23" s="46" t="s">
        <v>31</v>
      </c>
      <c r="B23" s="45"/>
      <c r="C23" s="45"/>
      <c r="D23" s="45"/>
      <c r="E23" s="45"/>
      <c r="F23" s="45"/>
      <c r="G23" s="45"/>
      <c r="H23" s="45"/>
      <c r="I23" s="45"/>
    </row>
    <row r="24" spans="1:9" x14ac:dyDescent="0.3">
      <c r="A24" s="55" t="s">
        <v>32</v>
      </c>
      <c r="B24" s="48"/>
      <c r="C24" s="48"/>
      <c r="D24" s="48"/>
      <c r="E24" s="48"/>
      <c r="F24" s="48"/>
      <c r="G24" s="48"/>
      <c r="H24" s="48"/>
      <c r="I24" s="48"/>
    </row>
    <row r="25" spans="1:9" x14ac:dyDescent="0.3">
      <c r="A25" s="56" t="s">
        <v>33</v>
      </c>
      <c r="B25" s="48">
        <v>3852</v>
      </c>
      <c r="C25" s="48">
        <v>3138</v>
      </c>
      <c r="D25" s="48">
        <v>3808</v>
      </c>
      <c r="E25" s="65">
        <v>4249</v>
      </c>
      <c r="F25" s="48">
        <v>4466</v>
      </c>
      <c r="G25" s="48">
        <v>8348</v>
      </c>
      <c r="H25" s="48">
        <v>9889</v>
      </c>
      <c r="I25" s="48">
        <v>8574</v>
      </c>
    </row>
    <row r="26" spans="1:9" x14ac:dyDescent="0.3">
      <c r="A26" s="56" t="s">
        <v>34</v>
      </c>
      <c r="B26" s="48">
        <v>2072</v>
      </c>
      <c r="C26" s="48">
        <v>2319</v>
      </c>
      <c r="D26" s="48">
        <v>2371</v>
      </c>
      <c r="E26" s="65">
        <v>996</v>
      </c>
      <c r="F26" s="48">
        <v>197</v>
      </c>
      <c r="G26" s="48">
        <v>439</v>
      </c>
      <c r="H26" s="48">
        <v>3587</v>
      </c>
      <c r="I26" s="48">
        <v>4423</v>
      </c>
    </row>
    <row r="27" spans="1:9" x14ac:dyDescent="0.3">
      <c r="A27" s="56" t="s">
        <v>35</v>
      </c>
      <c r="B27" s="48">
        <v>3358</v>
      </c>
      <c r="C27" s="48">
        <v>3241</v>
      </c>
      <c r="D27" s="48">
        <v>3677</v>
      </c>
      <c r="E27" s="65">
        <v>3498</v>
      </c>
      <c r="F27" s="48">
        <v>4272</v>
      </c>
      <c r="G27" s="48">
        <v>2749</v>
      </c>
      <c r="H27" s="48">
        <v>4463</v>
      </c>
      <c r="I27" s="48">
        <v>4667</v>
      </c>
    </row>
    <row r="28" spans="1:9" x14ac:dyDescent="0.3">
      <c r="A28" s="56" t="s">
        <v>36</v>
      </c>
      <c r="B28" s="48">
        <v>4337</v>
      </c>
      <c r="C28" s="48">
        <v>4838</v>
      </c>
      <c r="D28" s="48">
        <v>5055</v>
      </c>
      <c r="E28" s="65">
        <v>5261</v>
      </c>
      <c r="F28" s="48">
        <v>5622</v>
      </c>
      <c r="G28" s="48">
        <v>7367</v>
      </c>
      <c r="H28" s="48">
        <v>6854</v>
      </c>
      <c r="I28" s="48">
        <v>8420</v>
      </c>
    </row>
    <row r="29" spans="1:9" x14ac:dyDescent="0.3">
      <c r="A29" s="56" t="s">
        <v>68</v>
      </c>
      <c r="B29" s="48">
        <v>389</v>
      </c>
      <c r="C29" s="48">
        <v>0</v>
      </c>
      <c r="D29" s="48">
        <v>0</v>
      </c>
      <c r="E29" s="65">
        <v>0</v>
      </c>
      <c r="F29" s="48">
        <v>0</v>
      </c>
      <c r="G29" s="48">
        <v>0</v>
      </c>
      <c r="H29" s="48">
        <v>0</v>
      </c>
      <c r="I29" s="48">
        <v>0</v>
      </c>
    </row>
    <row r="30" spans="1:9" x14ac:dyDescent="0.3">
      <c r="A30" s="56" t="s">
        <v>37</v>
      </c>
      <c r="B30" s="48">
        <v>1968</v>
      </c>
      <c r="C30" s="48">
        <v>1489</v>
      </c>
      <c r="D30" s="48">
        <v>1150</v>
      </c>
      <c r="E30" s="65">
        <v>1130</v>
      </c>
      <c r="F30" s="48">
        <v>1968</v>
      </c>
      <c r="G30" s="48">
        <v>1653</v>
      </c>
      <c r="H30" s="48">
        <v>1498</v>
      </c>
      <c r="I30" s="48">
        <v>2129</v>
      </c>
    </row>
    <row r="31" spans="1:9" x14ac:dyDescent="0.3">
      <c r="A31" s="49" t="s">
        <v>10</v>
      </c>
      <c r="B31" s="50">
        <v>15976</v>
      </c>
      <c r="C31" s="50">
        <v>15025</v>
      </c>
      <c r="D31" s="50">
        <v>16061</v>
      </c>
      <c r="E31" s="66">
        <v>15134</v>
      </c>
      <c r="F31" s="50">
        <v>16525</v>
      </c>
      <c r="G31" s="50">
        <v>20556</v>
      </c>
      <c r="H31" s="50">
        <v>26291</v>
      </c>
      <c r="I31" s="50">
        <v>28213</v>
      </c>
    </row>
    <row r="32" spans="1:9" x14ac:dyDescent="0.3">
      <c r="A32" s="47" t="s">
        <v>38</v>
      </c>
      <c r="B32" s="48">
        <v>3011</v>
      </c>
      <c r="C32" s="48">
        <v>3520</v>
      </c>
      <c r="D32" s="48">
        <v>3989</v>
      </c>
      <c r="E32" s="65">
        <v>4454</v>
      </c>
      <c r="F32" s="48">
        <v>4744</v>
      </c>
      <c r="G32" s="48">
        <v>4866</v>
      </c>
      <c r="H32" s="48">
        <v>4904</v>
      </c>
      <c r="I32" s="48">
        <v>4791</v>
      </c>
    </row>
    <row r="33" spans="1:9" x14ac:dyDescent="0.3">
      <c r="A33" s="47" t="s">
        <v>39</v>
      </c>
      <c r="B33" s="48">
        <v>0</v>
      </c>
      <c r="C33" s="48">
        <v>0</v>
      </c>
      <c r="D33" s="48">
        <v>0</v>
      </c>
      <c r="E33" s="65">
        <v>0</v>
      </c>
      <c r="F33" s="48">
        <v>0</v>
      </c>
      <c r="G33" s="48">
        <v>3097</v>
      </c>
      <c r="H33" s="48">
        <v>3113</v>
      </c>
      <c r="I33" s="48">
        <v>2926</v>
      </c>
    </row>
    <row r="34" spans="1:9" x14ac:dyDescent="0.3">
      <c r="A34" s="47" t="s">
        <v>40</v>
      </c>
      <c r="B34" s="48">
        <v>281</v>
      </c>
      <c r="C34" s="48">
        <v>281</v>
      </c>
      <c r="D34" s="48">
        <v>283</v>
      </c>
      <c r="E34" s="65">
        <v>285</v>
      </c>
      <c r="F34" s="48">
        <v>283</v>
      </c>
      <c r="G34" s="48">
        <v>274</v>
      </c>
      <c r="H34" s="48">
        <v>269</v>
      </c>
      <c r="I34" s="48">
        <v>286</v>
      </c>
    </row>
    <row r="35" spans="1:9" x14ac:dyDescent="0.3">
      <c r="A35" s="47" t="s">
        <v>41</v>
      </c>
      <c r="B35" s="48">
        <v>131</v>
      </c>
      <c r="C35" s="48">
        <v>131</v>
      </c>
      <c r="D35" s="48">
        <v>139</v>
      </c>
      <c r="E35" s="65">
        <v>154</v>
      </c>
      <c r="F35" s="48">
        <v>154</v>
      </c>
      <c r="G35" s="48">
        <v>223</v>
      </c>
      <c r="H35" s="48">
        <v>242</v>
      </c>
      <c r="I35" s="48">
        <v>284</v>
      </c>
    </row>
    <row r="36" spans="1:9" x14ac:dyDescent="0.3">
      <c r="A36" s="47" t="s">
        <v>42</v>
      </c>
      <c r="B36" s="48">
        <v>2201</v>
      </c>
      <c r="C36" s="48">
        <v>2439</v>
      </c>
      <c r="D36" s="48">
        <v>2787</v>
      </c>
      <c r="E36" s="65">
        <v>2509</v>
      </c>
      <c r="F36" s="48">
        <v>2011</v>
      </c>
      <c r="G36" s="48">
        <v>2326</v>
      </c>
      <c r="H36" s="48">
        <v>2921</v>
      </c>
      <c r="I36" s="48">
        <v>3821</v>
      </c>
    </row>
    <row r="37" spans="1:9" ht="15" thickBot="1" x14ac:dyDescent="0.35">
      <c r="A37" s="51" t="s">
        <v>43</v>
      </c>
      <c r="B37" s="52">
        <v>21600</v>
      </c>
      <c r="C37" s="52">
        <v>21396</v>
      </c>
      <c r="D37" s="52">
        <v>23259</v>
      </c>
      <c r="E37" s="67">
        <v>22536</v>
      </c>
      <c r="F37" s="52">
        <v>23717</v>
      </c>
      <c r="G37" s="52">
        <v>31342</v>
      </c>
      <c r="H37" s="52">
        <v>37740</v>
      </c>
      <c r="I37" s="52">
        <v>40321</v>
      </c>
    </row>
    <row r="38" spans="1:9" ht="15" thickTop="1" x14ac:dyDescent="0.3">
      <c r="A38" s="46" t="s">
        <v>44</v>
      </c>
      <c r="B38" s="48"/>
      <c r="C38" s="48"/>
      <c r="D38" s="48"/>
      <c r="E38" s="65"/>
      <c r="F38" s="48"/>
      <c r="G38" s="48"/>
      <c r="H38" s="48"/>
      <c r="I38" s="48"/>
    </row>
    <row r="39" spans="1:9" x14ac:dyDescent="0.3">
      <c r="A39" s="47" t="s">
        <v>45</v>
      </c>
      <c r="B39" s="48"/>
      <c r="C39" s="48"/>
      <c r="D39" s="48"/>
      <c r="E39" s="65"/>
      <c r="F39" s="48"/>
      <c r="G39" s="48"/>
      <c r="H39" s="48"/>
      <c r="I39" s="48"/>
    </row>
    <row r="40" spans="1:9" x14ac:dyDescent="0.3">
      <c r="A40" s="56" t="s">
        <v>46</v>
      </c>
      <c r="B40" s="48">
        <v>107</v>
      </c>
      <c r="C40" s="48">
        <v>44</v>
      </c>
      <c r="D40" s="48">
        <v>6</v>
      </c>
      <c r="E40" s="65">
        <v>6</v>
      </c>
      <c r="F40" s="48">
        <v>6</v>
      </c>
      <c r="G40" s="48">
        <v>3</v>
      </c>
      <c r="H40" s="48">
        <v>0</v>
      </c>
      <c r="I40" s="48">
        <v>500</v>
      </c>
    </row>
    <row r="41" spans="1:9" x14ac:dyDescent="0.3">
      <c r="A41" s="56" t="s">
        <v>47</v>
      </c>
      <c r="B41" s="48">
        <v>74</v>
      </c>
      <c r="C41" s="48">
        <v>1</v>
      </c>
      <c r="D41" s="48">
        <v>325</v>
      </c>
      <c r="E41" s="65">
        <v>336</v>
      </c>
      <c r="F41" s="48">
        <v>9</v>
      </c>
      <c r="G41" s="48">
        <v>248</v>
      </c>
      <c r="H41" s="48">
        <v>2</v>
      </c>
      <c r="I41" s="48">
        <v>10</v>
      </c>
    </row>
    <row r="42" spans="1:9" x14ac:dyDescent="0.3">
      <c r="A42" s="56" t="s">
        <v>11</v>
      </c>
      <c r="B42" s="48">
        <v>2131</v>
      </c>
      <c r="C42" s="48">
        <v>2191</v>
      </c>
      <c r="D42" s="48">
        <v>2048</v>
      </c>
      <c r="E42" s="65">
        <v>2279</v>
      </c>
      <c r="F42" s="48">
        <v>2612</v>
      </c>
      <c r="G42" s="48">
        <v>2248</v>
      </c>
      <c r="H42" s="48">
        <v>2836</v>
      </c>
      <c r="I42" s="48">
        <v>3358</v>
      </c>
    </row>
    <row r="43" spans="1:9" x14ac:dyDescent="0.3">
      <c r="A43" s="56" t="s">
        <v>48</v>
      </c>
      <c r="B43" s="48">
        <v>0</v>
      </c>
      <c r="C43" s="48">
        <v>0</v>
      </c>
      <c r="D43" s="48">
        <v>0</v>
      </c>
      <c r="E43" s="65">
        <v>0</v>
      </c>
      <c r="F43" s="48">
        <v>0</v>
      </c>
      <c r="G43" s="48">
        <v>445</v>
      </c>
      <c r="H43" s="48">
        <v>467</v>
      </c>
      <c r="I43" s="48">
        <v>420</v>
      </c>
    </row>
    <row r="44" spans="1:9" x14ac:dyDescent="0.3">
      <c r="A44" s="56" t="s">
        <v>12</v>
      </c>
      <c r="B44" s="48">
        <v>3951</v>
      </c>
      <c r="C44" s="48">
        <v>3037</v>
      </c>
      <c r="D44" s="48">
        <v>3011</v>
      </c>
      <c r="E44" s="65">
        <v>3269</v>
      </c>
      <c r="F44" s="48">
        <v>5010</v>
      </c>
      <c r="G44" s="48">
        <v>5184</v>
      </c>
      <c r="H44" s="48">
        <v>6063</v>
      </c>
      <c r="I44" s="48">
        <v>6220</v>
      </c>
    </row>
    <row r="45" spans="1:9" x14ac:dyDescent="0.3">
      <c r="A45" s="56" t="s">
        <v>49</v>
      </c>
      <c r="B45" s="48">
        <v>71</v>
      </c>
      <c r="C45" s="48">
        <v>85</v>
      </c>
      <c r="D45" s="48">
        <v>84</v>
      </c>
      <c r="E45" s="65">
        <v>150</v>
      </c>
      <c r="F45" s="48">
        <v>229</v>
      </c>
      <c r="G45" s="48">
        <v>156</v>
      </c>
      <c r="H45" s="48">
        <v>306</v>
      </c>
      <c r="I45" s="48">
        <v>222</v>
      </c>
    </row>
    <row r="46" spans="1:9" x14ac:dyDescent="0.3">
      <c r="A46" s="49" t="s">
        <v>13</v>
      </c>
      <c r="B46" s="50">
        <v>6334</v>
      </c>
      <c r="C46" s="50">
        <v>5358</v>
      </c>
      <c r="D46" s="50">
        <v>5474</v>
      </c>
      <c r="E46" s="66">
        <v>6040</v>
      </c>
      <c r="F46" s="50">
        <v>7866</v>
      </c>
      <c r="G46" s="50">
        <v>8284</v>
      </c>
      <c r="H46" s="50">
        <v>9674</v>
      </c>
      <c r="I46" s="50">
        <v>10730</v>
      </c>
    </row>
    <row r="47" spans="1:9" x14ac:dyDescent="0.3">
      <c r="A47" s="47" t="s">
        <v>50</v>
      </c>
      <c r="B47" s="48">
        <v>1079</v>
      </c>
      <c r="C47" s="48">
        <v>2010</v>
      </c>
      <c r="D47" s="48">
        <v>3471</v>
      </c>
      <c r="E47" s="65">
        <v>3468</v>
      </c>
      <c r="F47" s="48">
        <v>3464</v>
      </c>
      <c r="G47" s="48">
        <v>9406</v>
      </c>
      <c r="H47" s="48">
        <v>9413</v>
      </c>
      <c r="I47" s="48">
        <v>8920</v>
      </c>
    </row>
    <row r="48" spans="1:9" x14ac:dyDescent="0.3">
      <c r="A48" s="47" t="s">
        <v>51</v>
      </c>
      <c r="B48" s="48">
        <v>0</v>
      </c>
      <c r="C48" s="48">
        <v>0</v>
      </c>
      <c r="D48" s="48">
        <v>0</v>
      </c>
      <c r="E48" s="65">
        <v>0</v>
      </c>
      <c r="F48" s="48">
        <v>0</v>
      </c>
      <c r="G48" s="48">
        <v>2913</v>
      </c>
      <c r="H48" s="48">
        <v>2931</v>
      </c>
      <c r="I48" s="48">
        <v>2777</v>
      </c>
    </row>
    <row r="49" spans="1:9" x14ac:dyDescent="0.3">
      <c r="A49" s="47" t="s">
        <v>52</v>
      </c>
      <c r="B49" s="48">
        <v>1480</v>
      </c>
      <c r="C49" s="48">
        <v>1770</v>
      </c>
      <c r="D49" s="48">
        <v>1907</v>
      </c>
      <c r="E49" s="65">
        <v>3216</v>
      </c>
      <c r="F49" s="48">
        <v>3347</v>
      </c>
      <c r="G49" s="48">
        <v>2684</v>
      </c>
      <c r="H49" s="48">
        <v>2955</v>
      </c>
      <c r="I49" s="48">
        <v>2613</v>
      </c>
    </row>
    <row r="50" spans="1:9" x14ac:dyDescent="0.3">
      <c r="A50" s="47" t="s">
        <v>53</v>
      </c>
      <c r="B50" s="48">
        <v>0</v>
      </c>
      <c r="C50" s="48">
        <v>0</v>
      </c>
      <c r="D50" s="48">
        <v>0</v>
      </c>
      <c r="E50" s="65">
        <v>0</v>
      </c>
      <c r="F50" s="48">
        <v>0</v>
      </c>
      <c r="G50" s="48">
        <v>0</v>
      </c>
      <c r="H50" s="48">
        <v>0</v>
      </c>
      <c r="I50" s="48">
        <v>0</v>
      </c>
    </row>
    <row r="51" spans="1:9" x14ac:dyDescent="0.3">
      <c r="A51" s="56" t="s">
        <v>54</v>
      </c>
      <c r="B51" s="48">
        <v>0</v>
      </c>
      <c r="C51" s="48">
        <v>0</v>
      </c>
      <c r="D51" s="48">
        <v>0</v>
      </c>
      <c r="E51" s="65">
        <v>0</v>
      </c>
      <c r="F51" s="48">
        <v>0</v>
      </c>
      <c r="G51" s="48">
        <v>0</v>
      </c>
      <c r="H51" s="48">
        <v>0</v>
      </c>
      <c r="I51" s="48">
        <v>0</v>
      </c>
    </row>
    <row r="52" spans="1:9" x14ac:dyDescent="0.3">
      <c r="A52" s="47" t="s">
        <v>55</v>
      </c>
      <c r="B52" s="48">
        <v>0</v>
      </c>
      <c r="C52" s="48">
        <v>0</v>
      </c>
      <c r="D52" s="48">
        <v>0</v>
      </c>
      <c r="E52" s="65">
        <v>0</v>
      </c>
      <c r="F52" s="48">
        <v>0</v>
      </c>
      <c r="G52" s="48">
        <v>0</v>
      </c>
      <c r="H52" s="48">
        <v>0</v>
      </c>
      <c r="I52" s="48">
        <v>0</v>
      </c>
    </row>
    <row r="53" spans="1:9" x14ac:dyDescent="0.3">
      <c r="A53" s="56" t="s">
        <v>56</v>
      </c>
      <c r="B53" s="48">
        <v>0</v>
      </c>
      <c r="C53" s="48">
        <v>0</v>
      </c>
      <c r="D53" s="48">
        <v>0</v>
      </c>
      <c r="E53" s="65">
        <v>0</v>
      </c>
      <c r="F53" s="48">
        <v>0</v>
      </c>
      <c r="G53" s="48">
        <v>0</v>
      </c>
      <c r="H53" s="48">
        <v>0</v>
      </c>
      <c r="I53" s="48">
        <v>0</v>
      </c>
    </row>
    <row r="54" spans="1:9" x14ac:dyDescent="0.3">
      <c r="A54" s="60" t="s">
        <v>57</v>
      </c>
      <c r="B54" s="48">
        <v>0</v>
      </c>
      <c r="C54" s="48">
        <v>0</v>
      </c>
      <c r="D54" s="48">
        <v>0</v>
      </c>
      <c r="E54" s="65">
        <v>0</v>
      </c>
      <c r="F54" s="48">
        <v>0</v>
      </c>
      <c r="G54" s="48">
        <v>0</v>
      </c>
      <c r="H54" s="48">
        <v>0</v>
      </c>
      <c r="I54" s="48">
        <v>0</v>
      </c>
    </row>
    <row r="55" spans="1:9" x14ac:dyDescent="0.3">
      <c r="A55" s="60" t="s">
        <v>58</v>
      </c>
      <c r="B55" s="48">
        <v>3</v>
      </c>
      <c r="C55" s="48">
        <v>3</v>
      </c>
      <c r="D55" s="48">
        <v>3</v>
      </c>
      <c r="E55" s="65">
        <v>3</v>
      </c>
      <c r="F55" s="48">
        <v>3</v>
      </c>
      <c r="G55" s="48">
        <v>3</v>
      </c>
      <c r="H55" s="48">
        <v>3</v>
      </c>
      <c r="I55" s="48">
        <v>3</v>
      </c>
    </row>
    <row r="56" spans="1:9" x14ac:dyDescent="0.3">
      <c r="A56" s="60" t="s">
        <v>59</v>
      </c>
      <c r="B56" s="48">
        <v>6773</v>
      </c>
      <c r="C56" s="48">
        <v>7786</v>
      </c>
      <c r="D56" s="48">
        <v>8638</v>
      </c>
      <c r="E56" s="65">
        <v>6384</v>
      </c>
      <c r="F56" s="48">
        <v>7163</v>
      </c>
      <c r="G56" s="48">
        <v>8299</v>
      </c>
      <c r="H56" s="48">
        <v>9965</v>
      </c>
      <c r="I56" s="48">
        <v>11484</v>
      </c>
    </row>
    <row r="57" spans="1:9" x14ac:dyDescent="0.3">
      <c r="A57" s="60" t="s">
        <v>60</v>
      </c>
      <c r="B57" s="48">
        <v>1246</v>
      </c>
      <c r="C57" s="48">
        <v>318</v>
      </c>
      <c r="D57" s="48">
        <v>-213</v>
      </c>
      <c r="E57" s="65">
        <v>-92</v>
      </c>
      <c r="F57" s="48">
        <v>231</v>
      </c>
      <c r="G57" s="48">
        <v>-56</v>
      </c>
      <c r="H57" s="48">
        <v>-380</v>
      </c>
      <c r="I57" s="48">
        <v>318</v>
      </c>
    </row>
    <row r="58" spans="1:9" x14ac:dyDescent="0.3">
      <c r="A58" s="60" t="s">
        <v>61</v>
      </c>
      <c r="B58" s="48">
        <v>4685</v>
      </c>
      <c r="C58" s="48">
        <v>4151</v>
      </c>
      <c r="D58" s="48">
        <v>3979</v>
      </c>
      <c r="E58" s="65">
        <v>3517</v>
      </c>
      <c r="F58" s="48">
        <v>1643</v>
      </c>
      <c r="G58" s="48">
        <v>-191</v>
      </c>
      <c r="H58" s="48">
        <v>3179</v>
      </c>
      <c r="I58" s="48">
        <v>3476</v>
      </c>
    </row>
    <row r="59" spans="1:9" x14ac:dyDescent="0.3">
      <c r="A59" s="49" t="s">
        <v>62</v>
      </c>
      <c r="B59" s="50">
        <v>12707</v>
      </c>
      <c r="C59" s="50">
        <v>12258</v>
      </c>
      <c r="D59" s="50">
        <v>12407</v>
      </c>
      <c r="E59" s="50">
        <v>9812</v>
      </c>
      <c r="F59" s="50">
        <v>9040</v>
      </c>
      <c r="G59" s="50">
        <v>8055</v>
      </c>
      <c r="H59" s="50">
        <v>12767</v>
      </c>
      <c r="I59" s="50">
        <v>15281</v>
      </c>
    </row>
    <row r="60" spans="1:9" s="8" customFormat="1" ht="15" thickBot="1" x14ac:dyDescent="0.35">
      <c r="A60" s="51" t="s">
        <v>63</v>
      </c>
      <c r="B60" s="52">
        <v>21600</v>
      </c>
      <c r="C60" s="52">
        <v>21396</v>
      </c>
      <c r="D60" s="52">
        <v>23259</v>
      </c>
      <c r="E60" s="52">
        <v>22536</v>
      </c>
      <c r="F60" s="52">
        <v>23717</v>
      </c>
      <c r="G60" s="52">
        <v>31342</v>
      </c>
      <c r="H60" s="52">
        <v>37740</v>
      </c>
      <c r="I60" s="52">
        <v>40321</v>
      </c>
    </row>
    <row r="61" spans="1:9" ht="15" thickTop="1" x14ac:dyDescent="0.3">
      <c r="A61" s="57" t="s">
        <v>3</v>
      </c>
      <c r="B61" s="58">
        <v>0</v>
      </c>
      <c r="C61" s="58">
        <v>0</v>
      </c>
      <c r="D61" s="58">
        <v>0</v>
      </c>
      <c r="E61" s="58">
        <v>0</v>
      </c>
      <c r="F61" s="58">
        <v>0</v>
      </c>
      <c r="G61" s="58">
        <v>0</v>
      </c>
      <c r="H61" s="58">
        <v>0</v>
      </c>
      <c r="I61" s="58">
        <v>0</v>
      </c>
    </row>
    <row r="62" spans="1:9" x14ac:dyDescent="0.3">
      <c r="A62" s="59" t="s">
        <v>1</v>
      </c>
      <c r="B62" s="59"/>
      <c r="C62" s="59"/>
      <c r="D62" s="59"/>
      <c r="E62" s="59"/>
      <c r="F62" s="59"/>
      <c r="G62" s="59"/>
      <c r="H62" s="59"/>
      <c r="I62" s="59"/>
    </row>
    <row r="63" spans="1:9" x14ac:dyDescent="0.3">
      <c r="A63" s="45" t="s">
        <v>15</v>
      </c>
      <c r="B63" s="45"/>
      <c r="C63" s="45"/>
      <c r="D63" s="45"/>
      <c r="E63" s="45"/>
      <c r="F63" s="45"/>
      <c r="G63" s="45"/>
      <c r="H63" s="45"/>
      <c r="I63" s="45"/>
    </row>
    <row r="64" spans="1:9" s="1" customFormat="1" x14ac:dyDescent="0.3">
      <c r="A64" s="46" t="s">
        <v>64</v>
      </c>
      <c r="B64" s="45"/>
      <c r="C64" s="45"/>
      <c r="D64" s="45"/>
      <c r="E64" s="45"/>
      <c r="F64" s="45"/>
      <c r="G64" s="45"/>
      <c r="H64" s="45"/>
      <c r="I64" s="45"/>
    </row>
    <row r="65" spans="1:9" s="1" customFormat="1" x14ac:dyDescent="0.3">
      <c r="A65" s="55" t="s">
        <v>65</v>
      </c>
      <c r="B65" s="54">
        <v>3273</v>
      </c>
      <c r="C65" s="54">
        <v>3760</v>
      </c>
      <c r="D65" s="54">
        <v>4240</v>
      </c>
      <c r="E65" s="54">
        <v>1933</v>
      </c>
      <c r="F65" s="54">
        <v>4029</v>
      </c>
      <c r="G65" s="54">
        <v>2539</v>
      </c>
      <c r="H65" s="54">
        <v>5727</v>
      </c>
      <c r="I65" s="54">
        <v>6046</v>
      </c>
    </row>
    <row r="66" spans="1:9" s="11" customFormat="1" x14ac:dyDescent="0.3">
      <c r="A66" s="47" t="s">
        <v>66</v>
      </c>
      <c r="B66" s="48"/>
      <c r="C66" s="48"/>
      <c r="D66" s="48"/>
      <c r="E66" s="48"/>
      <c r="F66" s="48"/>
      <c r="G66" s="48"/>
      <c r="H66" s="48"/>
      <c r="I66" s="48"/>
    </row>
    <row r="67" spans="1:9" s="11" customFormat="1" x14ac:dyDescent="0.3">
      <c r="A67" s="56" t="s">
        <v>67</v>
      </c>
      <c r="B67" s="48">
        <v>606</v>
      </c>
      <c r="C67" s="48">
        <v>649</v>
      </c>
      <c r="D67" s="48">
        <v>706</v>
      </c>
      <c r="E67" s="48">
        <v>747</v>
      </c>
      <c r="F67" s="48">
        <v>705</v>
      </c>
      <c r="G67" s="48">
        <v>721</v>
      </c>
      <c r="H67" s="48">
        <v>744</v>
      </c>
      <c r="I67" s="48">
        <v>717</v>
      </c>
    </row>
    <row r="68" spans="1:9" s="11" customFormat="1" x14ac:dyDescent="0.3">
      <c r="A68" s="56" t="s">
        <v>68</v>
      </c>
      <c r="B68" s="48">
        <v>-113</v>
      </c>
      <c r="C68" s="48">
        <v>-80</v>
      </c>
      <c r="D68" s="48">
        <v>-273</v>
      </c>
      <c r="E68" s="48">
        <v>647</v>
      </c>
      <c r="F68" s="48">
        <v>34</v>
      </c>
      <c r="G68" s="48">
        <v>-380</v>
      </c>
      <c r="H68" s="48">
        <v>-385</v>
      </c>
      <c r="I68" s="48">
        <v>-650</v>
      </c>
    </row>
    <row r="69" spans="1:9" s="11" customFormat="1" x14ac:dyDescent="0.3">
      <c r="A69" s="56" t="s">
        <v>69</v>
      </c>
      <c r="B69" s="48">
        <v>191</v>
      </c>
      <c r="C69" s="48">
        <v>236</v>
      </c>
      <c r="D69" s="48">
        <v>215</v>
      </c>
      <c r="E69" s="48">
        <v>218</v>
      </c>
      <c r="F69" s="48">
        <v>325</v>
      </c>
      <c r="G69" s="48">
        <v>429</v>
      </c>
      <c r="H69" s="48">
        <v>611</v>
      </c>
      <c r="I69" s="48">
        <v>638</v>
      </c>
    </row>
    <row r="70" spans="1:9" s="11" customFormat="1" x14ac:dyDescent="0.3">
      <c r="A70" s="56" t="s">
        <v>70</v>
      </c>
      <c r="B70" s="48">
        <v>43</v>
      </c>
      <c r="C70" s="48">
        <v>13</v>
      </c>
      <c r="D70" s="48">
        <v>10</v>
      </c>
      <c r="E70" s="48">
        <v>27</v>
      </c>
      <c r="F70" s="48">
        <v>15</v>
      </c>
      <c r="G70" s="48">
        <v>398</v>
      </c>
      <c r="H70" s="48">
        <v>53</v>
      </c>
      <c r="I70" s="48">
        <v>123</v>
      </c>
    </row>
    <row r="71" spans="1:9" s="11" customFormat="1" x14ac:dyDescent="0.3">
      <c r="A71" s="56" t="s">
        <v>71</v>
      </c>
      <c r="B71" s="48">
        <v>424</v>
      </c>
      <c r="C71" s="48">
        <v>98</v>
      </c>
      <c r="D71" s="48">
        <v>-117</v>
      </c>
      <c r="E71" s="48">
        <v>-99</v>
      </c>
      <c r="F71" s="48">
        <v>233</v>
      </c>
      <c r="G71" s="48">
        <v>23</v>
      </c>
      <c r="H71" s="48">
        <v>-138</v>
      </c>
      <c r="I71" s="48">
        <v>-26</v>
      </c>
    </row>
    <row r="72" spans="1:9" s="11" customFormat="1" x14ac:dyDescent="0.3">
      <c r="A72" s="47" t="s">
        <v>72</v>
      </c>
      <c r="B72" s="48"/>
      <c r="C72" s="48"/>
      <c r="D72" s="48"/>
      <c r="E72" s="48"/>
      <c r="F72" s="48"/>
      <c r="G72" s="48"/>
      <c r="H72" s="48"/>
      <c r="I72" s="48"/>
    </row>
    <row r="73" spans="1:9" s="11" customFormat="1" x14ac:dyDescent="0.3">
      <c r="A73" s="56" t="s">
        <v>73</v>
      </c>
      <c r="B73" s="48">
        <v>-216</v>
      </c>
      <c r="C73" s="48">
        <v>60</v>
      </c>
      <c r="D73" s="48">
        <v>-426</v>
      </c>
      <c r="E73" s="48">
        <v>187</v>
      </c>
      <c r="F73" s="48">
        <v>-270</v>
      </c>
      <c r="G73" s="48">
        <v>1239</v>
      </c>
      <c r="H73" s="48">
        <v>-1606</v>
      </c>
      <c r="I73" s="48">
        <v>-504</v>
      </c>
    </row>
    <row r="74" spans="1:9" s="11" customFormat="1" x14ac:dyDescent="0.3">
      <c r="A74" s="56" t="s">
        <v>74</v>
      </c>
      <c r="B74" s="48">
        <v>-621</v>
      </c>
      <c r="C74" s="48">
        <v>-590</v>
      </c>
      <c r="D74" s="48">
        <v>-231</v>
      </c>
      <c r="E74" s="48">
        <v>-255</v>
      </c>
      <c r="F74" s="48">
        <v>-490</v>
      </c>
      <c r="G74" s="48">
        <v>-1854</v>
      </c>
      <c r="H74" s="48">
        <v>507</v>
      </c>
      <c r="I74" s="48">
        <v>-1676</v>
      </c>
    </row>
    <row r="75" spans="1:9" s="11" customFormat="1" x14ac:dyDescent="0.3">
      <c r="A75" s="56" t="s">
        <v>99</v>
      </c>
      <c r="B75" s="48">
        <v>-144</v>
      </c>
      <c r="C75" s="48">
        <v>-161</v>
      </c>
      <c r="D75" s="48">
        <v>-120</v>
      </c>
      <c r="E75" s="48">
        <v>35</v>
      </c>
      <c r="F75" s="48">
        <v>-203</v>
      </c>
      <c r="G75" s="48">
        <v>-654</v>
      </c>
      <c r="H75" s="48">
        <v>-182</v>
      </c>
      <c r="I75" s="48">
        <v>-845</v>
      </c>
    </row>
    <row r="76" spans="1:9" s="11" customFormat="1" x14ac:dyDescent="0.3">
      <c r="A76" s="56" t="s">
        <v>98</v>
      </c>
      <c r="B76" s="48">
        <v>1237</v>
      </c>
      <c r="C76" s="48">
        <v>-889</v>
      </c>
      <c r="D76" s="48">
        <v>-364</v>
      </c>
      <c r="E76" s="48">
        <v>1515</v>
      </c>
      <c r="F76" s="48">
        <v>1525</v>
      </c>
      <c r="G76" s="48">
        <v>24</v>
      </c>
      <c r="H76" s="48">
        <v>1326</v>
      </c>
      <c r="I76" s="48">
        <v>1365</v>
      </c>
    </row>
    <row r="77" spans="1:9" s="11" customFormat="1" x14ac:dyDescent="0.3">
      <c r="A77" s="61" t="s">
        <v>75</v>
      </c>
      <c r="B77" s="62">
        <v>4680</v>
      </c>
      <c r="C77" s="62">
        <v>3096</v>
      </c>
      <c r="D77" s="62">
        <v>3640</v>
      </c>
      <c r="E77" s="62">
        <v>4955</v>
      </c>
      <c r="F77" s="62">
        <v>5903</v>
      </c>
      <c r="G77" s="62">
        <v>2485</v>
      </c>
      <c r="H77" s="62">
        <v>6657</v>
      </c>
      <c r="I77" s="62">
        <v>5188</v>
      </c>
    </row>
    <row r="78" spans="1:9" s="11" customFormat="1" x14ac:dyDescent="0.3">
      <c r="A78" s="46" t="s">
        <v>76</v>
      </c>
      <c r="B78" s="48"/>
      <c r="C78" s="48"/>
      <c r="D78" s="48"/>
      <c r="E78" s="48"/>
      <c r="F78" s="48"/>
      <c r="G78" s="48"/>
      <c r="H78" s="48"/>
      <c r="I78" s="48"/>
    </row>
    <row r="79" spans="1:9" s="11" customFormat="1" x14ac:dyDescent="0.3">
      <c r="A79" s="47" t="s">
        <v>77</v>
      </c>
      <c r="B79" s="48">
        <v>-4936</v>
      </c>
      <c r="C79" s="48">
        <v>-5367</v>
      </c>
      <c r="D79" s="48">
        <v>-5928</v>
      </c>
      <c r="E79" s="48">
        <v>-4783</v>
      </c>
      <c r="F79" s="48">
        <v>-2937</v>
      </c>
      <c r="G79" s="48">
        <v>-2426</v>
      </c>
      <c r="H79" s="48">
        <v>-9961</v>
      </c>
      <c r="I79" s="48">
        <v>-12913</v>
      </c>
    </row>
    <row r="80" spans="1:9" s="11" customFormat="1" x14ac:dyDescent="0.3">
      <c r="A80" s="47" t="s">
        <v>78</v>
      </c>
      <c r="B80" s="48">
        <v>3655</v>
      </c>
      <c r="C80" s="48">
        <v>2924</v>
      </c>
      <c r="D80" s="48">
        <v>3623</v>
      </c>
      <c r="E80" s="48">
        <v>3613</v>
      </c>
      <c r="F80" s="48">
        <v>1715</v>
      </c>
      <c r="G80" s="48">
        <v>74</v>
      </c>
      <c r="H80" s="48">
        <v>4236</v>
      </c>
      <c r="I80" s="48">
        <v>8199</v>
      </c>
    </row>
    <row r="81" spans="1:9" s="11" customFormat="1" x14ac:dyDescent="0.3">
      <c r="A81" s="47" t="s">
        <v>144</v>
      </c>
      <c r="B81" s="48">
        <v>-150</v>
      </c>
      <c r="C81" s="48">
        <v>150</v>
      </c>
      <c r="D81" s="48">
        <v>0</v>
      </c>
      <c r="E81" s="48">
        <v>0</v>
      </c>
      <c r="F81" s="48">
        <v>0</v>
      </c>
      <c r="G81" s="48">
        <v>0</v>
      </c>
      <c r="H81" s="48">
        <v>0</v>
      </c>
      <c r="I81" s="48"/>
    </row>
    <row r="82" spans="1:9" s="11" customFormat="1" x14ac:dyDescent="0.3">
      <c r="A82" s="47" t="s">
        <v>79</v>
      </c>
      <c r="B82" s="48">
        <v>2216</v>
      </c>
      <c r="C82" s="48">
        <v>2386</v>
      </c>
      <c r="D82" s="48">
        <v>2423</v>
      </c>
      <c r="E82" s="48">
        <v>2496</v>
      </c>
      <c r="F82" s="48">
        <v>2072</v>
      </c>
      <c r="G82" s="48">
        <v>2379</v>
      </c>
      <c r="H82" s="48">
        <v>2449</v>
      </c>
      <c r="I82" s="48">
        <v>3967</v>
      </c>
    </row>
    <row r="83" spans="1:9" s="11" customFormat="1" x14ac:dyDescent="0.3">
      <c r="A83" s="47" t="s">
        <v>145</v>
      </c>
      <c r="B83" s="48">
        <v>3</v>
      </c>
      <c r="C83" s="48">
        <v>10</v>
      </c>
      <c r="D83" s="48">
        <v>13</v>
      </c>
      <c r="E83" s="48"/>
      <c r="F83" s="48">
        <v>0</v>
      </c>
      <c r="G83" s="48">
        <v>0</v>
      </c>
      <c r="H83" s="48">
        <v>0</v>
      </c>
      <c r="I83" s="48">
        <v>0</v>
      </c>
    </row>
    <row r="84" spans="1:9" s="11" customFormat="1" x14ac:dyDescent="0.3">
      <c r="A84" s="47" t="s">
        <v>14</v>
      </c>
      <c r="B84" s="48">
        <v>-963</v>
      </c>
      <c r="C84" s="48">
        <v>-1143</v>
      </c>
      <c r="D84" s="48">
        <v>-1105</v>
      </c>
      <c r="E84" s="48">
        <v>-1028</v>
      </c>
      <c r="F84" s="48">
        <v>-1119</v>
      </c>
      <c r="G84" s="48">
        <v>-1086</v>
      </c>
      <c r="H84" s="48">
        <v>-695</v>
      </c>
      <c r="I84" s="48">
        <v>-758</v>
      </c>
    </row>
    <row r="85" spans="1:9" s="11" customFormat="1" x14ac:dyDescent="0.3">
      <c r="A85" s="47" t="s">
        <v>80</v>
      </c>
      <c r="B85" s="48">
        <v>0</v>
      </c>
      <c r="C85" s="48">
        <v>6</v>
      </c>
      <c r="D85" s="48">
        <v>-34</v>
      </c>
      <c r="E85" s="48">
        <v>-22</v>
      </c>
      <c r="F85" s="48">
        <v>5</v>
      </c>
      <c r="G85" s="48">
        <v>31</v>
      </c>
      <c r="H85" s="48">
        <v>171</v>
      </c>
      <c r="I85" s="48">
        <v>-19</v>
      </c>
    </row>
    <row r="86" spans="1:9" s="11" customFormat="1" x14ac:dyDescent="0.3">
      <c r="A86" s="63" t="s">
        <v>81</v>
      </c>
      <c r="B86" s="62">
        <v>-175</v>
      </c>
      <c r="C86" s="62">
        <v>-1034</v>
      </c>
      <c r="D86" s="62">
        <v>-1008</v>
      </c>
      <c r="E86" s="62">
        <v>276</v>
      </c>
      <c r="F86" s="62">
        <v>-264</v>
      </c>
      <c r="G86" s="62">
        <v>-1028</v>
      </c>
      <c r="H86" s="62">
        <v>-3800</v>
      </c>
      <c r="I86" s="62">
        <v>-1524</v>
      </c>
    </row>
    <row r="87" spans="1:9" s="11" customFormat="1" x14ac:dyDescent="0.3">
      <c r="A87" s="46" t="s">
        <v>82</v>
      </c>
      <c r="B87" s="48"/>
      <c r="C87" s="48"/>
      <c r="D87" s="48"/>
      <c r="E87" s="48"/>
      <c r="F87" s="48"/>
      <c r="G87" s="48"/>
      <c r="H87" s="48"/>
      <c r="I87" s="48"/>
    </row>
    <row r="88" spans="1:9" s="11" customFormat="1" x14ac:dyDescent="0.3">
      <c r="A88" s="47" t="s">
        <v>83</v>
      </c>
      <c r="B88" s="48">
        <v>0</v>
      </c>
      <c r="C88" s="48">
        <v>981</v>
      </c>
      <c r="D88" s="48">
        <v>1482</v>
      </c>
      <c r="E88" s="48">
        <v>0</v>
      </c>
      <c r="F88" s="48">
        <v>0</v>
      </c>
      <c r="G88" s="48">
        <v>6134</v>
      </c>
      <c r="H88" s="48">
        <v>0</v>
      </c>
      <c r="I88" s="48">
        <v>0</v>
      </c>
    </row>
    <row r="89" spans="1:9" s="11" customFormat="1" x14ac:dyDescent="0.3">
      <c r="A89" s="47" t="s">
        <v>146</v>
      </c>
      <c r="B89" s="48">
        <v>-7</v>
      </c>
      <c r="C89" s="48">
        <v>-106</v>
      </c>
      <c r="D89" s="48">
        <v>-44</v>
      </c>
      <c r="E89" s="48">
        <v>-6</v>
      </c>
      <c r="F89" s="48">
        <v>0</v>
      </c>
      <c r="G89" s="48">
        <v>0</v>
      </c>
      <c r="H89" s="48">
        <v>0</v>
      </c>
      <c r="I89" s="48">
        <v>0</v>
      </c>
    </row>
    <row r="90" spans="1:9" s="11" customFormat="1" x14ac:dyDescent="0.3">
      <c r="A90" s="47" t="s">
        <v>84</v>
      </c>
      <c r="B90" s="48">
        <v>-63</v>
      </c>
      <c r="C90" s="48">
        <v>-67</v>
      </c>
      <c r="D90" s="48">
        <v>327</v>
      </c>
      <c r="E90" s="48">
        <v>13</v>
      </c>
      <c r="F90" s="48">
        <v>-325</v>
      </c>
      <c r="G90" s="48">
        <v>49</v>
      </c>
      <c r="H90" s="48">
        <v>-52</v>
      </c>
      <c r="I90" s="48">
        <v>15</v>
      </c>
    </row>
    <row r="91" spans="1:9" s="11" customFormat="1" x14ac:dyDescent="0.3">
      <c r="A91" s="47" t="s">
        <v>147</v>
      </c>
      <c r="B91" s="48">
        <v>-19</v>
      </c>
      <c r="C91" s="48">
        <v>-7</v>
      </c>
      <c r="D91" s="48">
        <v>-17</v>
      </c>
      <c r="E91" s="48">
        <v>-23</v>
      </c>
      <c r="F91" s="48">
        <v>0</v>
      </c>
      <c r="G91" s="48">
        <v>0</v>
      </c>
      <c r="H91" s="48">
        <v>0</v>
      </c>
      <c r="I91" s="48">
        <v>0</v>
      </c>
    </row>
    <row r="92" spans="1:9" s="11" customFormat="1" x14ac:dyDescent="0.3">
      <c r="A92" s="47" t="s">
        <v>85</v>
      </c>
      <c r="B92" s="48">
        <v>0</v>
      </c>
      <c r="C92" s="48">
        <v>0</v>
      </c>
      <c r="D92" s="48">
        <v>0</v>
      </c>
      <c r="E92" s="48">
        <v>0</v>
      </c>
      <c r="F92" s="48">
        <v>0</v>
      </c>
      <c r="G92" s="48">
        <v>0</v>
      </c>
      <c r="H92" s="48">
        <v>-197</v>
      </c>
      <c r="I92" s="48">
        <v>0</v>
      </c>
    </row>
    <row r="93" spans="1:9" s="11" customFormat="1" x14ac:dyDescent="0.3">
      <c r="A93" s="47" t="s">
        <v>86</v>
      </c>
      <c r="B93" s="48">
        <v>514</v>
      </c>
      <c r="C93" s="48">
        <v>507</v>
      </c>
      <c r="D93" s="48">
        <v>489</v>
      </c>
      <c r="E93" s="48">
        <v>733</v>
      </c>
      <c r="F93" s="48">
        <v>700</v>
      </c>
      <c r="G93" s="48">
        <v>885</v>
      </c>
      <c r="H93" s="48">
        <v>1172</v>
      </c>
      <c r="I93" s="48">
        <v>1151</v>
      </c>
    </row>
    <row r="94" spans="1:9" s="11" customFormat="1" x14ac:dyDescent="0.3">
      <c r="A94" s="47" t="s">
        <v>16</v>
      </c>
      <c r="B94" s="48">
        <v>-2534</v>
      </c>
      <c r="C94" s="48">
        <v>-3238</v>
      </c>
      <c r="D94" s="48">
        <v>-3223</v>
      </c>
      <c r="E94" s="48">
        <v>-4254</v>
      </c>
      <c r="F94" s="48">
        <v>-4286</v>
      </c>
      <c r="G94" s="48">
        <v>-3067</v>
      </c>
      <c r="H94" s="48">
        <v>-608</v>
      </c>
      <c r="I94" s="48">
        <v>-4014</v>
      </c>
    </row>
    <row r="95" spans="1:9" s="11" customFormat="1" x14ac:dyDescent="0.3">
      <c r="A95" s="47" t="s">
        <v>148</v>
      </c>
      <c r="B95" s="48">
        <v>218</v>
      </c>
      <c r="C95" s="48">
        <v>281</v>
      </c>
      <c r="D95" s="48">
        <v>177</v>
      </c>
      <c r="E95" s="48">
        <v>0</v>
      </c>
      <c r="F95" s="48">
        <v>0</v>
      </c>
      <c r="G95" s="48">
        <v>0</v>
      </c>
      <c r="H95" s="48">
        <v>0</v>
      </c>
      <c r="I95" s="48">
        <v>0</v>
      </c>
    </row>
    <row r="96" spans="1:9" s="11" customFormat="1" x14ac:dyDescent="0.3">
      <c r="A96" s="47" t="s">
        <v>87</v>
      </c>
      <c r="B96" s="48">
        <v>-899</v>
      </c>
      <c r="C96" s="48">
        <v>-1022</v>
      </c>
      <c r="D96" s="48">
        <v>-1133</v>
      </c>
      <c r="E96" s="48">
        <v>-1243</v>
      </c>
      <c r="F96" s="48">
        <v>-1332</v>
      </c>
      <c r="G96" s="48">
        <v>-1452</v>
      </c>
      <c r="H96" s="48">
        <v>-1638</v>
      </c>
      <c r="I96" s="48">
        <v>-1837</v>
      </c>
    </row>
    <row r="97" spans="1:9" s="8" customFormat="1" x14ac:dyDescent="0.3">
      <c r="A97" s="47" t="s">
        <v>88</v>
      </c>
      <c r="B97" s="48">
        <v>0</v>
      </c>
      <c r="C97" s="48">
        <v>0</v>
      </c>
      <c r="D97" s="48">
        <v>0</v>
      </c>
      <c r="E97" s="48">
        <v>-55</v>
      </c>
      <c r="F97" s="48">
        <v>-50</v>
      </c>
      <c r="G97" s="48">
        <v>-58</v>
      </c>
      <c r="H97" s="48">
        <v>-136</v>
      </c>
      <c r="I97" s="48">
        <v>-151</v>
      </c>
    </row>
    <row r="98" spans="1:9" s="11" customFormat="1" x14ac:dyDescent="0.3">
      <c r="A98" s="63" t="s">
        <v>89</v>
      </c>
      <c r="B98" s="62">
        <v>-2790</v>
      </c>
      <c r="C98" s="62">
        <v>-2671</v>
      </c>
      <c r="D98" s="62">
        <v>-1942</v>
      </c>
      <c r="E98" s="62">
        <v>-4835</v>
      </c>
      <c r="F98" s="62">
        <v>-5293</v>
      </c>
      <c r="G98" s="62">
        <v>2491</v>
      </c>
      <c r="H98" s="62">
        <v>-1459</v>
      </c>
      <c r="I98" s="62">
        <v>-4836</v>
      </c>
    </row>
    <row r="99" spans="1:9" s="11" customFormat="1" x14ac:dyDescent="0.3">
      <c r="A99" s="47" t="s">
        <v>90</v>
      </c>
      <c r="B99" s="48">
        <v>-83</v>
      </c>
      <c r="C99" s="48">
        <v>-105</v>
      </c>
      <c r="D99" s="48">
        <v>-20</v>
      </c>
      <c r="E99" s="48">
        <v>45</v>
      </c>
      <c r="F99" s="48">
        <v>-129</v>
      </c>
      <c r="G99" s="48">
        <v>-66</v>
      </c>
      <c r="H99" s="48">
        <v>143</v>
      </c>
      <c r="I99" s="48">
        <v>-143</v>
      </c>
    </row>
    <row r="100" spans="1:9" s="11" customFormat="1" x14ac:dyDescent="0.3">
      <c r="A100" s="63" t="s">
        <v>91</v>
      </c>
      <c r="B100" s="62">
        <v>1632</v>
      </c>
      <c r="C100" s="62">
        <v>-714</v>
      </c>
      <c r="D100" s="62">
        <v>670</v>
      </c>
      <c r="E100" s="62">
        <v>441</v>
      </c>
      <c r="F100" s="62">
        <v>217</v>
      </c>
      <c r="G100" s="62">
        <v>3882</v>
      </c>
      <c r="H100" s="62">
        <v>1541</v>
      </c>
      <c r="I100" s="62">
        <v>-1315</v>
      </c>
    </row>
    <row r="101" spans="1:9" s="11" customFormat="1" x14ac:dyDescent="0.3">
      <c r="A101" s="45" t="s">
        <v>92</v>
      </c>
      <c r="B101" s="48">
        <v>2220</v>
      </c>
      <c r="C101" s="48">
        <v>3852</v>
      </c>
      <c r="D101" s="48">
        <v>3138</v>
      </c>
      <c r="E101" s="48">
        <v>3808</v>
      </c>
      <c r="F101" s="48">
        <v>4249</v>
      </c>
      <c r="G101" s="48">
        <v>4466</v>
      </c>
      <c r="H101" s="48">
        <v>8348</v>
      </c>
      <c r="I101" s="48">
        <v>9889</v>
      </c>
    </row>
    <row r="102" spans="1:9" s="11" customFormat="1" ht="15" thickBot="1" x14ac:dyDescent="0.35">
      <c r="A102" s="51" t="s">
        <v>93</v>
      </c>
      <c r="B102" s="52">
        <v>3852</v>
      </c>
      <c r="C102" s="52">
        <v>3138</v>
      </c>
      <c r="D102" s="52">
        <v>3808</v>
      </c>
      <c r="E102" s="52">
        <v>4249</v>
      </c>
      <c r="F102" s="52">
        <v>4466</v>
      </c>
      <c r="G102" s="52">
        <v>8348</v>
      </c>
      <c r="H102" s="52">
        <v>9889</v>
      </c>
      <c r="I102" s="52">
        <v>8574</v>
      </c>
    </row>
    <row r="103" spans="1:9" s="11" customFormat="1" ht="15" thickTop="1" x14ac:dyDescent="0.3">
      <c r="A103" s="57" t="s">
        <v>19</v>
      </c>
      <c r="B103" s="58">
        <v>0</v>
      </c>
      <c r="C103" s="58">
        <v>0</v>
      </c>
      <c r="D103" s="58">
        <v>0</v>
      </c>
      <c r="E103" s="68">
        <v>0</v>
      </c>
      <c r="F103" s="58">
        <v>0</v>
      </c>
      <c r="G103" s="58">
        <v>0</v>
      </c>
      <c r="H103" s="58">
        <v>0</v>
      </c>
      <c r="I103" s="58">
        <v>0</v>
      </c>
    </row>
    <row r="104" spans="1:9" x14ac:dyDescent="0.3">
      <c r="A104" s="45" t="s">
        <v>94</v>
      </c>
      <c r="B104" s="48">
        <v>0</v>
      </c>
      <c r="C104" s="48">
        <v>0</v>
      </c>
      <c r="D104" s="48">
        <v>0</v>
      </c>
      <c r="E104" s="48">
        <v>0</v>
      </c>
      <c r="F104" s="48">
        <v>0</v>
      </c>
      <c r="G104" s="48">
        <v>0</v>
      </c>
      <c r="H104" s="48">
        <v>0</v>
      </c>
      <c r="I104" s="48">
        <v>0</v>
      </c>
    </row>
    <row r="105" spans="1:9" x14ac:dyDescent="0.3">
      <c r="A105" s="47" t="s">
        <v>17</v>
      </c>
      <c r="B105" s="48">
        <v>0</v>
      </c>
      <c r="C105" s="48">
        <v>0</v>
      </c>
      <c r="D105" s="48">
        <v>0</v>
      </c>
      <c r="E105" s="48">
        <v>0</v>
      </c>
      <c r="F105" s="48">
        <v>0</v>
      </c>
      <c r="G105" s="48">
        <v>0</v>
      </c>
      <c r="H105" s="48">
        <v>0</v>
      </c>
      <c r="I105" s="48">
        <v>0</v>
      </c>
    </row>
    <row r="106" spans="1:9" x14ac:dyDescent="0.3">
      <c r="A106" s="56" t="s">
        <v>95</v>
      </c>
      <c r="B106" s="48">
        <v>53</v>
      </c>
      <c r="C106" s="48">
        <v>70</v>
      </c>
      <c r="D106" s="48">
        <v>98</v>
      </c>
      <c r="E106" s="48">
        <v>125</v>
      </c>
      <c r="F106" s="48">
        <v>153</v>
      </c>
      <c r="G106" s="48">
        <v>140</v>
      </c>
      <c r="H106" s="48">
        <v>293</v>
      </c>
      <c r="I106" s="48">
        <v>290</v>
      </c>
    </row>
    <row r="107" spans="1:9" x14ac:dyDescent="0.3">
      <c r="A107" s="56" t="s">
        <v>18</v>
      </c>
      <c r="B107" s="48">
        <v>1262</v>
      </c>
      <c r="C107" s="48">
        <v>748</v>
      </c>
      <c r="D107" s="48">
        <v>703</v>
      </c>
      <c r="E107" s="48">
        <v>529</v>
      </c>
      <c r="F107" s="48">
        <v>757</v>
      </c>
      <c r="G107" s="48">
        <v>1028</v>
      </c>
      <c r="H107" s="48">
        <v>1177</v>
      </c>
      <c r="I107" s="48">
        <v>1231</v>
      </c>
    </row>
    <row r="108" spans="1:9" x14ac:dyDescent="0.3">
      <c r="A108" s="56" t="s">
        <v>96</v>
      </c>
      <c r="B108" s="48">
        <v>206</v>
      </c>
      <c r="C108" s="48">
        <v>252</v>
      </c>
      <c r="D108" s="48">
        <v>266</v>
      </c>
      <c r="E108" s="48">
        <v>294</v>
      </c>
      <c r="F108" s="48">
        <v>160</v>
      </c>
      <c r="G108" s="48">
        <v>121</v>
      </c>
      <c r="H108" s="48">
        <v>179</v>
      </c>
      <c r="I108" s="48">
        <v>160</v>
      </c>
    </row>
    <row r="109" spans="1:9" x14ac:dyDescent="0.3">
      <c r="A109" s="56" t="s">
        <v>97</v>
      </c>
      <c r="B109" s="48">
        <v>240</v>
      </c>
      <c r="C109" s="48">
        <v>271</v>
      </c>
      <c r="D109" s="48">
        <v>300</v>
      </c>
      <c r="E109" s="48">
        <v>320</v>
      </c>
      <c r="F109" s="48">
        <v>347</v>
      </c>
      <c r="G109" s="48">
        <v>385</v>
      </c>
      <c r="H109" s="48">
        <v>438</v>
      </c>
      <c r="I109" s="48">
        <v>480</v>
      </c>
    </row>
    <row r="110" spans="1:9" x14ac:dyDescent="0.3">
      <c r="A110" s="7"/>
    </row>
    <row r="111" spans="1:9" x14ac:dyDescent="0.3">
      <c r="A111" s="59" t="s">
        <v>100</v>
      </c>
      <c r="B111" s="59"/>
      <c r="C111" s="59"/>
      <c r="D111" s="59"/>
      <c r="E111" s="59"/>
      <c r="F111" s="59"/>
      <c r="G111" s="59"/>
      <c r="H111" s="59"/>
      <c r="I111" s="59"/>
    </row>
    <row r="112" spans="1:9" x14ac:dyDescent="0.3">
      <c r="A112" s="64" t="s">
        <v>110</v>
      </c>
      <c r="B112" s="48"/>
      <c r="C112" s="48"/>
      <c r="D112" s="48"/>
      <c r="E112" s="48"/>
      <c r="F112" s="48"/>
      <c r="G112" s="48"/>
      <c r="H112" s="48"/>
      <c r="I112" s="48"/>
    </row>
    <row r="113" spans="1:9" x14ac:dyDescent="0.3">
      <c r="A113" s="55" t="s">
        <v>101</v>
      </c>
      <c r="B113" s="54">
        <v>13740</v>
      </c>
      <c r="C113" s="54">
        <v>14764</v>
      </c>
      <c r="D113" s="54">
        <v>15216</v>
      </c>
      <c r="E113" s="54">
        <v>14855</v>
      </c>
      <c r="F113" s="54">
        <v>15902</v>
      </c>
      <c r="G113" s="54">
        <v>14484</v>
      </c>
      <c r="H113" s="54">
        <v>17179</v>
      </c>
      <c r="I113" s="54">
        <v>18353</v>
      </c>
    </row>
    <row r="114" spans="1:9" x14ac:dyDescent="0.3">
      <c r="A114" s="56" t="s">
        <v>114</v>
      </c>
      <c r="B114" s="45">
        <v>8506</v>
      </c>
      <c r="C114" s="45">
        <v>9299</v>
      </c>
      <c r="D114" s="45">
        <v>9684</v>
      </c>
      <c r="E114" s="45">
        <v>9322</v>
      </c>
      <c r="F114" s="45">
        <v>10045</v>
      </c>
      <c r="G114" s="45">
        <v>9329</v>
      </c>
      <c r="H114" s="53">
        <v>11644</v>
      </c>
      <c r="I114" s="53">
        <v>12228</v>
      </c>
    </row>
    <row r="115" spans="1:9" x14ac:dyDescent="0.3">
      <c r="A115" s="56" t="s">
        <v>115</v>
      </c>
      <c r="B115" s="45">
        <v>4410</v>
      </c>
      <c r="C115" s="45">
        <v>4746</v>
      </c>
      <c r="D115" s="45">
        <v>4886</v>
      </c>
      <c r="E115" s="45">
        <v>4938</v>
      </c>
      <c r="F115" s="45">
        <v>5260</v>
      </c>
      <c r="G115" s="45">
        <v>4639</v>
      </c>
      <c r="H115" s="53">
        <v>5028</v>
      </c>
      <c r="I115" s="53">
        <v>5492</v>
      </c>
    </row>
    <row r="116" spans="1:9" x14ac:dyDescent="0.3">
      <c r="A116" s="56" t="s">
        <v>116</v>
      </c>
      <c r="B116" s="45">
        <v>824</v>
      </c>
      <c r="C116" s="45">
        <v>719</v>
      </c>
      <c r="D116" s="45">
        <v>646</v>
      </c>
      <c r="E116" s="45">
        <v>595</v>
      </c>
      <c r="F116" s="45">
        <v>597</v>
      </c>
      <c r="G116" s="45">
        <v>516</v>
      </c>
      <c r="H116" s="45">
        <v>507</v>
      </c>
      <c r="I116" s="45">
        <v>633</v>
      </c>
    </row>
    <row r="117" spans="1:9" x14ac:dyDescent="0.3">
      <c r="A117" s="55" t="s">
        <v>102</v>
      </c>
      <c r="B117" s="54">
        <v>11024</v>
      </c>
      <c r="C117" s="54">
        <v>11016</v>
      </c>
      <c r="D117" s="54">
        <v>11693</v>
      </c>
      <c r="E117" s="54">
        <v>9242</v>
      </c>
      <c r="F117" s="54">
        <v>9812</v>
      </c>
      <c r="G117" s="54">
        <v>9347</v>
      </c>
      <c r="H117" s="54">
        <v>11456</v>
      </c>
      <c r="I117" s="54">
        <v>12479</v>
      </c>
    </row>
    <row r="118" spans="1:9" x14ac:dyDescent="0.3">
      <c r="A118" s="56" t="s">
        <v>114</v>
      </c>
      <c r="B118" s="45">
        <v>7344</v>
      </c>
      <c r="C118" s="45">
        <v>7403</v>
      </c>
      <c r="D118" s="45">
        <v>7811</v>
      </c>
      <c r="E118" s="45">
        <v>5875</v>
      </c>
      <c r="F118" s="45">
        <v>6293</v>
      </c>
      <c r="G118" s="45">
        <v>5892</v>
      </c>
      <c r="H118" s="53">
        <v>6970</v>
      </c>
      <c r="I118" s="53">
        <v>7388</v>
      </c>
    </row>
    <row r="119" spans="1:9" x14ac:dyDescent="0.3">
      <c r="A119" s="56" t="s">
        <v>115</v>
      </c>
      <c r="B119" s="45">
        <v>3071</v>
      </c>
      <c r="C119" s="45">
        <v>3038</v>
      </c>
      <c r="D119" s="45">
        <v>3305</v>
      </c>
      <c r="E119" s="45">
        <v>2940</v>
      </c>
      <c r="F119" s="45">
        <v>3087</v>
      </c>
      <c r="G119" s="45">
        <v>3053</v>
      </c>
      <c r="H119" s="53">
        <v>3996</v>
      </c>
      <c r="I119" s="53">
        <v>4527</v>
      </c>
    </row>
    <row r="120" spans="1:9" x14ac:dyDescent="0.3">
      <c r="A120" s="56" t="s">
        <v>116</v>
      </c>
      <c r="B120" s="45">
        <v>609</v>
      </c>
      <c r="C120" s="45">
        <v>575</v>
      </c>
      <c r="D120" s="45">
        <v>577</v>
      </c>
      <c r="E120" s="45">
        <v>427</v>
      </c>
      <c r="F120" s="45">
        <v>432</v>
      </c>
      <c r="G120" s="45">
        <v>402</v>
      </c>
      <c r="H120" s="45">
        <v>490</v>
      </c>
      <c r="I120" s="45">
        <v>564</v>
      </c>
    </row>
    <row r="121" spans="1:9" x14ac:dyDescent="0.3">
      <c r="A121" s="55" t="s">
        <v>103</v>
      </c>
      <c r="B121" s="54">
        <v>3067</v>
      </c>
      <c r="C121" s="54">
        <v>3785</v>
      </c>
      <c r="D121" s="54">
        <v>4237</v>
      </c>
      <c r="E121" s="54">
        <v>5134</v>
      </c>
      <c r="F121" s="54">
        <v>6208</v>
      </c>
      <c r="G121" s="54">
        <v>6679</v>
      </c>
      <c r="H121" s="54">
        <v>8290</v>
      </c>
      <c r="I121" s="54">
        <v>7547</v>
      </c>
    </row>
    <row r="122" spans="1:9" x14ac:dyDescent="0.3">
      <c r="A122" s="56" t="s">
        <v>114</v>
      </c>
      <c r="B122" s="45">
        <v>2920</v>
      </c>
      <c r="C122" s="45">
        <v>2599</v>
      </c>
      <c r="D122" s="45">
        <v>2920</v>
      </c>
      <c r="E122" s="45">
        <v>3496</v>
      </c>
      <c r="F122" s="45">
        <v>4262</v>
      </c>
      <c r="G122" s="45">
        <v>4635</v>
      </c>
      <c r="H122" s="53">
        <v>5748</v>
      </c>
      <c r="I122" s="53">
        <v>5416</v>
      </c>
    </row>
    <row r="123" spans="1:9" x14ac:dyDescent="0.3">
      <c r="A123" s="56" t="s">
        <v>115</v>
      </c>
      <c r="B123" s="45">
        <v>1188</v>
      </c>
      <c r="C123" s="45">
        <v>1055</v>
      </c>
      <c r="D123" s="45">
        <v>1188</v>
      </c>
      <c r="E123" s="45">
        <v>1508</v>
      </c>
      <c r="F123" s="45">
        <v>1808</v>
      </c>
      <c r="G123" s="45">
        <v>1896</v>
      </c>
      <c r="H123" s="53">
        <v>2347</v>
      </c>
      <c r="I123" s="53">
        <v>1938</v>
      </c>
    </row>
    <row r="124" spans="1:9" x14ac:dyDescent="0.3">
      <c r="A124" s="56" t="s">
        <v>116</v>
      </c>
      <c r="B124" s="45">
        <v>129</v>
      </c>
      <c r="C124" s="45">
        <v>131</v>
      </c>
      <c r="D124" s="45">
        <v>129</v>
      </c>
      <c r="E124" s="45">
        <v>130</v>
      </c>
      <c r="F124" s="45">
        <v>138</v>
      </c>
      <c r="G124" s="45">
        <v>148</v>
      </c>
      <c r="H124" s="45">
        <v>195</v>
      </c>
      <c r="I124" s="45">
        <v>193</v>
      </c>
    </row>
    <row r="125" spans="1:9" x14ac:dyDescent="0.3">
      <c r="A125" s="55" t="s">
        <v>107</v>
      </c>
      <c r="B125" s="54">
        <v>755</v>
      </c>
      <c r="C125" s="54">
        <v>869</v>
      </c>
      <c r="D125" s="54">
        <v>1014</v>
      </c>
      <c r="E125" s="54">
        <v>5166</v>
      </c>
      <c r="F125" s="54">
        <v>5254</v>
      </c>
      <c r="G125" s="54">
        <v>5028</v>
      </c>
      <c r="H125" s="54">
        <v>5343</v>
      </c>
      <c r="I125" s="54">
        <v>5955</v>
      </c>
    </row>
    <row r="126" spans="1:9" x14ac:dyDescent="0.3">
      <c r="A126" s="56" t="s">
        <v>114</v>
      </c>
      <c r="B126" s="45">
        <v>452</v>
      </c>
      <c r="C126" s="45">
        <v>570</v>
      </c>
      <c r="D126" s="45">
        <v>666</v>
      </c>
      <c r="E126" s="45">
        <v>3575</v>
      </c>
      <c r="F126" s="45">
        <v>3622</v>
      </c>
      <c r="G126" s="45">
        <v>3449</v>
      </c>
      <c r="H126" s="53">
        <v>3659</v>
      </c>
      <c r="I126" s="53">
        <v>4111</v>
      </c>
    </row>
    <row r="127" spans="1:9" x14ac:dyDescent="0.3">
      <c r="A127" s="56" t="s">
        <v>115</v>
      </c>
      <c r="B127" s="45">
        <v>230</v>
      </c>
      <c r="C127" s="45">
        <v>228</v>
      </c>
      <c r="D127" s="45">
        <v>275</v>
      </c>
      <c r="E127" s="45">
        <v>1347</v>
      </c>
      <c r="F127" s="45">
        <v>1395</v>
      </c>
      <c r="G127" s="45">
        <v>1365</v>
      </c>
      <c r="H127" s="53">
        <v>1494</v>
      </c>
      <c r="I127" s="53">
        <v>1610</v>
      </c>
    </row>
    <row r="128" spans="1:9" x14ac:dyDescent="0.3">
      <c r="A128" s="56" t="s">
        <v>116</v>
      </c>
      <c r="B128" s="45">
        <v>73</v>
      </c>
      <c r="C128" s="45">
        <v>71</v>
      </c>
      <c r="D128" s="45">
        <v>73</v>
      </c>
      <c r="E128" s="45">
        <v>244</v>
      </c>
      <c r="F128" s="45">
        <v>237</v>
      </c>
      <c r="G128" s="45">
        <v>214</v>
      </c>
      <c r="H128" s="45">
        <v>190</v>
      </c>
      <c r="I128" s="45">
        <v>234</v>
      </c>
    </row>
    <row r="129" spans="1:9" x14ac:dyDescent="0.3">
      <c r="A129" s="55" t="s">
        <v>108</v>
      </c>
      <c r="B129" s="54">
        <v>115</v>
      </c>
      <c r="C129" s="54">
        <v>73</v>
      </c>
      <c r="D129" s="54">
        <v>73</v>
      </c>
      <c r="E129" s="54">
        <v>88</v>
      </c>
      <c r="F129" s="54">
        <v>42</v>
      </c>
      <c r="G129" s="54">
        <v>30</v>
      </c>
      <c r="H129" s="54">
        <v>25</v>
      </c>
      <c r="I129" s="54">
        <v>102</v>
      </c>
    </row>
    <row r="130" spans="1:9" x14ac:dyDescent="0.3">
      <c r="A130" s="49" t="s">
        <v>104</v>
      </c>
      <c r="B130" s="50">
        <v>28701</v>
      </c>
      <c r="C130" s="50">
        <v>30507</v>
      </c>
      <c r="D130" s="50">
        <v>32233</v>
      </c>
      <c r="E130" s="50">
        <v>34485</v>
      </c>
      <c r="F130" s="50">
        <v>37218</v>
      </c>
      <c r="G130" s="50">
        <v>35568</v>
      </c>
      <c r="H130" s="50">
        <v>42293</v>
      </c>
      <c r="I130" s="50">
        <v>44436</v>
      </c>
    </row>
    <row r="131" spans="1:9" x14ac:dyDescent="0.3">
      <c r="A131" s="47" t="s">
        <v>105</v>
      </c>
      <c r="B131" s="48">
        <v>1982</v>
      </c>
      <c r="C131" s="48">
        <v>1955</v>
      </c>
      <c r="D131" s="48">
        <v>2042</v>
      </c>
      <c r="E131" s="48">
        <v>1886</v>
      </c>
      <c r="F131" s="48">
        <v>1906</v>
      </c>
      <c r="G131" s="48">
        <v>1846</v>
      </c>
      <c r="H131" s="48">
        <v>2205</v>
      </c>
      <c r="I131" s="48">
        <v>2346</v>
      </c>
    </row>
    <row r="132" spans="1:9" s="8" customFormat="1" x14ac:dyDescent="0.3">
      <c r="A132" s="47" t="s">
        <v>109</v>
      </c>
      <c r="B132" s="48">
        <v>-82</v>
      </c>
      <c r="C132" s="48">
        <v>-86</v>
      </c>
      <c r="D132" s="48">
        <v>75</v>
      </c>
      <c r="E132" s="48">
        <v>26</v>
      </c>
      <c r="F132" s="48">
        <v>-7</v>
      </c>
      <c r="G132" s="48">
        <v>-11</v>
      </c>
      <c r="H132" s="48">
        <v>40</v>
      </c>
      <c r="I132" s="48">
        <v>-72</v>
      </c>
    </row>
    <row r="133" spans="1:9" ht="15" thickBot="1" x14ac:dyDescent="0.35">
      <c r="A133" s="51" t="s">
        <v>106</v>
      </c>
      <c r="B133" s="52">
        <v>30601</v>
      </c>
      <c r="C133" s="52">
        <v>32376</v>
      </c>
      <c r="D133" s="52">
        <v>34350</v>
      </c>
      <c r="E133" s="52">
        <v>36397</v>
      </c>
      <c r="F133" s="52">
        <v>39117</v>
      </c>
      <c r="G133" s="52">
        <v>37403</v>
      </c>
      <c r="H133" s="52">
        <v>44538</v>
      </c>
      <c r="I133" s="52">
        <v>46710</v>
      </c>
    </row>
    <row r="134" spans="1:9" ht="15" thickTop="1" x14ac:dyDescent="0.3">
      <c r="A134" s="57" t="s">
        <v>112</v>
      </c>
      <c r="B134" s="58">
        <v>0</v>
      </c>
      <c r="C134" s="58">
        <v>0</v>
      </c>
      <c r="D134" s="58">
        <v>0</v>
      </c>
      <c r="E134" s="58">
        <v>0</v>
      </c>
      <c r="F134" s="58">
        <v>0</v>
      </c>
      <c r="G134" s="58">
        <v>0</v>
      </c>
      <c r="H134" s="58">
        <v>0</v>
      </c>
      <c r="I134" s="58">
        <v>0</v>
      </c>
    </row>
    <row r="135" spans="1:9" x14ac:dyDescent="0.3">
      <c r="A135" s="46" t="s">
        <v>111</v>
      </c>
      <c r="B135" s="45"/>
      <c r="C135" s="45"/>
      <c r="D135" s="45"/>
      <c r="E135" s="45"/>
      <c r="F135" s="45"/>
      <c r="G135" s="45"/>
      <c r="H135" s="45"/>
      <c r="I135" s="45"/>
    </row>
    <row r="136" spans="1:9" x14ac:dyDescent="0.3">
      <c r="A136" s="47" t="s">
        <v>101</v>
      </c>
      <c r="B136" s="48">
        <v>3645</v>
      </c>
      <c r="C136" s="48">
        <v>3763</v>
      </c>
      <c r="D136" s="48">
        <v>3875</v>
      </c>
      <c r="E136" s="48">
        <v>3600</v>
      </c>
      <c r="F136" s="48">
        <v>3925</v>
      </c>
      <c r="G136" s="48">
        <v>2899</v>
      </c>
      <c r="H136" s="48">
        <v>5089</v>
      </c>
      <c r="I136" s="48">
        <v>5114</v>
      </c>
    </row>
    <row r="137" spans="1:9" x14ac:dyDescent="0.3">
      <c r="A137" s="47" t="s">
        <v>102</v>
      </c>
      <c r="B137" s="48">
        <v>2342</v>
      </c>
      <c r="C137" s="48">
        <v>2615</v>
      </c>
      <c r="D137" s="48">
        <v>2263</v>
      </c>
      <c r="E137" s="48">
        <v>1587</v>
      </c>
      <c r="F137" s="48">
        <v>1995</v>
      </c>
      <c r="G137" s="48">
        <v>1541</v>
      </c>
      <c r="H137" s="48">
        <v>2435</v>
      </c>
      <c r="I137" s="48">
        <v>3293</v>
      </c>
    </row>
    <row r="138" spans="1:9" x14ac:dyDescent="0.3">
      <c r="A138" s="47" t="s">
        <v>103</v>
      </c>
      <c r="B138" s="48">
        <v>993</v>
      </c>
      <c r="C138" s="48">
        <v>1372</v>
      </c>
      <c r="D138" s="48">
        <v>1507</v>
      </c>
      <c r="E138" s="48">
        <v>1807</v>
      </c>
      <c r="F138" s="48">
        <v>2376</v>
      </c>
      <c r="G138" s="48">
        <v>2490</v>
      </c>
      <c r="H138" s="48">
        <v>3243</v>
      </c>
      <c r="I138" s="48">
        <v>2365</v>
      </c>
    </row>
    <row r="139" spans="1:9" x14ac:dyDescent="0.3">
      <c r="A139" s="47" t="s">
        <v>107</v>
      </c>
      <c r="B139" s="48">
        <v>100</v>
      </c>
      <c r="C139" s="48">
        <v>174</v>
      </c>
      <c r="D139" s="48">
        <v>224</v>
      </c>
      <c r="E139" s="48">
        <v>1189</v>
      </c>
      <c r="F139" s="48">
        <v>1323</v>
      </c>
      <c r="G139" s="48">
        <v>1184</v>
      </c>
      <c r="H139" s="48">
        <v>1530</v>
      </c>
      <c r="I139" s="48">
        <v>1896</v>
      </c>
    </row>
    <row r="140" spans="1:9" x14ac:dyDescent="0.3">
      <c r="A140" s="47" t="s">
        <v>108</v>
      </c>
      <c r="B140" s="48">
        <v>-2267</v>
      </c>
      <c r="C140" s="48">
        <v>-2596</v>
      </c>
      <c r="D140" s="48">
        <v>-2677</v>
      </c>
      <c r="E140" s="48">
        <v>-2658</v>
      </c>
      <c r="F140" s="48">
        <v>-3262</v>
      </c>
      <c r="G140" s="48">
        <v>-3468</v>
      </c>
      <c r="H140" s="48">
        <v>-3656</v>
      </c>
      <c r="I140" s="48">
        <v>-4262</v>
      </c>
    </row>
    <row r="141" spans="1:9" x14ac:dyDescent="0.3">
      <c r="A141" s="49" t="s">
        <v>104</v>
      </c>
      <c r="B141" s="50">
        <v>4813</v>
      </c>
      <c r="C141" s="50">
        <v>5328</v>
      </c>
      <c r="D141" s="50">
        <v>5192</v>
      </c>
      <c r="E141" s="50">
        <v>5525</v>
      </c>
      <c r="F141" s="50">
        <v>6357</v>
      </c>
      <c r="G141" s="50">
        <v>4646</v>
      </c>
      <c r="H141" s="50">
        <v>8641</v>
      </c>
      <c r="I141" s="50">
        <v>8406</v>
      </c>
    </row>
    <row r="142" spans="1:9" x14ac:dyDescent="0.3">
      <c r="A142" s="47" t="s">
        <v>105</v>
      </c>
      <c r="B142" s="48">
        <v>517</v>
      </c>
      <c r="C142" s="48">
        <v>487</v>
      </c>
      <c r="D142" s="48">
        <v>477</v>
      </c>
      <c r="E142" s="48">
        <v>310</v>
      </c>
      <c r="F142" s="48">
        <v>303</v>
      </c>
      <c r="G142" s="48">
        <v>297</v>
      </c>
      <c r="H142" s="48">
        <v>543</v>
      </c>
      <c r="I142" s="48">
        <v>669</v>
      </c>
    </row>
    <row r="143" spans="1:9" s="8" customFormat="1" x14ac:dyDescent="0.3">
      <c r="A143" s="47" t="s">
        <v>109</v>
      </c>
      <c r="B143" s="48">
        <v>-1097</v>
      </c>
      <c r="C143" s="48">
        <v>-1173</v>
      </c>
      <c r="D143" s="48">
        <v>-724</v>
      </c>
      <c r="E143" s="48">
        <v>-1456</v>
      </c>
      <c r="F143" s="48">
        <v>-1810</v>
      </c>
      <c r="G143" s="48">
        <v>-1967</v>
      </c>
      <c r="H143" s="48">
        <v>-2261</v>
      </c>
      <c r="I143" s="48">
        <v>-2219</v>
      </c>
    </row>
    <row r="144" spans="1:9" ht="15" thickBot="1" x14ac:dyDescent="0.35">
      <c r="A144" s="51" t="s">
        <v>113</v>
      </c>
      <c r="B144" s="52">
        <v>4233</v>
      </c>
      <c r="C144" s="52">
        <v>4642</v>
      </c>
      <c r="D144" s="52">
        <v>4945</v>
      </c>
      <c r="E144" s="52">
        <v>4379</v>
      </c>
      <c r="F144" s="52">
        <v>4850</v>
      </c>
      <c r="G144" s="52">
        <v>2976</v>
      </c>
      <c r="H144" s="52">
        <v>6923</v>
      </c>
      <c r="I144" s="52">
        <v>6856</v>
      </c>
    </row>
    <row r="145" spans="1:9" ht="15" thickTop="1" x14ac:dyDescent="0.3">
      <c r="A145" s="57" t="s">
        <v>112</v>
      </c>
      <c r="B145" s="58">
        <v>0</v>
      </c>
      <c r="C145" s="58">
        <v>0</v>
      </c>
      <c r="D145" s="58">
        <v>0</v>
      </c>
      <c r="E145" s="58">
        <v>0</v>
      </c>
      <c r="F145" s="58">
        <v>0</v>
      </c>
      <c r="G145" s="58">
        <v>0</v>
      </c>
      <c r="H145" s="58">
        <v>0</v>
      </c>
      <c r="I145" s="58">
        <v>0</v>
      </c>
    </row>
    <row r="146" spans="1:9" x14ac:dyDescent="0.3">
      <c r="A146" s="46" t="s">
        <v>118</v>
      </c>
      <c r="B146" s="45"/>
      <c r="C146" s="45"/>
      <c r="D146" s="45"/>
      <c r="E146" s="45"/>
      <c r="F146" s="45"/>
      <c r="G146" s="45"/>
      <c r="H146" s="45"/>
      <c r="I146" s="45"/>
    </row>
    <row r="147" spans="1:9" x14ac:dyDescent="0.3">
      <c r="A147" s="47" t="s">
        <v>101</v>
      </c>
      <c r="B147" s="48">
        <v>632</v>
      </c>
      <c r="C147" s="48">
        <v>742</v>
      </c>
      <c r="D147" s="48">
        <v>819</v>
      </c>
      <c r="E147" s="48">
        <v>848</v>
      </c>
      <c r="F147" s="48">
        <v>814</v>
      </c>
      <c r="G147" s="48">
        <v>645</v>
      </c>
      <c r="H147" s="48">
        <v>617</v>
      </c>
      <c r="I147" s="48">
        <v>639</v>
      </c>
    </row>
    <row r="148" spans="1:9" x14ac:dyDescent="0.3">
      <c r="A148" s="47" t="s">
        <v>102</v>
      </c>
      <c r="B148" s="48">
        <v>601</v>
      </c>
      <c r="C148" s="48">
        <v>748</v>
      </c>
      <c r="D148" s="48">
        <v>709</v>
      </c>
      <c r="E148" s="48">
        <v>849</v>
      </c>
      <c r="F148" s="48">
        <v>929</v>
      </c>
      <c r="G148" s="48">
        <v>885</v>
      </c>
      <c r="H148" s="48">
        <v>982</v>
      </c>
      <c r="I148" s="48">
        <v>920</v>
      </c>
    </row>
    <row r="149" spans="1:9" x14ac:dyDescent="0.3">
      <c r="A149" s="47" t="s">
        <v>103</v>
      </c>
      <c r="B149" s="48">
        <v>254</v>
      </c>
      <c r="C149" s="48">
        <v>234</v>
      </c>
      <c r="D149" s="48">
        <v>225</v>
      </c>
      <c r="E149" s="48">
        <v>256</v>
      </c>
      <c r="F149" s="48">
        <v>237</v>
      </c>
      <c r="G149" s="48">
        <v>214</v>
      </c>
      <c r="H149" s="48">
        <v>288</v>
      </c>
      <c r="I149" s="48">
        <v>303</v>
      </c>
    </row>
    <row r="150" spans="1:9" x14ac:dyDescent="0.3">
      <c r="A150" s="47" t="s">
        <v>119</v>
      </c>
      <c r="B150" s="48">
        <v>205</v>
      </c>
      <c r="C150" s="48">
        <v>223</v>
      </c>
      <c r="D150" s="48">
        <v>340</v>
      </c>
      <c r="E150" s="48">
        <v>339</v>
      </c>
      <c r="F150" s="48">
        <v>326</v>
      </c>
      <c r="G150" s="48">
        <v>296</v>
      </c>
      <c r="H150" s="48">
        <v>304</v>
      </c>
      <c r="I150" s="48">
        <v>274</v>
      </c>
    </row>
    <row r="151" spans="1:9" x14ac:dyDescent="0.3">
      <c r="A151" s="47" t="s">
        <v>108</v>
      </c>
      <c r="B151" s="48">
        <v>484</v>
      </c>
      <c r="C151" s="48">
        <v>511</v>
      </c>
      <c r="D151" s="48">
        <v>533</v>
      </c>
      <c r="E151" s="48">
        <v>597</v>
      </c>
      <c r="F151" s="48">
        <v>665</v>
      </c>
      <c r="G151" s="48">
        <v>830</v>
      </c>
      <c r="H151" s="48">
        <v>780</v>
      </c>
      <c r="I151" s="48">
        <v>789</v>
      </c>
    </row>
    <row r="152" spans="1:9" x14ac:dyDescent="0.3">
      <c r="A152" s="49" t="s">
        <v>120</v>
      </c>
      <c r="B152" s="50">
        <v>2176</v>
      </c>
      <c r="C152" s="50">
        <v>2458</v>
      </c>
      <c r="D152" s="50">
        <v>2626</v>
      </c>
      <c r="E152" s="50">
        <v>2889</v>
      </c>
      <c r="F152" s="50">
        <v>2971</v>
      </c>
      <c r="G152" s="50">
        <v>2870</v>
      </c>
      <c r="H152" s="50">
        <v>2971</v>
      </c>
      <c r="I152" s="50">
        <v>2925</v>
      </c>
    </row>
    <row r="153" spans="1:9" x14ac:dyDescent="0.3">
      <c r="A153" s="47" t="s">
        <v>105</v>
      </c>
      <c r="B153" s="48">
        <v>122</v>
      </c>
      <c r="C153" s="48">
        <v>125</v>
      </c>
      <c r="D153" s="48">
        <v>125</v>
      </c>
      <c r="E153" s="48">
        <v>115</v>
      </c>
      <c r="F153" s="48">
        <v>100</v>
      </c>
      <c r="G153" s="48">
        <v>80</v>
      </c>
      <c r="H153" s="48">
        <v>63</v>
      </c>
      <c r="I153" s="48">
        <v>49</v>
      </c>
    </row>
    <row r="154" spans="1:9" x14ac:dyDescent="0.3">
      <c r="A154" s="47" t="s">
        <v>109</v>
      </c>
      <c r="B154" s="48">
        <v>713</v>
      </c>
      <c r="C154" s="48">
        <v>937</v>
      </c>
      <c r="D154" s="48">
        <v>1238</v>
      </c>
      <c r="E154" s="48">
        <v>1450</v>
      </c>
      <c r="F154" s="48">
        <v>1673</v>
      </c>
      <c r="G154" s="48">
        <v>1916</v>
      </c>
      <c r="H154" s="48">
        <v>1870</v>
      </c>
      <c r="I154" s="48">
        <v>1817</v>
      </c>
    </row>
    <row r="155" spans="1:9" ht="15" thickBot="1" x14ac:dyDescent="0.35">
      <c r="A155" s="51" t="s">
        <v>121</v>
      </c>
      <c r="B155" s="52">
        <v>3011</v>
      </c>
      <c r="C155" s="52">
        <v>3520</v>
      </c>
      <c r="D155" s="52">
        <v>3989</v>
      </c>
      <c r="E155" s="52">
        <v>4454</v>
      </c>
      <c r="F155" s="52">
        <v>4744</v>
      </c>
      <c r="G155" s="52">
        <v>4866</v>
      </c>
      <c r="H155" s="52">
        <v>4904</v>
      </c>
      <c r="I155" s="52">
        <v>4791</v>
      </c>
    </row>
    <row r="156" spans="1:9" ht="15" thickTop="1" x14ac:dyDescent="0.3">
      <c r="A156" s="57" t="s">
        <v>112</v>
      </c>
      <c r="B156" s="58">
        <v>0</v>
      </c>
      <c r="C156" s="58">
        <v>0</v>
      </c>
      <c r="D156" s="58">
        <v>0</v>
      </c>
      <c r="E156" s="58">
        <v>0</v>
      </c>
      <c r="F156" s="58">
        <v>0</v>
      </c>
      <c r="G156" s="58">
        <v>0</v>
      </c>
      <c r="H156" s="58">
        <v>0</v>
      </c>
      <c r="I156" s="58">
        <v>0</v>
      </c>
    </row>
    <row r="157" spans="1:9" x14ac:dyDescent="0.3">
      <c r="A157" s="46" t="s">
        <v>123</v>
      </c>
      <c r="B157" s="45"/>
      <c r="C157" s="45"/>
      <c r="D157" s="45"/>
      <c r="E157" s="45"/>
      <c r="F157" s="45"/>
      <c r="G157" s="45"/>
      <c r="H157" s="45"/>
      <c r="I157" s="45"/>
    </row>
    <row r="158" spans="1:9" x14ac:dyDescent="0.3">
      <c r="A158" s="47" t="s">
        <v>101</v>
      </c>
      <c r="B158" s="48">
        <v>208</v>
      </c>
      <c r="C158" s="48">
        <v>242</v>
      </c>
      <c r="D158" s="48">
        <v>223</v>
      </c>
      <c r="E158" s="48">
        <v>196</v>
      </c>
      <c r="F158" s="48">
        <v>117</v>
      </c>
      <c r="G158" s="48">
        <v>110</v>
      </c>
      <c r="H158" s="48">
        <v>98</v>
      </c>
      <c r="I158" s="48">
        <v>146</v>
      </c>
    </row>
    <row r="159" spans="1:9" x14ac:dyDescent="0.3">
      <c r="A159" s="47" t="s">
        <v>102</v>
      </c>
      <c r="B159" s="48">
        <v>273</v>
      </c>
      <c r="C159" s="48">
        <v>234</v>
      </c>
      <c r="D159" s="48">
        <v>173</v>
      </c>
      <c r="E159" s="48">
        <v>240</v>
      </c>
      <c r="F159" s="48">
        <v>233</v>
      </c>
      <c r="G159" s="48">
        <v>139</v>
      </c>
      <c r="H159" s="48">
        <v>153</v>
      </c>
      <c r="I159" s="48">
        <v>197</v>
      </c>
    </row>
    <row r="160" spans="1:9" x14ac:dyDescent="0.3">
      <c r="A160" s="47" t="s">
        <v>103</v>
      </c>
      <c r="B160" s="48">
        <v>69</v>
      </c>
      <c r="C160" s="48">
        <v>44</v>
      </c>
      <c r="D160" s="48">
        <v>51</v>
      </c>
      <c r="E160" s="48">
        <v>76</v>
      </c>
      <c r="F160" s="48">
        <v>49</v>
      </c>
      <c r="G160" s="48">
        <v>28</v>
      </c>
      <c r="H160" s="48">
        <v>94</v>
      </c>
      <c r="I160" s="48">
        <v>78</v>
      </c>
    </row>
    <row r="161" spans="1:9" x14ac:dyDescent="0.3">
      <c r="A161" s="47" t="s">
        <v>119</v>
      </c>
      <c r="B161" s="48">
        <v>15</v>
      </c>
      <c r="C161" s="48">
        <v>62</v>
      </c>
      <c r="D161" s="48">
        <v>59</v>
      </c>
      <c r="E161" s="48">
        <v>49</v>
      </c>
      <c r="F161" s="48">
        <v>47</v>
      </c>
      <c r="G161" s="48">
        <v>41</v>
      </c>
      <c r="H161" s="48">
        <v>54</v>
      </c>
      <c r="I161" s="48">
        <v>56</v>
      </c>
    </row>
    <row r="162" spans="1:9" x14ac:dyDescent="0.3">
      <c r="A162" s="47" t="s">
        <v>108</v>
      </c>
      <c r="B162" s="48">
        <v>225</v>
      </c>
      <c r="C162" s="48">
        <v>258</v>
      </c>
      <c r="D162" s="48">
        <v>278</v>
      </c>
      <c r="E162" s="48">
        <v>286</v>
      </c>
      <c r="F162" s="48">
        <v>278</v>
      </c>
      <c r="G162" s="48">
        <v>438</v>
      </c>
      <c r="H162" s="48">
        <v>278</v>
      </c>
      <c r="I162" s="48">
        <v>222</v>
      </c>
    </row>
    <row r="163" spans="1:9" x14ac:dyDescent="0.3">
      <c r="A163" s="49" t="s">
        <v>120</v>
      </c>
      <c r="B163" s="50">
        <v>790</v>
      </c>
      <c r="C163" s="50">
        <v>840</v>
      </c>
      <c r="D163" s="50">
        <v>784</v>
      </c>
      <c r="E163" s="50">
        <v>847</v>
      </c>
      <c r="F163" s="50">
        <v>724</v>
      </c>
      <c r="G163" s="50">
        <v>756</v>
      </c>
      <c r="H163" s="50">
        <v>677</v>
      </c>
      <c r="I163" s="50">
        <v>699</v>
      </c>
    </row>
    <row r="164" spans="1:9" x14ac:dyDescent="0.3">
      <c r="A164" s="47" t="s">
        <v>105</v>
      </c>
      <c r="B164" s="48">
        <v>69</v>
      </c>
      <c r="C164" s="48">
        <v>39</v>
      </c>
      <c r="D164" s="48">
        <v>30</v>
      </c>
      <c r="E164" s="48">
        <v>22</v>
      </c>
      <c r="F164" s="48">
        <v>18</v>
      </c>
      <c r="G164" s="48">
        <v>12</v>
      </c>
      <c r="H164" s="48">
        <v>7</v>
      </c>
      <c r="I164" s="48">
        <v>9</v>
      </c>
    </row>
    <row r="165" spans="1:9" x14ac:dyDescent="0.3">
      <c r="A165" s="47" t="s">
        <v>109</v>
      </c>
      <c r="B165" s="48">
        <v>101</v>
      </c>
      <c r="C165" s="48">
        <v>254</v>
      </c>
      <c r="D165" s="48">
        <v>278</v>
      </c>
      <c r="E165" s="48">
        <v>159</v>
      </c>
      <c r="F165" s="48">
        <v>377</v>
      </c>
      <c r="G165" s="48">
        <v>318</v>
      </c>
      <c r="H165" s="65">
        <v>11</v>
      </c>
      <c r="I165" s="80">
        <v>50</v>
      </c>
    </row>
    <row r="166" spans="1:9" ht="15" thickBot="1" x14ac:dyDescent="0.35">
      <c r="A166" s="51" t="s">
        <v>124</v>
      </c>
      <c r="B166" s="52">
        <v>960</v>
      </c>
      <c r="C166" s="52">
        <v>1133</v>
      </c>
      <c r="D166" s="52">
        <v>1092</v>
      </c>
      <c r="E166" s="52">
        <v>1028</v>
      </c>
      <c r="F166" s="52">
        <v>1119</v>
      </c>
      <c r="G166" s="52">
        <v>1086</v>
      </c>
      <c r="H166" s="52">
        <v>695</v>
      </c>
      <c r="I166" s="52">
        <v>758</v>
      </c>
    </row>
    <row r="167" spans="1:9" ht="15" thickTop="1" x14ac:dyDescent="0.3">
      <c r="A167" s="57" t="s">
        <v>112</v>
      </c>
      <c r="B167" s="68">
        <v>0</v>
      </c>
      <c r="C167" s="68">
        <v>0</v>
      </c>
      <c r="D167" s="68">
        <v>0</v>
      </c>
      <c r="E167" s="68">
        <v>0</v>
      </c>
      <c r="F167" s="68">
        <v>0</v>
      </c>
      <c r="G167" s="68">
        <v>0</v>
      </c>
      <c r="H167" s="68">
        <v>0</v>
      </c>
      <c r="I167" s="81">
        <v>0</v>
      </c>
    </row>
    <row r="168" spans="1:9" x14ac:dyDescent="0.3">
      <c r="A168" s="46" t="s">
        <v>125</v>
      </c>
      <c r="B168" s="45"/>
      <c r="C168" s="45"/>
      <c r="D168" s="45"/>
      <c r="E168" s="45"/>
      <c r="F168" s="45"/>
      <c r="G168" s="45"/>
      <c r="H168" s="45"/>
      <c r="I168" s="45"/>
    </row>
    <row r="169" spans="1:9" x14ac:dyDescent="0.3">
      <c r="A169" s="47" t="s">
        <v>101</v>
      </c>
      <c r="B169" s="48">
        <v>121</v>
      </c>
      <c r="C169" s="48">
        <v>133</v>
      </c>
      <c r="D169" s="48">
        <v>140</v>
      </c>
      <c r="E169" s="48">
        <v>160</v>
      </c>
      <c r="F169" s="48">
        <v>149</v>
      </c>
      <c r="G169" s="48">
        <v>148</v>
      </c>
      <c r="H169" s="48">
        <v>130</v>
      </c>
      <c r="I169" s="48">
        <v>124</v>
      </c>
    </row>
    <row r="170" spans="1:9" x14ac:dyDescent="0.3">
      <c r="A170" s="47" t="s">
        <v>102</v>
      </c>
      <c r="B170" s="48">
        <v>114</v>
      </c>
      <c r="C170" s="48">
        <v>85</v>
      </c>
      <c r="D170" s="48">
        <v>106</v>
      </c>
      <c r="E170" s="48">
        <v>116</v>
      </c>
      <c r="F170" s="48">
        <v>111</v>
      </c>
      <c r="G170" s="48">
        <v>132</v>
      </c>
      <c r="H170" s="48">
        <v>136</v>
      </c>
      <c r="I170" s="48">
        <v>134</v>
      </c>
    </row>
    <row r="171" spans="1:9" x14ac:dyDescent="0.3">
      <c r="A171" s="47" t="s">
        <v>103</v>
      </c>
      <c r="B171" s="48">
        <v>46</v>
      </c>
      <c r="C171" s="48">
        <v>48</v>
      </c>
      <c r="D171" s="48">
        <v>54</v>
      </c>
      <c r="E171" s="48">
        <v>56</v>
      </c>
      <c r="F171" s="48">
        <v>50</v>
      </c>
      <c r="G171" s="48">
        <v>44</v>
      </c>
      <c r="H171" s="48">
        <v>46</v>
      </c>
      <c r="I171" s="48">
        <v>41</v>
      </c>
    </row>
    <row r="172" spans="1:9" x14ac:dyDescent="0.3">
      <c r="A172" s="47" t="s">
        <v>107</v>
      </c>
      <c r="B172" s="48">
        <v>22</v>
      </c>
      <c r="C172" s="48">
        <v>42</v>
      </c>
      <c r="D172" s="48">
        <v>54</v>
      </c>
      <c r="E172" s="48">
        <v>55</v>
      </c>
      <c r="F172" s="48">
        <v>53</v>
      </c>
      <c r="G172" s="48">
        <v>46</v>
      </c>
      <c r="H172" s="48">
        <v>43</v>
      </c>
      <c r="I172" s="48">
        <v>42</v>
      </c>
    </row>
    <row r="173" spans="1:9" x14ac:dyDescent="0.3">
      <c r="A173" s="47" t="s">
        <v>108</v>
      </c>
      <c r="B173" s="48">
        <v>210</v>
      </c>
      <c r="C173" s="48">
        <v>230</v>
      </c>
      <c r="D173" s="48">
        <v>233</v>
      </c>
      <c r="E173" s="48">
        <v>217</v>
      </c>
      <c r="F173" s="48">
        <v>195</v>
      </c>
      <c r="G173" s="48">
        <v>214</v>
      </c>
      <c r="H173" s="48">
        <v>222</v>
      </c>
      <c r="I173" s="48">
        <v>220</v>
      </c>
    </row>
    <row r="174" spans="1:9" x14ac:dyDescent="0.3">
      <c r="A174" s="49" t="s">
        <v>120</v>
      </c>
      <c r="B174" s="50">
        <v>513</v>
      </c>
      <c r="C174" s="50">
        <v>538</v>
      </c>
      <c r="D174" s="50">
        <v>587</v>
      </c>
      <c r="E174" s="50">
        <v>604</v>
      </c>
      <c r="F174" s="50">
        <v>558</v>
      </c>
      <c r="G174" s="50">
        <v>584</v>
      </c>
      <c r="H174" s="50">
        <v>577</v>
      </c>
      <c r="I174" s="50">
        <v>561</v>
      </c>
    </row>
    <row r="175" spans="1:9" x14ac:dyDescent="0.3">
      <c r="A175" s="47" t="s">
        <v>105</v>
      </c>
      <c r="B175" s="48">
        <v>18</v>
      </c>
      <c r="C175" s="48">
        <v>27</v>
      </c>
      <c r="D175" s="48">
        <v>28</v>
      </c>
      <c r="E175" s="48">
        <v>33</v>
      </c>
      <c r="F175" s="48">
        <v>31</v>
      </c>
      <c r="G175" s="48">
        <v>25</v>
      </c>
      <c r="H175" s="48">
        <v>26</v>
      </c>
      <c r="I175" s="48">
        <v>22</v>
      </c>
    </row>
    <row r="176" spans="1:9" x14ac:dyDescent="0.3">
      <c r="A176" s="47" t="s">
        <v>109</v>
      </c>
      <c r="B176" s="48">
        <v>75</v>
      </c>
      <c r="C176" s="48">
        <v>84</v>
      </c>
      <c r="D176" s="48">
        <v>91</v>
      </c>
      <c r="E176" s="48">
        <v>110</v>
      </c>
      <c r="F176" s="48">
        <v>116</v>
      </c>
      <c r="G176" s="48">
        <v>112</v>
      </c>
      <c r="H176" s="48">
        <v>141</v>
      </c>
      <c r="I176" s="48">
        <v>134</v>
      </c>
    </row>
    <row r="177" spans="1:9" ht="15" thickBot="1" x14ac:dyDescent="0.35">
      <c r="A177" s="51" t="s">
        <v>126</v>
      </c>
      <c r="B177" s="52">
        <v>606</v>
      </c>
      <c r="C177" s="52">
        <v>649</v>
      </c>
      <c r="D177" s="52">
        <v>706</v>
      </c>
      <c r="E177" s="52">
        <v>747</v>
      </c>
      <c r="F177" s="52">
        <v>705</v>
      </c>
      <c r="G177" s="52">
        <v>721</v>
      </c>
      <c r="H177" s="52">
        <v>744</v>
      </c>
      <c r="I177" s="52">
        <v>717</v>
      </c>
    </row>
    <row r="178" spans="1:9" ht="15" thickTop="1" x14ac:dyDescent="0.3">
      <c r="A178" s="57" t="s">
        <v>112</v>
      </c>
      <c r="B178" s="58">
        <v>0</v>
      </c>
      <c r="C178" s="58">
        <v>0</v>
      </c>
      <c r="D178" s="58">
        <v>0</v>
      </c>
      <c r="E178" s="58">
        <v>0</v>
      </c>
      <c r="F178" s="58">
        <v>0</v>
      </c>
      <c r="G178" s="58">
        <v>0</v>
      </c>
      <c r="H178" s="58">
        <v>0</v>
      </c>
      <c r="I178" s="58">
        <v>0</v>
      </c>
    </row>
    <row r="179" spans="1:9" x14ac:dyDescent="0.3">
      <c r="A179" s="59" t="s">
        <v>127</v>
      </c>
      <c r="B179" s="59"/>
      <c r="C179" s="59"/>
      <c r="D179" s="59"/>
      <c r="E179" s="59"/>
      <c r="F179" s="59"/>
      <c r="G179" s="59"/>
      <c r="H179" s="59"/>
      <c r="I179" s="59"/>
    </row>
    <row r="180" spans="1:9" x14ac:dyDescent="0.3">
      <c r="A180" s="64" t="s">
        <v>128</v>
      </c>
      <c r="B180" s="45"/>
      <c r="C180" s="45"/>
      <c r="D180" s="45"/>
      <c r="E180" s="45"/>
      <c r="F180" s="45"/>
      <c r="G180" s="45"/>
      <c r="H180" s="45"/>
      <c r="I180" s="45"/>
    </row>
    <row r="181" spans="1:9" x14ac:dyDescent="0.3">
      <c r="A181" s="69" t="s">
        <v>101</v>
      </c>
      <c r="B181" s="70">
        <v>0</v>
      </c>
      <c r="C181" s="70">
        <v>7.0000000000000007E-2</v>
      </c>
      <c r="D181" s="70">
        <v>0.03</v>
      </c>
      <c r="E181" s="70">
        <v>0.02</v>
      </c>
      <c r="F181" s="70">
        <v>7.0000000000000007E-2</v>
      </c>
      <c r="G181" s="70">
        <v>0.09</v>
      </c>
      <c r="H181" s="70">
        <v>0.19</v>
      </c>
      <c r="I181" s="70">
        <v>7.0000000000000007E-2</v>
      </c>
    </row>
    <row r="182" spans="1:9" x14ac:dyDescent="0.3">
      <c r="A182" s="71" t="s">
        <v>114</v>
      </c>
      <c r="B182" s="72">
        <v>0</v>
      </c>
      <c r="C182" s="72">
        <v>9.3228309428638606E-2</v>
      </c>
      <c r="D182" s="72">
        <v>4.1402301322722872E-2</v>
      </c>
      <c r="E182" s="72">
        <v>-3.7381247418422137E-2</v>
      </c>
      <c r="F182" s="72">
        <v>7.7558463848959452E-2</v>
      </c>
      <c r="G182" s="72">
        <v>-7.1279243404678949E-2</v>
      </c>
      <c r="H182" s="72">
        <v>0.24815092721620752</v>
      </c>
      <c r="I182" s="72">
        <v>0.05</v>
      </c>
    </row>
    <row r="183" spans="1:9" x14ac:dyDescent="0.3">
      <c r="A183" s="71" t="s">
        <v>115</v>
      </c>
      <c r="B183" s="72">
        <v>0</v>
      </c>
      <c r="C183" s="72">
        <v>7.6190476190476197E-2</v>
      </c>
      <c r="D183" s="72">
        <v>2.9498525073746312E-2</v>
      </c>
      <c r="E183" s="72">
        <v>1.0642652476463364E-2</v>
      </c>
      <c r="F183" s="72">
        <v>6.5208586472255969E-2</v>
      </c>
      <c r="G183" s="72">
        <v>-0.11806083650190113</v>
      </c>
      <c r="H183" s="72">
        <v>8.3854278939426596E-2</v>
      </c>
      <c r="I183" s="72">
        <v>0.09</v>
      </c>
    </row>
    <row r="184" spans="1:9" x14ac:dyDescent="0.3">
      <c r="A184" s="71" t="s">
        <v>116</v>
      </c>
      <c r="B184" s="72">
        <v>0</v>
      </c>
      <c r="C184" s="72">
        <v>-0.12742718446601942</v>
      </c>
      <c r="D184" s="72">
        <v>-0.10152990264255911</v>
      </c>
      <c r="E184" s="72">
        <v>-7.8947368421052627E-2</v>
      </c>
      <c r="F184" s="72">
        <v>3.3613445378151263E-3</v>
      </c>
      <c r="G184" s="72">
        <v>-0.135678391959799</v>
      </c>
      <c r="H184" s="72">
        <v>-1.7441860465116279E-2</v>
      </c>
      <c r="I184" s="72">
        <v>0.25</v>
      </c>
    </row>
    <row r="185" spans="1:9" x14ac:dyDescent="0.3">
      <c r="A185" s="69" t="s">
        <v>102</v>
      </c>
      <c r="B185" s="70">
        <v>0</v>
      </c>
      <c r="C185" s="70">
        <v>-7.2568940493468795E-4</v>
      </c>
      <c r="D185" s="70">
        <v>6.1456063907044299E-2</v>
      </c>
      <c r="E185" s="70">
        <v>-0.20961258872829899</v>
      </c>
      <c r="F185" s="70">
        <v>6.1674962129409219E-2</v>
      </c>
      <c r="G185" s="70">
        <v>-4.7390949857317573E-2</v>
      </c>
      <c r="H185" s="70">
        <v>0.22563389322777361</v>
      </c>
      <c r="I185" s="70">
        <v>0.12</v>
      </c>
    </row>
    <row r="186" spans="1:9" x14ac:dyDescent="0.3">
      <c r="A186" s="71" t="s">
        <v>114</v>
      </c>
      <c r="B186" s="72">
        <v>0</v>
      </c>
      <c r="C186" s="72">
        <v>8.0337690631808283E-3</v>
      </c>
      <c r="D186" s="72">
        <v>5.5112792111306229E-2</v>
      </c>
      <c r="E186" s="72">
        <v>-0.2478555882729484</v>
      </c>
      <c r="F186" s="72">
        <v>7.114893617021277E-2</v>
      </c>
      <c r="G186" s="72">
        <v>-6.3721595423486418E-2</v>
      </c>
      <c r="H186" s="72">
        <v>0.18295994568906992</v>
      </c>
      <c r="I186" s="72">
        <v>0.09</v>
      </c>
    </row>
    <row r="187" spans="1:9" x14ac:dyDescent="0.3">
      <c r="A187" s="71" t="s">
        <v>115</v>
      </c>
      <c r="B187" s="72">
        <v>0</v>
      </c>
      <c r="C187" s="72">
        <v>-1.0745685444480626E-2</v>
      </c>
      <c r="D187" s="72">
        <v>8.7886767610269909E-2</v>
      </c>
      <c r="E187" s="72">
        <v>-0.11043872919818457</v>
      </c>
      <c r="F187" s="72">
        <v>0.05</v>
      </c>
      <c r="G187" s="72">
        <v>-1.101392938127632E-2</v>
      </c>
      <c r="H187" s="72">
        <v>0.30887651490337376</v>
      </c>
      <c r="I187" s="72">
        <v>0.16</v>
      </c>
    </row>
    <row r="188" spans="1:9" x14ac:dyDescent="0.3">
      <c r="A188" s="71" t="s">
        <v>116</v>
      </c>
      <c r="B188" s="72">
        <v>0</v>
      </c>
      <c r="C188" s="72">
        <v>-0.12742718446601942</v>
      </c>
      <c r="D188" s="72">
        <v>-0.10152990264255911</v>
      </c>
      <c r="E188" s="72">
        <v>-7.8947368421052627E-2</v>
      </c>
      <c r="F188" s="72">
        <v>3.3613445378151263E-3</v>
      </c>
      <c r="G188" s="72">
        <v>-0.135678391959799</v>
      </c>
      <c r="H188" s="72">
        <v>0.21890547263681592</v>
      </c>
      <c r="I188" s="72">
        <v>0.17</v>
      </c>
    </row>
    <row r="189" spans="1:9" x14ac:dyDescent="0.3">
      <c r="A189" s="69" t="s">
        <v>103</v>
      </c>
      <c r="B189" s="70">
        <v>0</v>
      </c>
      <c r="C189" s="70">
        <v>0.23410498858819692</v>
      </c>
      <c r="D189" s="70">
        <v>0.11941875825627477</v>
      </c>
      <c r="E189" s="70">
        <v>0.21170639603493038</v>
      </c>
      <c r="F189" s="70">
        <v>0.20919361121932217</v>
      </c>
      <c r="G189" s="70">
        <v>7.5869845360824736E-2</v>
      </c>
      <c r="H189" s="70">
        <v>0.24120377301991316</v>
      </c>
      <c r="I189" s="70">
        <v>-0.13</v>
      </c>
    </row>
    <row r="190" spans="1:9" x14ac:dyDescent="0.3">
      <c r="A190" s="71" t="s">
        <v>114</v>
      </c>
      <c r="B190" s="72">
        <v>0</v>
      </c>
      <c r="C190" s="72">
        <v>-0.10993150684931507</v>
      </c>
      <c r="D190" s="72">
        <v>0.12350904193920739</v>
      </c>
      <c r="E190" s="72">
        <v>0.19726027397260273</v>
      </c>
      <c r="F190" s="72">
        <v>0.21910755148741418</v>
      </c>
      <c r="G190" s="72">
        <v>8.7517597372125763E-2</v>
      </c>
      <c r="H190" s="72">
        <v>0.24012944983818771</v>
      </c>
      <c r="I190" s="72">
        <v>-0.1</v>
      </c>
    </row>
    <row r="191" spans="1:9" x14ac:dyDescent="0.3">
      <c r="A191" s="71" t="s">
        <v>115</v>
      </c>
      <c r="B191" s="72">
        <v>0</v>
      </c>
      <c r="C191" s="72">
        <v>-0.11195286195286196</v>
      </c>
      <c r="D191" s="72">
        <v>0.12606635071090047</v>
      </c>
      <c r="E191" s="72">
        <v>0.26936026936026936</v>
      </c>
      <c r="F191" s="72">
        <v>0.19893899204244031</v>
      </c>
      <c r="G191" s="72">
        <v>4.8672566371681415E-2</v>
      </c>
      <c r="H191" s="72">
        <v>0.2378691983122363</v>
      </c>
      <c r="I191" s="72">
        <v>-0.21</v>
      </c>
    </row>
    <row r="192" spans="1:9" x14ac:dyDescent="0.3">
      <c r="A192" s="71" t="s">
        <v>116</v>
      </c>
      <c r="B192" s="72">
        <v>0</v>
      </c>
      <c r="C192" s="72">
        <v>1.5503875968992248E-2</v>
      </c>
      <c r="D192" s="72">
        <v>-1.5267175572519083E-2</v>
      </c>
      <c r="E192" s="72">
        <v>7.7519379844961239E-3</v>
      </c>
      <c r="F192" s="72">
        <v>6.1538461538461542E-2</v>
      </c>
      <c r="G192" s="72">
        <v>7.2463768115942032E-2</v>
      </c>
      <c r="H192" s="72">
        <v>0.31756756756756754</v>
      </c>
      <c r="I192" s="72">
        <v>-0.06</v>
      </c>
    </row>
    <row r="193" spans="1:9" x14ac:dyDescent="0.3">
      <c r="A193" s="69" t="s">
        <v>107</v>
      </c>
      <c r="B193" s="70">
        <v>0</v>
      </c>
      <c r="C193" s="70">
        <v>0.15099337748344371</v>
      </c>
      <c r="D193" s="70">
        <v>0.16685845799769849</v>
      </c>
      <c r="E193" s="70">
        <v>4.0946745562130173</v>
      </c>
      <c r="F193" s="70">
        <v>1.7034456058846303E-2</v>
      </c>
      <c r="G193" s="70">
        <v>-4.3014845831747243E-2</v>
      </c>
      <c r="H193" s="70">
        <v>6.2649164677804292E-2</v>
      </c>
      <c r="I193" s="70">
        <v>0.16</v>
      </c>
    </row>
    <row r="194" spans="1:9" x14ac:dyDescent="0.3">
      <c r="A194" s="71" t="s">
        <v>114</v>
      </c>
      <c r="B194" s="72">
        <v>0</v>
      </c>
      <c r="C194" s="72">
        <v>0.26106194690265488</v>
      </c>
      <c r="D194" s="72">
        <v>0.16842105263157894</v>
      </c>
      <c r="E194" s="72">
        <v>4.3678678678678677</v>
      </c>
      <c r="F194" s="72">
        <v>1.3146853146853148E-2</v>
      </c>
      <c r="G194" s="72">
        <v>-4.7763666482606291E-2</v>
      </c>
      <c r="H194" s="72">
        <v>6.0887213685126125E-2</v>
      </c>
      <c r="I194" s="72">
        <v>0.17</v>
      </c>
    </row>
    <row r="195" spans="1:9" x14ac:dyDescent="0.3">
      <c r="A195" s="71" t="s">
        <v>115</v>
      </c>
      <c r="B195" s="72">
        <v>0</v>
      </c>
      <c r="C195" s="72">
        <v>-8.6956521739130436E-3</v>
      </c>
      <c r="D195" s="72">
        <v>0.20614035087719298</v>
      </c>
      <c r="E195" s="72">
        <v>3.898181818181818</v>
      </c>
      <c r="F195" s="72">
        <v>3.5634743875278395E-2</v>
      </c>
      <c r="G195" s="72">
        <v>-2.1505376344086023E-2</v>
      </c>
      <c r="H195" s="72">
        <v>9.4505494505494503E-2</v>
      </c>
      <c r="I195" s="72">
        <v>0.12</v>
      </c>
    </row>
    <row r="196" spans="1:9" x14ac:dyDescent="0.3">
      <c r="A196" s="71" t="s">
        <v>116</v>
      </c>
      <c r="B196" s="72">
        <v>0</v>
      </c>
      <c r="C196" s="72">
        <v>-2.7397260273972601E-2</v>
      </c>
      <c r="D196" s="72">
        <v>2.8169014084507043E-2</v>
      </c>
      <c r="E196" s="72">
        <v>2.3424657534246576</v>
      </c>
      <c r="F196" s="72">
        <v>-2.8688524590163935E-2</v>
      </c>
      <c r="G196" s="72">
        <v>-9.7046413502109699E-2</v>
      </c>
      <c r="H196" s="72">
        <v>-0.11214953271028037</v>
      </c>
      <c r="I196" s="72">
        <v>0.28000000000000003</v>
      </c>
    </row>
    <row r="197" spans="1:9" x14ac:dyDescent="0.3">
      <c r="A197" s="69" t="s">
        <v>108</v>
      </c>
      <c r="B197" s="70">
        <v>0</v>
      </c>
      <c r="C197" s="70">
        <v>-0.36521739130434783</v>
      </c>
      <c r="D197" s="70">
        <v>0</v>
      </c>
      <c r="E197" s="70">
        <v>0.20547945205479451</v>
      </c>
      <c r="F197" s="70">
        <v>-0.52272727272727271</v>
      </c>
      <c r="G197" s="70">
        <v>-0.2857142857142857</v>
      </c>
      <c r="H197" s="70">
        <v>-0.16666666666666666</v>
      </c>
      <c r="I197" s="70">
        <v>3.02</v>
      </c>
    </row>
    <row r="198" spans="1:9" x14ac:dyDescent="0.3">
      <c r="A198" s="73" t="s">
        <v>104</v>
      </c>
      <c r="B198" s="74">
        <v>0</v>
      </c>
      <c r="C198" s="74">
        <v>6.2924636772237905E-2</v>
      </c>
      <c r="D198" s="74">
        <v>5.6577179008096501E-2</v>
      </c>
      <c r="E198" s="74">
        <v>6.9866286104303038E-2</v>
      </c>
      <c r="F198" s="74">
        <v>7.9251848629839056E-2</v>
      </c>
      <c r="G198" s="74">
        <v>7.9251848629839056E-2</v>
      </c>
      <c r="H198" s="74">
        <v>-4.4333387070772209E-2</v>
      </c>
      <c r="I198" s="74">
        <v>0.06</v>
      </c>
    </row>
    <row r="199" spans="1:9" x14ac:dyDescent="0.3">
      <c r="A199" s="69" t="s">
        <v>105</v>
      </c>
      <c r="B199" s="70">
        <v>0</v>
      </c>
      <c r="C199" s="70">
        <v>-1.3622603430877902E-2</v>
      </c>
      <c r="D199" s="70">
        <v>4.4501278772378514E-2</v>
      </c>
      <c r="E199" s="70">
        <v>-7.6395690499510283E-2</v>
      </c>
      <c r="F199" s="70">
        <v>1.0604453870625663E-2</v>
      </c>
      <c r="G199" s="70">
        <v>-3.1479538300104928E-2</v>
      </c>
      <c r="H199" s="70">
        <v>0.19447453954496208</v>
      </c>
      <c r="I199" s="70">
        <v>7.0000000000000007E-2</v>
      </c>
    </row>
    <row r="200" spans="1:9" x14ac:dyDescent="0.3">
      <c r="A200" s="82" t="s">
        <v>114</v>
      </c>
      <c r="B200" s="79">
        <v>0</v>
      </c>
      <c r="C200" s="78">
        <v>0</v>
      </c>
      <c r="D200" s="78">
        <v>0</v>
      </c>
      <c r="E200" s="78">
        <v>0</v>
      </c>
      <c r="F200" s="78">
        <v>0</v>
      </c>
      <c r="G200" s="78">
        <v>-9.7000000000000003E-3</v>
      </c>
      <c r="H200" s="78">
        <v>0.20949999999999999</v>
      </c>
      <c r="I200" s="79">
        <v>0.06</v>
      </c>
    </row>
    <row r="201" spans="1:9" x14ac:dyDescent="0.3">
      <c r="A201" s="71" t="s">
        <v>115</v>
      </c>
      <c r="B201" s="72">
        <v>0</v>
      </c>
      <c r="C201" s="72">
        <v>0</v>
      </c>
      <c r="D201" s="72">
        <v>0</v>
      </c>
      <c r="E201" s="72">
        <v>0</v>
      </c>
      <c r="F201" s="72">
        <v>0</v>
      </c>
      <c r="G201" s="72">
        <v>-0.246</v>
      </c>
      <c r="H201" s="72">
        <v>0.16900000000000001</v>
      </c>
      <c r="I201" s="72">
        <v>-0.03</v>
      </c>
    </row>
    <row r="202" spans="1:9" x14ac:dyDescent="0.3">
      <c r="A202" s="71" t="s">
        <v>116</v>
      </c>
      <c r="B202" s="72">
        <v>0</v>
      </c>
      <c r="C202" s="72">
        <v>0</v>
      </c>
      <c r="D202" s="72">
        <v>0</v>
      </c>
      <c r="E202" s="72">
        <v>0</v>
      </c>
      <c r="F202" s="72">
        <v>0</v>
      </c>
      <c r="G202" s="72">
        <v>4.2000000000000003E-2</v>
      </c>
      <c r="H202" s="72">
        <v>0.16</v>
      </c>
      <c r="I202" s="72">
        <v>-0.16</v>
      </c>
    </row>
    <row r="203" spans="1:9" x14ac:dyDescent="0.3">
      <c r="A203" s="71" t="s">
        <v>122</v>
      </c>
      <c r="B203" s="72">
        <v>0</v>
      </c>
      <c r="C203" s="72">
        <v>0</v>
      </c>
      <c r="D203" s="72">
        <v>0</v>
      </c>
      <c r="E203" s="72">
        <v>0</v>
      </c>
      <c r="F203" s="72">
        <v>0</v>
      </c>
      <c r="G203" s="72">
        <v>-0.151</v>
      </c>
      <c r="H203" s="72">
        <v>-4.3999999999999997E-2</v>
      </c>
      <c r="I203" s="72">
        <v>0.42</v>
      </c>
    </row>
    <row r="204" spans="1:9" x14ac:dyDescent="0.3">
      <c r="A204" s="75" t="s">
        <v>109</v>
      </c>
      <c r="B204" s="72">
        <v>0</v>
      </c>
      <c r="C204" s="72">
        <v>4.878048780487805E-2</v>
      </c>
      <c r="D204" s="72">
        <v>-1.8720930232558139</v>
      </c>
      <c r="E204" s="72">
        <v>-0.65333333333333332</v>
      </c>
      <c r="F204" s="72">
        <v>-1.2692307692307692</v>
      </c>
      <c r="G204" s="72">
        <v>0.57099999999999995</v>
      </c>
      <c r="H204" s="72">
        <v>-4.6363636363636367</v>
      </c>
      <c r="I204" s="72">
        <v>0</v>
      </c>
    </row>
    <row r="205" spans="1:9" ht="15" thickBot="1" x14ac:dyDescent="0.35">
      <c r="A205" s="76" t="s">
        <v>106</v>
      </c>
      <c r="B205" s="77">
        <v>0</v>
      </c>
      <c r="C205" s="77">
        <v>5.8004640371229696E-2</v>
      </c>
      <c r="D205" s="77">
        <v>6.0971089696071165E-2</v>
      </c>
      <c r="E205" s="77">
        <v>5.9592430858806403E-2</v>
      </c>
      <c r="F205" s="77">
        <v>7.4731433909388134E-2</v>
      </c>
      <c r="G205" s="77">
        <v>-4.3817266150267146E-2</v>
      </c>
      <c r="H205" s="77">
        <v>0.1907600994572628</v>
      </c>
      <c r="I205" s="77">
        <v>0.06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6"/>
  <sheetViews>
    <sheetView tabSelected="1" topLeftCell="A39" zoomScale="93" workbookViewId="0">
      <selection activeCell="A11" sqref="A11"/>
    </sheetView>
  </sheetViews>
  <sheetFormatPr defaultRowHeight="14.4" x14ac:dyDescent="0.3"/>
  <cols>
    <col min="1" max="1" width="48.77734375" customWidth="1"/>
    <col min="2" max="14" width="11.77734375" customWidth="1"/>
  </cols>
  <sheetData>
    <row r="1" spans="1:14" ht="60" customHeight="1" x14ac:dyDescent="0.3">
      <c r="A1" s="9" t="s">
        <v>117</v>
      </c>
      <c r="B1" s="10">
        <f t="shared" ref="B1:G1" si="0">+C1-1</f>
        <v>2015</v>
      </c>
      <c r="C1" s="10">
        <f t="shared" si="0"/>
        <v>2016</v>
      </c>
      <c r="D1" s="10">
        <f t="shared" si="0"/>
        <v>2017</v>
      </c>
      <c r="E1" s="10">
        <f t="shared" si="0"/>
        <v>2018</v>
      </c>
      <c r="F1" s="10">
        <f t="shared" si="0"/>
        <v>2019</v>
      </c>
      <c r="G1" s="10">
        <f t="shared" si="0"/>
        <v>2020</v>
      </c>
      <c r="H1" s="10">
        <f>+I1-1</f>
        <v>2021</v>
      </c>
      <c r="I1" s="10">
        <v>2022</v>
      </c>
      <c r="J1" s="21">
        <f>+I1+1</f>
        <v>2023</v>
      </c>
      <c r="K1" s="21">
        <f t="shared" ref="K1:N1" si="1">+J1+1</f>
        <v>2024</v>
      </c>
      <c r="L1" s="21">
        <f t="shared" si="1"/>
        <v>2025</v>
      </c>
      <c r="M1" s="21">
        <f t="shared" si="1"/>
        <v>2026</v>
      </c>
      <c r="N1" s="21">
        <f t="shared" si="1"/>
        <v>2027</v>
      </c>
    </row>
    <row r="2" spans="1:14" x14ac:dyDescent="0.3">
      <c r="A2" s="22" t="s">
        <v>129</v>
      </c>
      <c r="B2" s="22"/>
      <c r="C2" s="22"/>
      <c r="D2" s="22"/>
      <c r="E2" s="22"/>
      <c r="F2" s="22"/>
      <c r="G2" s="22"/>
      <c r="H2" s="22"/>
      <c r="I2" s="22"/>
      <c r="J2" s="21"/>
      <c r="K2" s="21"/>
      <c r="L2" s="21"/>
      <c r="M2" s="21"/>
      <c r="N2" s="21"/>
    </row>
    <row r="3" spans="1:14" x14ac:dyDescent="0.3">
      <c r="A3" s="23" t="s">
        <v>140</v>
      </c>
      <c r="B3">
        <f>Historicals!B2</f>
        <v>30601</v>
      </c>
      <c r="C3">
        <f>Historicals!C2</f>
        <v>32376</v>
      </c>
      <c r="D3">
        <f>Historicals!D2</f>
        <v>34350</v>
      </c>
      <c r="E3">
        <f>Historicals!E2</f>
        <v>36397</v>
      </c>
      <c r="F3">
        <f>Historicals!F2</f>
        <v>39117</v>
      </c>
      <c r="G3">
        <f>Historicals!G2</f>
        <v>37403</v>
      </c>
      <c r="H3">
        <f>Historicals!H2</f>
        <v>44538</v>
      </c>
      <c r="I3">
        <f>Historicals!I2</f>
        <v>46710</v>
      </c>
    </row>
    <row r="4" spans="1:14" x14ac:dyDescent="0.3">
      <c r="A4" s="24" t="s">
        <v>130</v>
      </c>
      <c r="B4" t="str">
        <f>+IFERROR(B3/A3-1,"nm")</f>
        <v>nm</v>
      </c>
      <c r="C4" s="78">
        <f>+IFERROR(C3/B3-1,"nm")</f>
        <v>5.8004640371229765E-2</v>
      </c>
      <c r="D4" s="78">
        <f>+IFERROR(D3/C3-1,"nm")</f>
        <v>6.0971089696071123E-2</v>
      </c>
      <c r="E4" s="78">
        <f>+IFERROR(E3/D3-1,"nm")</f>
        <v>5.95924308588065E-2</v>
      </c>
      <c r="F4" s="78">
        <f>+IFERROR(F3/E3-1,"nm")</f>
        <v>7.4731433909388079E-2</v>
      </c>
      <c r="G4" s="78">
        <f>+IFERROR(G3/F3-1,"nm")</f>
        <v>-4.3817266150267153E-2</v>
      </c>
      <c r="H4" s="78">
        <f>+IFERROR(H3/G3-1,"nm")</f>
        <v>0.19076009945726269</v>
      </c>
      <c r="I4" s="78">
        <f>+IFERROR(I3/H3-1,"nm")</f>
        <v>4.8767344739323759E-2</v>
      </c>
    </row>
    <row r="5" spans="1:14" s="45" customFormat="1" x14ac:dyDescent="0.3">
      <c r="A5" s="27" t="s">
        <v>114</v>
      </c>
      <c r="B5" s="45">
        <f>Historicals!B114+Historicals!B118+Historicals!B122+Historicals!B126</f>
        <v>19222</v>
      </c>
      <c r="C5" s="83">
        <f>Historicals!C114+Historicals!C118+Historicals!C122+Historicals!C126</f>
        <v>19871</v>
      </c>
      <c r="D5" s="83">
        <f>Historicals!D114+Historicals!D118+Historicals!D122+Historicals!D126</f>
        <v>21081</v>
      </c>
      <c r="E5" s="83">
        <f>Historicals!E114+Historicals!E118+Historicals!E122+Historicals!E126</f>
        <v>22268</v>
      </c>
      <c r="F5" s="83">
        <f>Historicals!F114+Historicals!F118+Historicals!F122+Historicals!F126</f>
        <v>24222</v>
      </c>
      <c r="G5" s="83">
        <f>Historicals!G114+Historicals!G118+Historicals!G122+Historicals!G126</f>
        <v>23305</v>
      </c>
      <c r="H5" s="83">
        <f>Historicals!H114+Historicals!H118+Historicals!H122+Historicals!H126</f>
        <v>28021</v>
      </c>
      <c r="I5" s="83">
        <f>Historicals!I114+Historicals!I118+Historicals!I122+Historicals!I126</f>
        <v>29143</v>
      </c>
    </row>
    <row r="6" spans="1:14" s="45" customFormat="1" x14ac:dyDescent="0.3">
      <c r="A6" s="26" t="s">
        <v>130</v>
      </c>
      <c r="B6" s="45" t="str">
        <f>+IFERROR(B5/A5-1,"nm")</f>
        <v>nm</v>
      </c>
      <c r="C6" s="78">
        <f>+IFERROR(C5/B5-1,"nm")</f>
        <v>3.3763396108625443E-2</v>
      </c>
      <c r="D6" s="78">
        <f>+IFERROR(D5/C5-1,"nm")</f>
        <v>6.0892758290976845E-2</v>
      </c>
      <c r="E6" s="78">
        <f>+IFERROR(E5/D5-1,"nm")</f>
        <v>5.6306626820359584E-2</v>
      </c>
      <c r="F6" s="78">
        <f>+IFERROR(F5/E5-1,"nm")</f>
        <v>8.7749236572660427E-2</v>
      </c>
      <c r="G6" s="78">
        <f>+IFERROR(G5/F5-1,"nm")</f>
        <v>-3.7858145487573269E-2</v>
      </c>
      <c r="H6" s="78">
        <f>+IFERROR(H5/G5-1,"nm")</f>
        <v>0.20236000858184933</v>
      </c>
      <c r="I6" s="78">
        <f>+IFERROR(I5/H5-1,"nm")</f>
        <v>4.004139752328606E-2</v>
      </c>
    </row>
    <row r="7" spans="1:14" s="45" customFormat="1" x14ac:dyDescent="0.3">
      <c r="A7" s="26" t="s">
        <v>138</v>
      </c>
      <c r="B7" s="45">
        <f>Historicals!B182</f>
        <v>0</v>
      </c>
      <c r="C7" s="78">
        <f>Historicals!C182</f>
        <v>9.3228309428638606E-2</v>
      </c>
      <c r="D7" s="78">
        <f>Historicals!D182</f>
        <v>4.1402301322722872E-2</v>
      </c>
      <c r="E7" s="78">
        <f>Historicals!E182</f>
        <v>-3.7381247418422137E-2</v>
      </c>
      <c r="F7" s="78">
        <f>Historicals!F182</f>
        <v>7.7558463848959452E-2</v>
      </c>
      <c r="G7" s="78">
        <f>Historicals!G182</f>
        <v>-7.1279243404678949E-2</v>
      </c>
      <c r="H7" s="78">
        <f>Historicals!H182</f>
        <v>0.24815092721620752</v>
      </c>
      <c r="I7" s="78">
        <f>Historicals!I182</f>
        <v>0.05</v>
      </c>
    </row>
    <row r="8" spans="1:14" s="45" customFormat="1" x14ac:dyDescent="0.3">
      <c r="A8" s="26" t="s">
        <v>139</v>
      </c>
      <c r="B8" s="45" t="str">
        <f>+IFERROR(B6-B7,"nm")</f>
        <v>nm</v>
      </c>
      <c r="C8" s="78">
        <f>+IFERROR(C6-C7,"nm")</f>
        <v>-5.9464913320013163E-2</v>
      </c>
      <c r="D8" s="78">
        <f>+IFERROR(D6-D7,"nm")</f>
        <v>1.9490456968253973E-2</v>
      </c>
      <c r="E8" s="78">
        <f>+IFERROR(E6-E7,"nm")</f>
        <v>9.3687874238781721E-2</v>
      </c>
      <c r="F8" s="78">
        <f>+IFERROR(F6-F7,"nm")</f>
        <v>1.0190772723700975E-2</v>
      </c>
      <c r="G8" s="78">
        <f>+IFERROR(G6-G7,"nm")</f>
        <v>3.342109791710568E-2</v>
      </c>
      <c r="H8" s="78">
        <f>+IFERROR(H6-H7,"nm")</f>
        <v>-4.5790918634358191E-2</v>
      </c>
      <c r="I8" s="78">
        <f>+IFERROR(I6-I7,"nm")</f>
        <v>-9.9586024767139431E-3</v>
      </c>
    </row>
    <row r="9" spans="1:14" s="45" customFormat="1" x14ac:dyDescent="0.3">
      <c r="A9" s="27" t="s">
        <v>115</v>
      </c>
      <c r="B9" s="45">
        <f>Historicals!B115+Historicals!B119+Historicals!B123+Historicals!B127</f>
        <v>8899</v>
      </c>
      <c r="C9" s="83">
        <f>Historicals!C115+Historicals!C119+Historicals!C123+Historicals!C127</f>
        <v>9067</v>
      </c>
      <c r="D9" s="83">
        <f>Historicals!D115+Historicals!D119+Historicals!D123+Historicals!D127</f>
        <v>9654</v>
      </c>
      <c r="E9" s="83">
        <f>Historicals!E115+Historicals!E119+Historicals!E123+Historicals!E127</f>
        <v>10733</v>
      </c>
      <c r="F9" s="83">
        <f>Historicals!F115+Historicals!F119+Historicals!F123+Historicals!F127</f>
        <v>11550</v>
      </c>
      <c r="G9" s="83">
        <f>Historicals!G115+Historicals!G119+Historicals!G123+Historicals!G127</f>
        <v>10953</v>
      </c>
      <c r="H9" s="83">
        <f>Historicals!H115+Historicals!H119+Historicals!H123+Historicals!H127</f>
        <v>12865</v>
      </c>
      <c r="I9" s="83">
        <f>Historicals!I115+Historicals!I119+Historicals!I123+Historicals!I127</f>
        <v>13567</v>
      </c>
      <c r="J9" s="83"/>
    </row>
    <row r="10" spans="1:14" s="45" customFormat="1" x14ac:dyDescent="0.3">
      <c r="A10" s="26" t="s">
        <v>130</v>
      </c>
      <c r="B10" s="45" t="str">
        <f>+IFERROR(B9/A9-1,"nm")</f>
        <v>nm</v>
      </c>
      <c r="C10" s="78">
        <f>+IFERROR(C9/B9-1,"nm")</f>
        <v>1.887852567704229E-2</v>
      </c>
      <c r="D10" s="78">
        <f>+IFERROR(D5/C5-1,"nm")</f>
        <v>6.0892758290976845E-2</v>
      </c>
      <c r="E10" s="78">
        <f>+IFERROR(E9/D9-1,"nm")</f>
        <v>0.1117671431530971</v>
      </c>
      <c r="F10" s="78">
        <f>+IFERROR(F9/E9-1,"nm")</f>
        <v>7.6120376409205326E-2</v>
      </c>
      <c r="G10" s="78">
        <f>+IFERROR(G9/F9-1,"nm")</f>
        <v>-5.1688311688311672E-2</v>
      </c>
      <c r="H10" s="78">
        <f>+IFERROR(H9/G9-1,"nm")</f>
        <v>0.17456404637998713</v>
      </c>
      <c r="I10" s="78">
        <f>+IFERROR(I9/H9-1,"nm")</f>
        <v>5.4566653711620727E-2</v>
      </c>
    </row>
    <row r="11" spans="1:14" s="45" customFormat="1" x14ac:dyDescent="0.3">
      <c r="A11" s="26" t="s">
        <v>138</v>
      </c>
      <c r="B11" s="45">
        <f>Historicals!B183</f>
        <v>0</v>
      </c>
      <c r="C11" s="78">
        <f>Historicals!C183</f>
        <v>7.6190476190476197E-2</v>
      </c>
      <c r="D11" s="78">
        <f>Historicals!D183</f>
        <v>2.9498525073746312E-2</v>
      </c>
      <c r="E11" s="78">
        <f>Historicals!E183</f>
        <v>1.0642652476463364E-2</v>
      </c>
      <c r="F11" s="78">
        <f>Historicals!F183</f>
        <v>6.5208586472255969E-2</v>
      </c>
      <c r="G11" s="78">
        <f>Historicals!G183</f>
        <v>-0.11806083650190113</v>
      </c>
      <c r="H11" s="78">
        <f>Historicals!H183</f>
        <v>8.3854278939426596E-2</v>
      </c>
      <c r="I11" s="78">
        <f>Historicals!I183</f>
        <v>0.09</v>
      </c>
    </row>
    <row r="12" spans="1:14" s="45" customFormat="1" x14ac:dyDescent="0.3">
      <c r="A12" s="26" t="s">
        <v>139</v>
      </c>
      <c r="B12" s="45" t="str">
        <f>+IFERROR(B10-B11,"nm")</f>
        <v>nm</v>
      </c>
      <c r="C12" s="78">
        <f>+IFERROR(C10-C11,"nm")</f>
        <v>-5.7311950513433907E-2</v>
      </c>
      <c r="D12" s="78">
        <f>+IFERROR(D10-D11,"nm")</f>
        <v>3.1394233217230533E-2</v>
      </c>
      <c r="E12" s="78">
        <f>+IFERROR(E10-E11,"nm")</f>
        <v>0.10112449067663373</v>
      </c>
      <c r="F12" s="78">
        <f>+IFERROR(F10-F11,"nm")</f>
        <v>1.0911789936949357E-2</v>
      </c>
      <c r="G12" s="78">
        <f>+IFERROR(G10-G11,"nm")</f>
        <v>6.6372524813589462E-2</v>
      </c>
      <c r="H12" s="78">
        <f>+IFERROR(H10-H11,"nm")</f>
        <v>9.0709767440560529E-2</v>
      </c>
      <c r="I12" s="78">
        <f>+IFERROR(I10-I11,"nm")</f>
        <v>-3.5433346288379269E-2</v>
      </c>
    </row>
    <row r="13" spans="1:14" s="45" customFormat="1" x14ac:dyDescent="0.3">
      <c r="A13" s="27" t="s">
        <v>116</v>
      </c>
      <c r="B13" s="83">
        <f>Historicals!B116+Historicals!B124+Historicals!B128+Historicals!B120</f>
        <v>1635</v>
      </c>
      <c r="C13" s="83">
        <f>Historicals!C116+Historicals!C124+Historicals!C128+Historicals!C120</f>
        <v>1496</v>
      </c>
      <c r="D13" s="83">
        <f>Historicals!D116+Historicals!D124+Historicals!D128+Historicals!D120</f>
        <v>1425</v>
      </c>
      <c r="E13" s="83">
        <f>Historicals!E116+Historicals!E124+Historicals!E128+Historicals!E120</f>
        <v>1396</v>
      </c>
      <c r="F13" s="83">
        <f>Historicals!F116+Historicals!F124+Historicals!F128+Historicals!F120</f>
        <v>1404</v>
      </c>
      <c r="G13" s="83">
        <f>Historicals!G116+Historicals!G124+Historicals!G128+Historicals!G120</f>
        <v>1280</v>
      </c>
      <c r="H13" s="83">
        <f>Historicals!H116+Historicals!H124+Historicals!H128+Historicals!H120</f>
        <v>1382</v>
      </c>
      <c r="I13" s="83">
        <f>Historicals!I116+Historicals!I124+Historicals!I128+Historicals!I120</f>
        <v>1624</v>
      </c>
    </row>
    <row r="14" spans="1:14" s="45" customFormat="1" x14ac:dyDescent="0.3">
      <c r="A14" s="26" t="s">
        <v>130</v>
      </c>
      <c r="B14" s="45" t="str">
        <f>+IFERROR(B13/A13-1,"nm")</f>
        <v>nm</v>
      </c>
      <c r="C14" s="78">
        <f>+IFERROR(C13/B13-1,"nm")</f>
        <v>-8.5015290519877662E-2</v>
      </c>
      <c r="D14" s="78">
        <f>+IFERROR(D13/C13-1,"nm")</f>
        <v>-4.7459893048128365E-2</v>
      </c>
      <c r="E14" s="78">
        <f>+IFERROR(E13/D13-1,"nm")</f>
        <v>-2.0350877192982453E-2</v>
      </c>
      <c r="F14" s="78">
        <f>+IFERROR(F13/E13-1,"nm")</f>
        <v>5.7306590257879542E-3</v>
      </c>
      <c r="G14" s="78">
        <f>+IFERROR(G13/F13-1,"nm")</f>
        <v>-8.8319088319088301E-2</v>
      </c>
      <c r="H14" s="78">
        <f>+IFERROR(H13/G13-1,"nm")</f>
        <v>7.9687499999999911E-2</v>
      </c>
      <c r="I14" s="78">
        <f>+IFERROR(I13/H13-1,"nm")</f>
        <v>0.17510853835021711</v>
      </c>
    </row>
    <row r="15" spans="1:14" s="45" customFormat="1" x14ac:dyDescent="0.3">
      <c r="A15" s="26" t="s">
        <v>138</v>
      </c>
      <c r="B15" s="45">
        <f>Historicals!B184</f>
        <v>0</v>
      </c>
      <c r="C15" s="78">
        <f>Historicals!C184</f>
        <v>-0.12742718446601942</v>
      </c>
      <c r="D15" s="78">
        <f>Historicals!D184</f>
        <v>-0.10152990264255911</v>
      </c>
      <c r="E15" s="78">
        <f>Historicals!E184</f>
        <v>-7.8947368421052627E-2</v>
      </c>
      <c r="F15" s="78">
        <f>Historicals!F184</f>
        <v>3.3613445378151263E-3</v>
      </c>
      <c r="G15" s="78">
        <f>Historicals!G184</f>
        <v>-0.135678391959799</v>
      </c>
      <c r="H15" s="78">
        <f>Historicals!H184</f>
        <v>-1.7441860465116279E-2</v>
      </c>
      <c r="I15" s="78">
        <f>Historicals!I184</f>
        <v>0.25</v>
      </c>
    </row>
    <row r="16" spans="1:14" s="45" customFormat="1" x14ac:dyDescent="0.3">
      <c r="A16" s="26" t="s">
        <v>139</v>
      </c>
      <c r="B16" s="45" t="str">
        <f>+IFERROR(B14-B15,"nm")</f>
        <v>nm</v>
      </c>
      <c r="C16" s="78">
        <f>+IFERROR(C14-C15,"nm")</f>
        <v>4.2411893946141754E-2</v>
      </c>
      <c r="D16" s="78">
        <f>+IFERROR(D14-D15,"nm")</f>
        <v>5.4070009594430743E-2</v>
      </c>
      <c r="E16" s="78">
        <f>+IFERROR(E14-E15,"nm")</f>
        <v>5.8596491228070174E-2</v>
      </c>
      <c r="F16" s="78">
        <f>+IFERROR(F14-F15,"nm")</f>
        <v>2.3693144879728279E-3</v>
      </c>
      <c r="G16" s="78">
        <f>+IFERROR(G14-G15,"nm")</f>
        <v>4.7359303640710698E-2</v>
      </c>
      <c r="H16" s="78">
        <f>+IFERROR(H14-H15,"nm")</f>
        <v>9.7129360465116193E-2</v>
      </c>
      <c r="I16" s="78">
        <f>+IFERROR(I14-I15,"nm")</f>
        <v>-7.4891461649782887E-2</v>
      </c>
    </row>
    <row r="17" spans="1:14" s="35" customFormat="1" x14ac:dyDescent="0.3">
      <c r="A17" s="34" t="s">
        <v>131</v>
      </c>
      <c r="B17" s="84">
        <f>+B23+B20</f>
        <v>0</v>
      </c>
      <c r="C17" s="84">
        <f>+C23+C20</f>
        <v>0</v>
      </c>
      <c r="D17" s="84">
        <f>+D23+D20</f>
        <v>0</v>
      </c>
      <c r="E17" s="84">
        <f>+E23+E20</f>
        <v>0</v>
      </c>
      <c r="F17" s="84">
        <f>+F23+F20</f>
        <v>0</v>
      </c>
      <c r="G17" s="84">
        <f>+G23+G20</f>
        <v>0</v>
      </c>
      <c r="H17" s="84">
        <f>+H23+H20</f>
        <v>0</v>
      </c>
      <c r="I17" s="84">
        <f>+I23+I20</f>
        <v>0</v>
      </c>
    </row>
    <row r="18" spans="1:14" x14ac:dyDescent="0.3">
      <c r="A18" s="24" t="s">
        <v>130</v>
      </c>
      <c r="B18" s="78" t="str">
        <f>+IFERROR(B17/A17-1,"nm")</f>
        <v>nm</v>
      </c>
      <c r="C18" t="str">
        <f>+IFERROR(C17/B17-1,"nm")</f>
        <v>nm</v>
      </c>
      <c r="D18" s="78" t="str">
        <f>+IFERROR(D17/C17-1,"nm")</f>
        <v>nm</v>
      </c>
      <c r="E18" s="78" t="str">
        <f>+IFERROR(E17/D17-1,"nm")</f>
        <v>nm</v>
      </c>
      <c r="F18" s="78" t="str">
        <f>+IFERROR(F17/E17-1,"nm")</f>
        <v>nm</v>
      </c>
      <c r="G18" s="78" t="str">
        <f>+IFERROR(G17/F17-1,"nm")</f>
        <v>nm</v>
      </c>
      <c r="H18" s="78" t="str">
        <f>+IFERROR(H17/G17-1,"nm")</f>
        <v>nm</v>
      </c>
      <c r="I18" s="78" t="str">
        <f>+IFERROR(I17/H17-1,"nm")</f>
        <v>nm</v>
      </c>
    </row>
    <row r="19" spans="1:14" x14ac:dyDescent="0.3">
      <c r="A19" s="24" t="s">
        <v>132</v>
      </c>
      <c r="B19" s="85">
        <f>+IFERROR(B17/B$3,"nm")</f>
        <v>0</v>
      </c>
      <c r="C19" s="85">
        <f>+IFERROR(C17/C$3,"nm")</f>
        <v>0</v>
      </c>
      <c r="D19" s="85">
        <f>+IFERROR(D17/D$3,"nm")</f>
        <v>0</v>
      </c>
      <c r="E19" s="85">
        <f>+IFERROR(E17/E$3,"nm")</f>
        <v>0</v>
      </c>
      <c r="F19" s="85">
        <f>+IFERROR(F17/F$3,"nm")</f>
        <v>0</v>
      </c>
      <c r="G19" s="85">
        <f>+IFERROR(G17/G$3,"nm")</f>
        <v>0</v>
      </c>
      <c r="H19" s="85">
        <f>+IFERROR(H17/H$3,"nm")</f>
        <v>0</v>
      </c>
      <c r="I19" s="85">
        <f>+IFERROR(I17/I$3,"nm")</f>
        <v>0</v>
      </c>
    </row>
    <row r="20" spans="1:14" x14ac:dyDescent="0.3">
      <c r="A20" s="23" t="s">
        <v>133</v>
      </c>
      <c r="B20" s="84">
        <f>Historicals!B167</f>
        <v>0</v>
      </c>
      <c r="C20" s="84">
        <f>Historicals!C167</f>
        <v>0</v>
      </c>
      <c r="D20" s="84">
        <f>Historicals!D167</f>
        <v>0</v>
      </c>
      <c r="E20" s="84">
        <f>Historicals!E167</f>
        <v>0</v>
      </c>
      <c r="F20" s="84">
        <f>Historicals!F167</f>
        <v>0</v>
      </c>
      <c r="G20" s="84">
        <f>Historicals!G167</f>
        <v>0</v>
      </c>
      <c r="H20" s="84">
        <f>Historicals!H167</f>
        <v>0</v>
      </c>
      <c r="I20" s="84">
        <f>Historicals!I167</f>
        <v>0</v>
      </c>
    </row>
    <row r="21" spans="1:14" x14ac:dyDescent="0.3">
      <c r="A21" s="24" t="s">
        <v>130</v>
      </c>
      <c r="B21" s="84" t="str">
        <f>+IFERROR(B20/A20-1,"nm")</f>
        <v>nm</v>
      </c>
      <c r="C21" s="84" t="str">
        <f>+IFERROR(C20/B20-1,"nm")</f>
        <v>nm</v>
      </c>
      <c r="D21" s="84" t="str">
        <f>+IFERROR(D20/C20-1,"nm")</f>
        <v>nm</v>
      </c>
      <c r="E21" s="84" t="str">
        <f>+IFERROR(E20/D20-1,"nm")</f>
        <v>nm</v>
      </c>
      <c r="F21" s="84" t="str">
        <f>+IFERROR(F20/E20-1,"nm")</f>
        <v>nm</v>
      </c>
      <c r="G21" s="84" t="str">
        <f>+IFERROR(G20/F20-1,"nm")</f>
        <v>nm</v>
      </c>
      <c r="H21" s="84" t="str">
        <f>+IFERROR(H20/G20-1,"nm")</f>
        <v>nm</v>
      </c>
      <c r="I21" s="84" t="str">
        <f>+IFERROR(I20/H20-1,"nm")</f>
        <v>nm</v>
      </c>
    </row>
    <row r="22" spans="1:14" x14ac:dyDescent="0.3">
      <c r="A22" s="24" t="s">
        <v>134</v>
      </c>
      <c r="B22" s="85">
        <f>+IFERROR(B20/B$3,"nm")</f>
        <v>0</v>
      </c>
      <c r="C22" s="85">
        <f>+IFERROR(C20/C$3,"nm")</f>
        <v>0</v>
      </c>
      <c r="D22" s="85">
        <f>+IFERROR(D20/D$3,"nm")</f>
        <v>0</v>
      </c>
      <c r="E22" s="85">
        <f>+IFERROR(E20/E$3,"nm")</f>
        <v>0</v>
      </c>
      <c r="F22" s="85">
        <f>+IFERROR(F20/F$3,"nm")</f>
        <v>0</v>
      </c>
      <c r="G22" s="85">
        <f>+IFERROR(G20/G$3,"nm")</f>
        <v>0</v>
      </c>
      <c r="H22" s="85">
        <f>+IFERROR(H20/H$3,"nm")</f>
        <v>0</v>
      </c>
      <c r="I22" s="85">
        <f>+IFERROR(I20/I$3,"nm")</f>
        <v>0</v>
      </c>
    </row>
    <row r="23" spans="1:14" x14ac:dyDescent="0.3">
      <c r="A23" s="23" t="s">
        <v>135</v>
      </c>
      <c r="B23" s="84">
        <f>Historicals!B134</f>
        <v>0</v>
      </c>
      <c r="C23" s="84">
        <f>Historicals!C134</f>
        <v>0</v>
      </c>
      <c r="D23" s="84">
        <f>Historicals!D134</f>
        <v>0</v>
      </c>
      <c r="E23" s="84">
        <f>Historicals!E134</f>
        <v>0</v>
      </c>
      <c r="F23" s="84">
        <f>Historicals!F134</f>
        <v>0</v>
      </c>
      <c r="G23" s="84">
        <f>Historicals!G134</f>
        <v>0</v>
      </c>
      <c r="H23" s="84">
        <f>Historicals!H134</f>
        <v>0</v>
      </c>
      <c r="I23" s="84">
        <f>Historicals!I134</f>
        <v>0</v>
      </c>
    </row>
    <row r="24" spans="1:14" x14ac:dyDescent="0.3">
      <c r="A24" s="24" t="s">
        <v>130</v>
      </c>
      <c r="B24" s="78" t="str">
        <f>+IFERROR(B23/A23-1,"nm")</f>
        <v>nm</v>
      </c>
      <c r="C24" t="str">
        <f>+IFERROR(C23/B23-1,"nm")</f>
        <v>nm</v>
      </c>
      <c r="D24" s="78" t="str">
        <f>+IFERROR(D23/C23-1,"nm")</f>
        <v>nm</v>
      </c>
      <c r="E24" s="78" t="str">
        <f>+IFERROR(E23/D23-1,"nm")</f>
        <v>nm</v>
      </c>
      <c r="F24" s="78" t="str">
        <f>+IFERROR(F23/E23-1,"nm")</f>
        <v>nm</v>
      </c>
      <c r="G24" s="78" t="str">
        <f>+IFERROR(G23/F23-1,"nm")</f>
        <v>nm</v>
      </c>
      <c r="H24" s="78" t="str">
        <f>+IFERROR(H23/G23-1,"nm")</f>
        <v>nm</v>
      </c>
      <c r="I24" s="78" t="str">
        <f>+IFERROR(I23/H23-1,"nm")</f>
        <v>nm</v>
      </c>
    </row>
    <row r="25" spans="1:14" x14ac:dyDescent="0.3">
      <c r="A25" s="24" t="s">
        <v>132</v>
      </c>
      <c r="B25" s="85">
        <f>+IFERROR(B23/B$3,"nm")</f>
        <v>0</v>
      </c>
      <c r="C25" s="85">
        <f>+IFERROR(C23/C$3,"nm")</f>
        <v>0</v>
      </c>
      <c r="D25" s="85">
        <f>+IFERROR(D23/D$3,"nm")</f>
        <v>0</v>
      </c>
      <c r="E25" s="85">
        <f>+IFERROR(E23/E$3,"nm")</f>
        <v>0</v>
      </c>
      <c r="F25" s="85">
        <f>+IFERROR(F23/F$3,"nm")</f>
        <v>0</v>
      </c>
      <c r="G25" s="85">
        <f>+IFERROR(G23/G$3,"nm")</f>
        <v>0</v>
      </c>
      <c r="H25" s="85">
        <f>+IFERROR(H23/H$3,"nm")</f>
        <v>0</v>
      </c>
      <c r="I25" s="85">
        <f>+IFERROR(I23/I$3,"nm")</f>
        <v>0</v>
      </c>
    </row>
    <row r="26" spans="1:14" x14ac:dyDescent="0.3">
      <c r="A26" s="23" t="s">
        <v>136</v>
      </c>
      <c r="B26" s="84">
        <f>Historicals!B156</f>
        <v>0</v>
      </c>
      <c r="C26" s="84">
        <f>Historicals!C156</f>
        <v>0</v>
      </c>
      <c r="D26" s="84">
        <f>Historicals!D156</f>
        <v>0</v>
      </c>
      <c r="E26" s="84">
        <f>Historicals!E156</f>
        <v>0</v>
      </c>
      <c r="F26" s="84">
        <f>Historicals!F156</f>
        <v>0</v>
      </c>
      <c r="G26" s="84">
        <f>Historicals!G156</f>
        <v>0</v>
      </c>
      <c r="H26" s="84">
        <f>Historicals!H156</f>
        <v>0</v>
      </c>
      <c r="I26" s="84">
        <f>Historicals!I156</f>
        <v>0</v>
      </c>
    </row>
    <row r="27" spans="1:14" x14ac:dyDescent="0.3">
      <c r="A27" s="24" t="s">
        <v>130</v>
      </c>
      <c r="B27" s="78" t="str">
        <f>+IFERROR(B26/A26-1,"nm")</f>
        <v>nm</v>
      </c>
      <c r="C27" t="str">
        <f>+IFERROR(C26/B26-1,"nm")</f>
        <v>nm</v>
      </c>
      <c r="D27" s="78" t="str">
        <f>+IFERROR(D26/C26-1,"nm")</f>
        <v>nm</v>
      </c>
      <c r="E27" s="78" t="str">
        <f>+IFERROR(E26/D26-1,"nm")</f>
        <v>nm</v>
      </c>
      <c r="F27" s="78" t="str">
        <f>+IFERROR(F26/E26-1,"nm")</f>
        <v>nm</v>
      </c>
      <c r="G27" s="78" t="str">
        <f>+IFERROR(G26/F26-1,"nm")</f>
        <v>nm</v>
      </c>
      <c r="H27" s="78" t="str">
        <f>+IFERROR(H26/G26-1,"nm")</f>
        <v>nm</v>
      </c>
      <c r="I27" s="78" t="str">
        <f>+IFERROR(I26/H26-1,"nm")</f>
        <v>nm</v>
      </c>
    </row>
    <row r="28" spans="1:14" x14ac:dyDescent="0.3">
      <c r="A28" s="24" t="s">
        <v>134</v>
      </c>
      <c r="B28" s="85">
        <f>+IFERROR(B26/B$3,"nm")</f>
        <v>0</v>
      </c>
      <c r="C28" s="85">
        <f>+IFERROR(C26/C$3,"nm")</f>
        <v>0</v>
      </c>
      <c r="D28" s="85">
        <f>+IFERROR(D26/D$3,"nm")</f>
        <v>0</v>
      </c>
      <c r="E28" s="85">
        <f>+IFERROR(E26/E$3,"nm")</f>
        <v>0</v>
      </c>
      <c r="F28" s="85">
        <f>+IFERROR(F26/F$3,"nm")</f>
        <v>0</v>
      </c>
      <c r="G28" s="85">
        <f>+IFERROR(G26/G$3,"nm")</f>
        <v>0</v>
      </c>
      <c r="H28" s="85">
        <f>+IFERROR(H26/H$3,"nm")</f>
        <v>0</v>
      </c>
      <c r="I28" s="85">
        <f>+IFERROR(I26/I$3,"nm")</f>
        <v>0</v>
      </c>
      <c r="J28" s="85"/>
    </row>
    <row r="29" spans="1:14" x14ac:dyDescent="0.3">
      <c r="A29" s="25" t="str">
        <f>+Historicals!A107</f>
        <v>Income taxes</v>
      </c>
      <c r="B29" s="25"/>
      <c r="C29" s="25"/>
      <c r="D29" s="25"/>
      <c r="E29" s="25"/>
      <c r="F29" s="25"/>
      <c r="G29" s="25"/>
      <c r="H29" s="25"/>
      <c r="I29" s="25"/>
      <c r="J29" s="21"/>
      <c r="K29" s="21"/>
      <c r="L29" s="21"/>
      <c r="M29" s="21"/>
      <c r="N29" s="21"/>
    </row>
    <row r="30" spans="1:14" x14ac:dyDescent="0.3">
      <c r="A30" s="6" t="s">
        <v>137</v>
      </c>
      <c r="B30" s="6">
        <f>+Historicals!B107</f>
        <v>1262</v>
      </c>
      <c r="C30" s="6">
        <f>+Historicals!C107</f>
        <v>748</v>
      </c>
      <c r="D30" s="6">
        <f>+Historicals!D107</f>
        <v>703</v>
      </c>
      <c r="E30" s="6">
        <f>+Historicals!E107</f>
        <v>529</v>
      </c>
      <c r="F30" s="6">
        <f>+Historicals!F107</f>
        <v>757</v>
      </c>
      <c r="G30" s="6">
        <f>+Historicals!G107</f>
        <v>1028</v>
      </c>
      <c r="H30" s="6">
        <f>+Historicals!H107</f>
        <v>1177</v>
      </c>
      <c r="I30" s="6">
        <f>+Historicals!I107</f>
        <v>1231</v>
      </c>
    </row>
    <row r="31" spans="1:14" x14ac:dyDescent="0.3">
      <c r="A31" s="26" t="s">
        <v>130</v>
      </c>
      <c r="B31" s="29" t="str">
        <f>+IFERROR(B4/A4-1,"nm")</f>
        <v>nm</v>
      </c>
      <c r="C31" s="29">
        <f t="shared" ref="C31:H31" si="2">+IFERROR(C30/B30-1,"nm")</f>
        <v>-0.40729001584786051</v>
      </c>
      <c r="D31" s="29">
        <f t="shared" si="2"/>
        <v>-6.0160427807486649E-2</v>
      </c>
      <c r="E31" s="29">
        <f t="shared" si="2"/>
        <v>-0.24751066856330017</v>
      </c>
      <c r="F31" s="29">
        <f t="shared" si="2"/>
        <v>0.43100189035916814</v>
      </c>
      <c r="G31" s="29">
        <f t="shared" si="2"/>
        <v>0.3579920739762219</v>
      </c>
      <c r="H31" s="29">
        <f t="shared" si="2"/>
        <v>0.14494163424124507</v>
      </c>
      <c r="I31" s="29">
        <f>+IFERROR(I30/H30-1,"nm")</f>
        <v>4.587935429056933E-2</v>
      </c>
    </row>
    <row r="32" spans="1:14" x14ac:dyDescent="0.3">
      <c r="A32" s="27" t="s">
        <v>114</v>
      </c>
      <c r="B32" s="3">
        <f>+Historicals!B108</f>
        <v>206</v>
      </c>
      <c r="C32" s="3">
        <f>+Historicals!C108</f>
        <v>252</v>
      </c>
      <c r="D32" s="3">
        <f>+Historicals!D108</f>
        <v>266</v>
      </c>
      <c r="E32" s="3">
        <f>+Historicals!E108</f>
        <v>294</v>
      </c>
      <c r="F32" s="3">
        <f>+Historicals!F108</f>
        <v>160</v>
      </c>
      <c r="G32" s="3">
        <f>+Historicals!G108</f>
        <v>121</v>
      </c>
      <c r="H32" s="3">
        <f>+Historicals!H108</f>
        <v>179</v>
      </c>
      <c r="I32" s="3">
        <f>+Historicals!I108</f>
        <v>160</v>
      </c>
    </row>
    <row r="33" spans="1:9" x14ac:dyDescent="0.3">
      <c r="A33" s="26" t="s">
        <v>130</v>
      </c>
      <c r="B33" s="29" t="str">
        <f>+IFERROR(B32/A32-1,"nm")</f>
        <v>nm</v>
      </c>
      <c r="C33" s="29">
        <f t="shared" ref="C33" si="3">+IFERROR(C32/B32-1,"nm")</f>
        <v>0.22330097087378631</v>
      </c>
      <c r="D33" s="29">
        <f t="shared" ref="D33" si="4">+IFERROR(D32/C32-1,"nm")</f>
        <v>5.555555555555558E-2</v>
      </c>
      <c r="E33" s="29">
        <f t="shared" ref="E33" si="5">+IFERROR(E32/D32-1,"nm")</f>
        <v>0.10526315789473695</v>
      </c>
      <c r="F33" s="29">
        <f t="shared" ref="F33" si="6">+IFERROR(F32/E32-1,"nm")</f>
        <v>-0.45578231292517002</v>
      </c>
      <c r="G33" s="29">
        <f t="shared" ref="G33" si="7">+IFERROR(G32/F32-1,"nm")</f>
        <v>-0.24375000000000002</v>
      </c>
      <c r="H33" s="29">
        <f t="shared" ref="H33" si="8">+IFERROR(H32/G32-1,"nm")</f>
        <v>0.47933884297520657</v>
      </c>
      <c r="I33" s="29">
        <f>+IFERROR(I32/H32-1,"nm")</f>
        <v>-0.1061452513966481</v>
      </c>
    </row>
    <row r="34" spans="1:9" x14ac:dyDescent="0.3">
      <c r="A34" s="26" t="s">
        <v>138</v>
      </c>
      <c r="B34" s="29">
        <f>+Historicals!B180</f>
        <v>0</v>
      </c>
      <c r="C34" s="29">
        <f>+Historicals!C180</f>
        <v>0</v>
      </c>
      <c r="D34" s="29">
        <f>+Historicals!D180</f>
        <v>0</v>
      </c>
      <c r="E34" s="29">
        <f>+Historicals!E180</f>
        <v>0</v>
      </c>
      <c r="F34" s="29">
        <f>+Historicals!F180</f>
        <v>0</v>
      </c>
      <c r="G34" s="29">
        <f>+Historicals!G180</f>
        <v>0</v>
      </c>
      <c r="H34" s="29">
        <f>+Historicals!H180</f>
        <v>0</v>
      </c>
      <c r="I34" s="29">
        <f>+Historicals!I180</f>
        <v>0</v>
      </c>
    </row>
    <row r="35" spans="1:9" x14ac:dyDescent="0.3">
      <c r="A35" s="26" t="s">
        <v>139</v>
      </c>
      <c r="B35" s="29" t="str">
        <f t="shared" ref="B35:H35" si="9">+IFERROR(B33-B34,"nm")</f>
        <v>nm</v>
      </c>
      <c r="C35" s="29">
        <f t="shared" si="9"/>
        <v>0.22330097087378631</v>
      </c>
      <c r="D35" s="29">
        <f t="shared" si="9"/>
        <v>5.555555555555558E-2</v>
      </c>
      <c r="E35" s="29">
        <f t="shared" si="9"/>
        <v>0.10526315789473695</v>
      </c>
      <c r="F35" s="29">
        <f t="shared" si="9"/>
        <v>-0.45578231292517002</v>
      </c>
      <c r="G35" s="29">
        <f t="shared" si="9"/>
        <v>-0.24375000000000002</v>
      </c>
      <c r="H35" s="29">
        <f t="shared" si="9"/>
        <v>0.47933884297520657</v>
      </c>
      <c r="I35" s="29">
        <f>+IFERROR(I33-I34,"nm")</f>
        <v>-0.1061452513966481</v>
      </c>
    </row>
    <row r="36" spans="1:9" x14ac:dyDescent="0.3">
      <c r="A36" s="27" t="s">
        <v>115</v>
      </c>
      <c r="B36" s="3">
        <f>+Historicals!B109</f>
        <v>240</v>
      </c>
      <c r="C36" s="3">
        <f>+Historicals!C109</f>
        <v>271</v>
      </c>
      <c r="D36" s="3">
        <f>+Historicals!D109</f>
        <v>300</v>
      </c>
      <c r="E36" s="3">
        <f>+Historicals!E109</f>
        <v>320</v>
      </c>
      <c r="F36" s="3">
        <f>+Historicals!F109</f>
        <v>347</v>
      </c>
      <c r="G36" s="3">
        <f>+Historicals!G109</f>
        <v>385</v>
      </c>
      <c r="H36" s="3">
        <f>+Historicals!H109</f>
        <v>438</v>
      </c>
      <c r="I36" s="3">
        <f>+Historicals!I109</f>
        <v>480</v>
      </c>
    </row>
    <row r="37" spans="1:9" x14ac:dyDescent="0.3">
      <c r="A37" s="26" t="s">
        <v>130</v>
      </c>
      <c r="B37" s="29" t="str">
        <f>+IFERROR(B36/A36-1,"nm")</f>
        <v>nm</v>
      </c>
      <c r="C37" s="29">
        <f t="shared" ref="C37" si="10">+IFERROR(C36/B36-1,"nm")</f>
        <v>0.12916666666666665</v>
      </c>
      <c r="D37" s="29">
        <f t="shared" ref="D37" si="11">+IFERROR(D36/C36-1,"nm")</f>
        <v>0.10701107011070121</v>
      </c>
      <c r="E37" s="29">
        <f t="shared" ref="E37" si="12">+IFERROR(E36/D36-1,"nm")</f>
        <v>6.6666666666666652E-2</v>
      </c>
      <c r="F37" s="29">
        <f t="shared" ref="F37" si="13">+IFERROR(F36/E36-1,"nm")</f>
        <v>8.4375000000000089E-2</v>
      </c>
      <c r="G37" s="29">
        <f t="shared" ref="G37" si="14">+IFERROR(G36/F36-1,"nm")</f>
        <v>0.10951008645533133</v>
      </c>
      <c r="H37" s="29">
        <f t="shared" ref="H37" si="15">+IFERROR(H36/G36-1,"nm")</f>
        <v>0.1376623376623376</v>
      </c>
      <c r="I37" s="29">
        <f>+IFERROR(I36/H36-1,"nm")</f>
        <v>9.5890410958904049E-2</v>
      </c>
    </row>
    <row r="38" spans="1:9" x14ac:dyDescent="0.3">
      <c r="A38" s="26" t="s">
        <v>138</v>
      </c>
      <c r="B38" s="29">
        <f>+Historicals!B184</f>
        <v>0</v>
      </c>
      <c r="C38" s="29">
        <f>+Historicals!C184</f>
        <v>-0.12742718446601942</v>
      </c>
      <c r="D38" s="29">
        <f>+Historicals!D184</f>
        <v>-0.10152990264255911</v>
      </c>
      <c r="E38" s="29">
        <f>+Historicals!E184</f>
        <v>-7.8947368421052627E-2</v>
      </c>
      <c r="F38" s="29">
        <f>+Historicals!F184</f>
        <v>3.3613445378151263E-3</v>
      </c>
      <c r="G38" s="29">
        <f>+Historicals!G184</f>
        <v>-0.135678391959799</v>
      </c>
      <c r="H38" s="29">
        <f>+Historicals!H184</f>
        <v>-1.7441860465116279E-2</v>
      </c>
      <c r="I38" s="29">
        <f>+Historicals!I184</f>
        <v>0.25</v>
      </c>
    </row>
    <row r="39" spans="1:9" x14ac:dyDescent="0.3">
      <c r="A39" s="26" t="s">
        <v>139</v>
      </c>
      <c r="B39" s="29" t="str">
        <f t="shared" ref="B39" si="16">+IFERROR(B37-B38,"nm")</f>
        <v>nm</v>
      </c>
      <c r="C39" s="29">
        <f t="shared" ref="C39" si="17">+IFERROR(C37-C38,"nm")</f>
        <v>0.25659385113268607</v>
      </c>
      <c r="D39" s="29">
        <f t="shared" ref="D39" si="18">+IFERROR(D37-D38,"nm")</f>
        <v>0.20854097275326033</v>
      </c>
      <c r="E39" s="29">
        <f t="shared" ref="E39" si="19">+IFERROR(E37-E38,"nm")</f>
        <v>0.14561403508771928</v>
      </c>
      <c r="F39" s="29">
        <f t="shared" ref="F39" si="20">+IFERROR(F37-F38,"nm")</f>
        <v>8.1013655462184961E-2</v>
      </c>
      <c r="G39" s="29">
        <f t="shared" ref="G39" si="21">+IFERROR(G37-G38,"nm")</f>
        <v>0.24518847841513033</v>
      </c>
      <c r="H39" s="29">
        <f t="shared" ref="H39" si="22">+IFERROR(H37-H38,"nm")</f>
        <v>0.15510419812745388</v>
      </c>
      <c r="I39" s="29">
        <f>+IFERROR(I37-I38,"nm")</f>
        <v>-0.15410958904109595</v>
      </c>
    </row>
    <row r="40" spans="1:9" x14ac:dyDescent="0.3">
      <c r="A40" s="27" t="s">
        <v>116</v>
      </c>
      <c r="B40" s="3">
        <f>+Historicals!B110</f>
        <v>0</v>
      </c>
      <c r="C40" s="3">
        <f>+Historicals!C110</f>
        <v>0</v>
      </c>
      <c r="D40" s="3">
        <f>+Historicals!D110</f>
        <v>0</v>
      </c>
      <c r="E40" s="3">
        <f>+Historicals!E110</f>
        <v>0</v>
      </c>
      <c r="F40" s="3">
        <f>+Historicals!F110</f>
        <v>0</v>
      </c>
      <c r="G40" s="3">
        <f>+Historicals!G110</f>
        <v>0</v>
      </c>
      <c r="H40" s="3">
        <f>+Historicals!H110</f>
        <v>0</v>
      </c>
      <c r="I40" s="3">
        <f>+Historicals!I110</f>
        <v>0</v>
      </c>
    </row>
    <row r="41" spans="1:9" x14ac:dyDescent="0.3">
      <c r="A41" s="26" t="s">
        <v>130</v>
      </c>
      <c r="B41" s="29" t="str">
        <f>+IFERROR(B40/A40-1,"nm")</f>
        <v>nm</v>
      </c>
      <c r="C41" s="29" t="str">
        <f t="shared" ref="C41" si="23">+IFERROR(C40/B40-1,"nm")</f>
        <v>nm</v>
      </c>
      <c r="D41" s="29" t="str">
        <f t="shared" ref="D41" si="24">+IFERROR(D40/C40-1,"nm")</f>
        <v>nm</v>
      </c>
      <c r="E41" s="29" t="str">
        <f t="shared" ref="E41" si="25">+IFERROR(E40/D40-1,"nm")</f>
        <v>nm</v>
      </c>
      <c r="F41" s="29" t="str">
        <f t="shared" ref="F41" si="26">+IFERROR(F40/E40-1,"nm")</f>
        <v>nm</v>
      </c>
      <c r="G41" s="29" t="str">
        <f t="shared" ref="G41" si="27">+IFERROR(G40/F40-1,"nm")</f>
        <v>nm</v>
      </c>
      <c r="H41" s="29" t="str">
        <f t="shared" ref="H41" si="28">+IFERROR(H40/G40-1,"nm")</f>
        <v>nm</v>
      </c>
      <c r="I41" s="29" t="str">
        <f>+IFERROR(I40/H40-1,"nm")</f>
        <v>nm</v>
      </c>
    </row>
    <row r="42" spans="1:9" x14ac:dyDescent="0.3">
      <c r="A42" s="26" t="s">
        <v>138</v>
      </c>
      <c r="B42" s="29">
        <f>+Historicals!B182</f>
        <v>0</v>
      </c>
      <c r="C42" s="29">
        <f>+Historicals!C182</f>
        <v>9.3228309428638606E-2</v>
      </c>
      <c r="D42" s="29">
        <f>+Historicals!D182</f>
        <v>4.1402301322722872E-2</v>
      </c>
      <c r="E42" s="29">
        <f>+Historicals!E182</f>
        <v>-3.7381247418422137E-2</v>
      </c>
      <c r="F42" s="29">
        <f>+Historicals!F182</f>
        <v>7.7558463848959452E-2</v>
      </c>
      <c r="G42" s="29">
        <f>+Historicals!G182</f>
        <v>-7.1279243404678949E-2</v>
      </c>
      <c r="H42" s="29">
        <f>+Historicals!H182</f>
        <v>0.24815092721620752</v>
      </c>
      <c r="I42" s="29">
        <f>+Historicals!I182</f>
        <v>0.05</v>
      </c>
    </row>
    <row r="43" spans="1:9" x14ac:dyDescent="0.3">
      <c r="A43" s="26" t="s">
        <v>139</v>
      </c>
      <c r="B43" s="29" t="str">
        <f t="shared" ref="B43" si="29">+IFERROR(B41-B42,"nm")</f>
        <v>nm</v>
      </c>
      <c r="C43" s="29" t="str">
        <f t="shared" ref="C43" si="30">+IFERROR(C41-C42,"nm")</f>
        <v>nm</v>
      </c>
      <c r="D43" s="29" t="str">
        <f t="shared" ref="D43" si="31">+IFERROR(D41-D42,"nm")</f>
        <v>nm</v>
      </c>
      <c r="E43" s="29" t="str">
        <f t="shared" ref="E43" si="32">+IFERROR(E41-E42,"nm")</f>
        <v>nm</v>
      </c>
      <c r="F43" s="29" t="str">
        <f t="shared" ref="F43" si="33">+IFERROR(F41-F42,"nm")</f>
        <v>nm</v>
      </c>
      <c r="G43" s="29" t="str">
        <f t="shared" ref="G43" si="34">+IFERROR(G41-G42,"nm")</f>
        <v>nm</v>
      </c>
      <c r="H43" s="29" t="str">
        <f t="shared" ref="H43" si="35">+IFERROR(H41-H42,"nm")</f>
        <v>nm</v>
      </c>
      <c r="I43" s="29" t="str">
        <f>+IFERROR(I41-I42,"nm")</f>
        <v>nm</v>
      </c>
    </row>
    <row r="44" spans="1:9" x14ac:dyDescent="0.3">
      <c r="A44" s="6" t="s">
        <v>131</v>
      </c>
      <c r="B44" s="30">
        <f t="shared" ref="B44:H44" si="36">+B50+B47</f>
        <v>0</v>
      </c>
      <c r="C44" s="30">
        <f t="shared" si="36"/>
        <v>0</v>
      </c>
      <c r="D44" s="30">
        <f t="shared" si="36"/>
        <v>0</v>
      </c>
      <c r="E44" s="30">
        <f t="shared" si="36"/>
        <v>0</v>
      </c>
      <c r="F44" s="30">
        <f t="shared" si="36"/>
        <v>0</v>
      </c>
      <c r="G44" s="30">
        <f t="shared" si="36"/>
        <v>0</v>
      </c>
      <c r="H44" s="30">
        <f t="shared" si="36"/>
        <v>0</v>
      </c>
      <c r="I44" s="30">
        <f>+I50+I47</f>
        <v>0</v>
      </c>
    </row>
    <row r="45" spans="1:9" x14ac:dyDescent="0.3">
      <c r="A45" s="28" t="s">
        <v>130</v>
      </c>
      <c r="B45" s="29" t="str">
        <f>+IFERROR(B44/A44-1,"nm")</f>
        <v>nm</v>
      </c>
      <c r="C45" s="29" t="str">
        <f t="shared" ref="C45" si="37">+IFERROR(C44/B44-1,"nm")</f>
        <v>nm</v>
      </c>
      <c r="D45" s="29" t="str">
        <f t="shared" ref="D45" si="38">+IFERROR(D44/C44-1,"nm")</f>
        <v>nm</v>
      </c>
      <c r="E45" s="29" t="str">
        <f t="shared" ref="E45" si="39">+IFERROR(E44/D44-1,"nm")</f>
        <v>nm</v>
      </c>
      <c r="F45" s="29" t="str">
        <f t="shared" ref="F45" si="40">+IFERROR(F44/E44-1,"nm")</f>
        <v>nm</v>
      </c>
      <c r="G45" s="29" t="str">
        <f t="shared" ref="G45" si="41">+IFERROR(G44/F44-1,"nm")</f>
        <v>nm</v>
      </c>
      <c r="H45" s="29" t="str">
        <f t="shared" ref="H45" si="42">+IFERROR(H44/G44-1,"nm")</f>
        <v>nm</v>
      </c>
      <c r="I45" s="29" t="str">
        <f>+IFERROR(I44/H44-1,"nm")</f>
        <v>nm</v>
      </c>
    </row>
    <row r="46" spans="1:9" x14ac:dyDescent="0.3">
      <c r="A46" s="28" t="s">
        <v>132</v>
      </c>
      <c r="B46" s="29">
        <f t="shared" ref="B46:H46" si="43">+IFERROR(B44/B$30,"nm")</f>
        <v>0</v>
      </c>
      <c r="C46" s="29">
        <f t="shared" si="43"/>
        <v>0</v>
      </c>
      <c r="D46" s="29">
        <f t="shared" si="43"/>
        <v>0</v>
      </c>
      <c r="E46" s="29">
        <f t="shared" si="43"/>
        <v>0</v>
      </c>
      <c r="F46" s="29">
        <f t="shared" si="43"/>
        <v>0</v>
      </c>
      <c r="G46" s="29">
        <f t="shared" si="43"/>
        <v>0</v>
      </c>
      <c r="H46" s="29">
        <f t="shared" si="43"/>
        <v>0</v>
      </c>
      <c r="I46" s="29">
        <f>+IFERROR(I44/I$30,"nm")</f>
        <v>0</v>
      </c>
    </row>
    <row r="47" spans="1:9" x14ac:dyDescent="0.3">
      <c r="A47" s="6" t="s">
        <v>133</v>
      </c>
      <c r="B47" s="6">
        <f>+Historicals!B167</f>
        <v>0</v>
      </c>
      <c r="C47" s="6">
        <f>+Historicals!C167</f>
        <v>0</v>
      </c>
      <c r="D47" s="6">
        <f>+Historicals!D167</f>
        <v>0</v>
      </c>
      <c r="E47" s="6">
        <f>+Historicals!E167</f>
        <v>0</v>
      </c>
      <c r="F47" s="6">
        <f>+Historicals!F167</f>
        <v>0</v>
      </c>
      <c r="G47" s="6">
        <f>+Historicals!G167</f>
        <v>0</v>
      </c>
      <c r="H47" s="6">
        <f>+Historicals!H167</f>
        <v>0</v>
      </c>
      <c r="I47" s="6">
        <f>+Historicals!I167</f>
        <v>0</v>
      </c>
    </row>
    <row r="48" spans="1:9" x14ac:dyDescent="0.3">
      <c r="A48" s="28" t="s">
        <v>130</v>
      </c>
      <c r="B48" s="29" t="str">
        <f>+IFERROR(B47/A47-1,"nm")</f>
        <v>nm</v>
      </c>
      <c r="C48" s="29" t="str">
        <f t="shared" ref="C48" si="44">+IFERROR(C47/B47-1,"nm")</f>
        <v>nm</v>
      </c>
      <c r="D48" s="29" t="str">
        <f t="shared" ref="D48" si="45">+IFERROR(D47/C47-1,"nm")</f>
        <v>nm</v>
      </c>
      <c r="E48" s="29" t="str">
        <f t="shared" ref="E48" si="46">+IFERROR(E47/D47-1,"nm")</f>
        <v>nm</v>
      </c>
      <c r="F48" s="29" t="str">
        <f t="shared" ref="F48" si="47">+IFERROR(F47/E47-1,"nm")</f>
        <v>nm</v>
      </c>
      <c r="G48" s="29" t="str">
        <f t="shared" ref="G48" si="48">+IFERROR(G47/F47-1,"nm")</f>
        <v>nm</v>
      </c>
      <c r="H48" s="29" t="str">
        <f t="shared" ref="H48" si="49">+IFERROR(H47/G47-1,"nm")</f>
        <v>nm</v>
      </c>
      <c r="I48" s="29" t="str">
        <f>+IFERROR(I47/H47-1,"nm")</f>
        <v>nm</v>
      </c>
    </row>
    <row r="49" spans="1:14" x14ac:dyDescent="0.3">
      <c r="A49" s="28" t="s">
        <v>134</v>
      </c>
      <c r="B49" s="29">
        <f t="shared" ref="B49:H49" si="50">+IFERROR(B47/B$30,"nm")</f>
        <v>0</v>
      </c>
      <c r="C49" s="29">
        <f t="shared" si="50"/>
        <v>0</v>
      </c>
      <c r="D49" s="29">
        <f t="shared" si="50"/>
        <v>0</v>
      </c>
      <c r="E49" s="29">
        <f t="shared" si="50"/>
        <v>0</v>
      </c>
      <c r="F49" s="29">
        <f t="shared" si="50"/>
        <v>0</v>
      </c>
      <c r="G49" s="29">
        <f t="shared" si="50"/>
        <v>0</v>
      </c>
      <c r="H49" s="29">
        <f t="shared" si="50"/>
        <v>0</v>
      </c>
      <c r="I49" s="29">
        <f>+IFERROR(I47/I$30,"nm")</f>
        <v>0</v>
      </c>
    </row>
    <row r="50" spans="1:14" x14ac:dyDescent="0.3">
      <c r="A50" s="6" t="s">
        <v>135</v>
      </c>
      <c r="B50" s="6">
        <f>+Historicals!B134</f>
        <v>0</v>
      </c>
      <c r="C50" s="6">
        <f>+Historicals!C134</f>
        <v>0</v>
      </c>
      <c r="D50" s="6">
        <f>+Historicals!D134</f>
        <v>0</v>
      </c>
      <c r="E50" s="6">
        <f>+Historicals!E134</f>
        <v>0</v>
      </c>
      <c r="F50" s="6">
        <f>+Historicals!F134</f>
        <v>0</v>
      </c>
      <c r="G50" s="6">
        <f>+Historicals!G134</f>
        <v>0</v>
      </c>
      <c r="H50" s="6">
        <f>+Historicals!H134</f>
        <v>0</v>
      </c>
      <c r="I50" s="6">
        <f>+Historicals!I134</f>
        <v>0</v>
      </c>
    </row>
    <row r="51" spans="1:14" x14ac:dyDescent="0.3">
      <c r="A51" s="28" t="s">
        <v>130</v>
      </c>
      <c r="B51" s="29" t="str">
        <f>+IFERROR(B50/A50-1,"nm")</f>
        <v>nm</v>
      </c>
      <c r="C51" s="29" t="str">
        <f t="shared" ref="C51" si="51">+IFERROR(C50/B50-1,"nm")</f>
        <v>nm</v>
      </c>
      <c r="D51" s="29" t="str">
        <f t="shared" ref="D51" si="52">+IFERROR(D50/C50-1,"nm")</f>
        <v>nm</v>
      </c>
      <c r="E51" s="29" t="str">
        <f t="shared" ref="E51" si="53">+IFERROR(E50/D50-1,"nm")</f>
        <v>nm</v>
      </c>
      <c r="F51" s="29" t="str">
        <f t="shared" ref="F51" si="54">+IFERROR(F50/E50-1,"nm")</f>
        <v>nm</v>
      </c>
      <c r="G51" s="29" t="str">
        <f t="shared" ref="G51" si="55">+IFERROR(G50/F50-1,"nm")</f>
        <v>nm</v>
      </c>
      <c r="H51" s="29" t="str">
        <f t="shared" ref="H51" si="56">+IFERROR(H50/G50-1,"nm")</f>
        <v>nm</v>
      </c>
      <c r="I51" s="29" t="str">
        <f>+IFERROR(I50/H50-1,"nm")</f>
        <v>nm</v>
      </c>
    </row>
    <row r="52" spans="1:14" x14ac:dyDescent="0.3">
      <c r="A52" s="28" t="s">
        <v>132</v>
      </c>
      <c r="B52" s="29">
        <f t="shared" ref="B52:H52" si="57">+IFERROR(B50/B$30,"nm")</f>
        <v>0</v>
      </c>
      <c r="C52" s="29">
        <f t="shared" si="57"/>
        <v>0</v>
      </c>
      <c r="D52" s="29">
        <f t="shared" si="57"/>
        <v>0</v>
      </c>
      <c r="E52" s="29">
        <f t="shared" si="57"/>
        <v>0</v>
      </c>
      <c r="F52" s="29">
        <f t="shared" si="57"/>
        <v>0</v>
      </c>
      <c r="G52" s="29">
        <f t="shared" si="57"/>
        <v>0</v>
      </c>
      <c r="H52" s="29">
        <f t="shared" si="57"/>
        <v>0</v>
      </c>
      <c r="I52" s="29">
        <f>+IFERROR(I50/I$30,"nm")</f>
        <v>0</v>
      </c>
    </row>
    <row r="53" spans="1:14" x14ac:dyDescent="0.3">
      <c r="A53" s="6" t="s">
        <v>136</v>
      </c>
      <c r="B53" s="6">
        <f>+Historicals!B156</f>
        <v>0</v>
      </c>
      <c r="C53" s="6">
        <f>+Historicals!C156</f>
        <v>0</v>
      </c>
      <c r="D53" s="6">
        <f>+Historicals!D156</f>
        <v>0</v>
      </c>
      <c r="E53" s="6">
        <f>+Historicals!E156</f>
        <v>0</v>
      </c>
      <c r="F53" s="6">
        <f>+Historicals!F156</f>
        <v>0</v>
      </c>
      <c r="G53" s="6">
        <f>+Historicals!G156</f>
        <v>0</v>
      </c>
      <c r="H53" s="6">
        <f>+Historicals!H156</f>
        <v>0</v>
      </c>
      <c r="I53" s="6">
        <f>+Historicals!I156</f>
        <v>0</v>
      </c>
    </row>
    <row r="54" spans="1:14" x14ac:dyDescent="0.3">
      <c r="A54" s="28" t="s">
        <v>130</v>
      </c>
      <c r="B54" s="29" t="str">
        <f>+IFERROR(B53/A53-1,"nm")</f>
        <v>nm</v>
      </c>
      <c r="C54" s="29" t="str">
        <f t="shared" ref="C54" si="58">+IFERROR(C53/B53-1,"nm")</f>
        <v>nm</v>
      </c>
      <c r="D54" s="29" t="str">
        <f t="shared" ref="D54" si="59">+IFERROR(D53/C53-1,"nm")</f>
        <v>nm</v>
      </c>
      <c r="E54" s="29" t="str">
        <f t="shared" ref="E54" si="60">+IFERROR(E53/D53-1,"nm")</f>
        <v>nm</v>
      </c>
      <c r="F54" s="29" t="str">
        <f t="shared" ref="F54" si="61">+IFERROR(F53/E53-1,"nm")</f>
        <v>nm</v>
      </c>
      <c r="G54" s="29" t="str">
        <f t="shared" ref="G54" si="62">+IFERROR(G53/F53-1,"nm")</f>
        <v>nm</v>
      </c>
      <c r="H54" s="29" t="str">
        <f t="shared" ref="H54" si="63">+IFERROR(H53/G53-1,"nm")</f>
        <v>nm</v>
      </c>
      <c r="I54" s="29" t="str">
        <f>+IFERROR(I53/H53-1,"nm")</f>
        <v>nm</v>
      </c>
    </row>
    <row r="55" spans="1:14" x14ac:dyDescent="0.3">
      <c r="A55" s="28" t="s">
        <v>134</v>
      </c>
      <c r="B55" s="29">
        <f t="shared" ref="B55:H55" si="64">+IFERROR(B53/B$30,"nm")</f>
        <v>0</v>
      </c>
      <c r="C55" s="29">
        <f t="shared" si="64"/>
        <v>0</v>
      </c>
      <c r="D55" s="29">
        <f t="shared" si="64"/>
        <v>0</v>
      </c>
      <c r="E55" s="29">
        <f t="shared" si="64"/>
        <v>0</v>
      </c>
      <c r="F55" s="29">
        <f t="shared" si="64"/>
        <v>0</v>
      </c>
      <c r="G55" s="29">
        <f t="shared" si="64"/>
        <v>0</v>
      </c>
      <c r="H55" s="29">
        <f t="shared" si="64"/>
        <v>0</v>
      </c>
      <c r="I55" s="29">
        <f>+IFERROR(I53/I$30,"nm")</f>
        <v>0</v>
      </c>
    </row>
    <row r="56" spans="1:14" x14ac:dyDescent="0.3">
      <c r="A56" s="25" t="str">
        <f>+Historicals!A111</f>
        <v>Segmental Breakdowns</v>
      </c>
      <c r="B56" s="25"/>
      <c r="C56" s="25"/>
      <c r="D56" s="25"/>
      <c r="E56" s="25"/>
      <c r="F56" s="25"/>
      <c r="G56" s="25"/>
      <c r="H56" s="25"/>
      <c r="I56" s="25"/>
      <c r="J56" s="21"/>
      <c r="K56" s="21"/>
      <c r="L56" s="21"/>
      <c r="M56" s="21"/>
      <c r="N56" s="21"/>
    </row>
  </sheetData>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Zaneta Azuma-Kotei</cp:lastModifiedBy>
  <dcterms:created xsi:type="dcterms:W3CDTF">2020-05-20T17:26:08Z</dcterms:created>
  <dcterms:modified xsi:type="dcterms:W3CDTF">2023-12-13T00:01:39Z</dcterms:modified>
</cp:coreProperties>
</file>