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0E2752CD-DBFA-F74A-8196-081679F33C0C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E17" i="5"/>
  <c r="F17" i="5"/>
  <c r="G17" i="5"/>
  <c r="H17" i="5"/>
  <c r="I17" i="5"/>
  <c r="B17" i="5"/>
  <c r="B4" i="5"/>
  <c r="B19" i="5"/>
  <c r="C23" i="5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19" i="5"/>
  <c r="D19" i="5"/>
  <c r="E19" i="5"/>
  <c r="F19" i="5"/>
  <c r="G19" i="5"/>
  <c r="H19" i="5"/>
  <c r="I19" i="5"/>
  <c r="C16" i="5"/>
  <c r="D16" i="5"/>
  <c r="E16" i="5"/>
  <c r="F16" i="5"/>
  <c r="G16" i="5"/>
  <c r="H16" i="5"/>
  <c r="I16" i="5"/>
  <c r="J16" i="5"/>
  <c r="K16" i="5"/>
  <c r="L16" i="5"/>
  <c r="M16" i="5"/>
  <c r="N16" i="5"/>
  <c r="B16" i="5"/>
  <c r="C6" i="3"/>
  <c r="B6" i="3"/>
  <c r="C15" i="5"/>
  <c r="D15" i="5"/>
  <c r="E15" i="5"/>
  <c r="F15" i="5"/>
  <c r="G15" i="5"/>
  <c r="H15" i="5"/>
  <c r="I15" i="5"/>
  <c r="J15" i="5"/>
  <c r="K15" i="5"/>
  <c r="L15" i="5"/>
  <c r="M15" i="5"/>
  <c r="N15" i="5"/>
  <c r="B15" i="5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9" i="5"/>
  <c r="C9" i="5"/>
  <c r="D9" i="5"/>
  <c r="E9" i="5"/>
  <c r="F9" i="5"/>
  <c r="G9" i="5"/>
  <c r="H9" i="5"/>
  <c r="I9" i="5"/>
  <c r="C8" i="5"/>
  <c r="D8" i="5"/>
  <c r="E8" i="5"/>
  <c r="F8" i="5"/>
  <c r="G8" i="5"/>
  <c r="H8" i="5"/>
  <c r="I8" i="5"/>
  <c r="B8" i="5"/>
  <c r="C7" i="5"/>
  <c r="D7" i="5"/>
  <c r="E7" i="5"/>
  <c r="F7" i="5"/>
  <c r="G7" i="5"/>
  <c r="H7" i="5"/>
  <c r="I7" i="5"/>
  <c r="B7" i="5"/>
  <c r="C6" i="5"/>
  <c r="D6" i="5"/>
  <c r="E6" i="5"/>
  <c r="F6" i="5"/>
  <c r="G6" i="5"/>
  <c r="H6" i="5"/>
  <c r="I6" i="5"/>
  <c r="B6" i="5"/>
  <c r="C5" i="5"/>
  <c r="D5" i="5"/>
  <c r="E5" i="5"/>
  <c r="F5" i="5"/>
  <c r="G5" i="5"/>
  <c r="H5" i="5"/>
  <c r="I5" i="5"/>
  <c r="B5" i="5"/>
  <c r="C4" i="5"/>
  <c r="D4" i="5"/>
  <c r="E4" i="5"/>
  <c r="F4" i="5"/>
  <c r="G4" i="5"/>
  <c r="H4" i="5"/>
  <c r="I4" i="5"/>
  <c r="I3" i="5"/>
  <c r="H3" i="5"/>
  <c r="G3" i="5"/>
  <c r="F3" i="5"/>
  <c r="E3" i="5"/>
  <c r="D3" i="5"/>
  <c r="C3" i="5"/>
  <c r="B3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I65" i="4" l="1"/>
  <c r="I63" i="4"/>
  <c r="I62" i="4"/>
  <c r="L112" i="1"/>
  <c r="G62" i="4"/>
  <c r="H62" i="4"/>
  <c r="R18" i="4" l="1"/>
  <c r="S18" i="4" s="1"/>
  <c r="T18" i="4" s="1"/>
  <c r="U18" i="4" s="1"/>
  <c r="V18" i="4" s="1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<sst xmlns="http://schemas.openxmlformats.org/spreadsheetml/2006/main" count="588" uniqueCount="268">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</sst>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I97" sqref="I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zoomScale="75" zoomScaleNormal="100" workbookViewId="0">
      <selection activeCell="J53" sqref="J53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U31"/>
  <sheetViews>
    <sheetView tabSelected="1" workbookViewId="0">
      <selection activeCell="A31" sqref="A31"/>
    </sheetView>
  </sheetViews>
  <sheetFormatPr baseColWidth="10" defaultRowHeight="15" x14ac:dyDescent="0.2"/>
  <sheetData>
    <row r="1" spans="1:21" ht="112" x14ac:dyDescent="0.2">
      <c r="A1" s="78" t="s">
        <v>231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20</v>
      </c>
      <c r="K1" s="80">
        <f>+I1+1</f>
        <v>2023</v>
      </c>
      <c r="L1" s="80">
        <f t="shared" si="0"/>
        <v>2024</v>
      </c>
      <c r="M1" s="80">
        <f t="shared" si="0"/>
        <v>2025</v>
      </c>
      <c r="N1" s="80">
        <f t="shared" si="0"/>
        <v>2026</v>
      </c>
      <c r="O1" s="80">
        <f t="shared" si="0"/>
        <v>2027</v>
      </c>
      <c r="P1" s="80">
        <f t="shared" si="0"/>
        <v>2028</v>
      </c>
      <c r="Q1" s="80">
        <f t="shared" si="0"/>
        <v>2029</v>
      </c>
      <c r="R1" s="80">
        <f t="shared" si="0"/>
        <v>2030</v>
      </c>
      <c r="S1" s="80">
        <f t="shared" si="0"/>
        <v>2031</v>
      </c>
      <c r="T1" s="80">
        <f t="shared" si="0"/>
        <v>2032</v>
      </c>
      <c r="U1" s="81" t="s">
        <v>232</v>
      </c>
    </row>
    <row r="2" spans="1:21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82"/>
      <c r="Q2" s="82"/>
      <c r="R2" s="82"/>
      <c r="S2" s="82"/>
      <c r="T2" s="82"/>
      <c r="U2" s="82"/>
    </row>
    <row r="3" spans="1:21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K3" s="74"/>
      <c r="L3" s="54"/>
      <c r="M3" s="54"/>
      <c r="N3" s="54"/>
      <c r="O3" s="54"/>
    </row>
    <row r="4" spans="1:21" x14ac:dyDescent="0.2">
      <c r="A4" t="s">
        <v>235</v>
      </c>
      <c r="B4" s="3">
        <f>(B3+'Three Statements'!B33+'Three Statements'!B34+'Three Statements'!B36+'Three Statements'!B37+'Three Statements'!B38)-'Three Statements'!B21</f>
        <v>-1057.3125</v>
      </c>
      <c r="C4" s="3">
        <f>(C3+'Three Statements'!C33+'Three Statements'!C34+'Three Statements'!C36+'Three Statements'!C37+'Three Statements'!C38)-'Three Statements'!C21</f>
        <v>742.94166666666661</v>
      </c>
      <c r="D4" s="3">
        <f>(D3+'Three Statements'!D33+'Three Statements'!D34+'Three Statements'!D36+'Three Statements'!D37+'Three Statements'!D38)-'Three Statements'!D21</f>
        <v>1957.2383333333328</v>
      </c>
      <c r="E4" s="3">
        <f>(E3+'Three Statements'!E33+'Three Statements'!E34+'Three Statements'!E36+'Three Statements'!E37+'Three Statements'!E38)-'Three Statements'!E21</f>
        <v>2851.1408333333329</v>
      </c>
      <c r="F4" s="3">
        <f>(F3+'Three Statements'!F33+'Three Statements'!F34+'Three Statements'!F36+'Three Statements'!F37+'Three Statements'!F38)-'Three Statements'!F21</f>
        <v>2432.0974999999999</v>
      </c>
      <c r="G4" s="3">
        <f>(G3+'Three Statements'!G33+'Three Statements'!G34+'Three Statements'!G36+'Three Statements'!G37+'Three Statements'!G38)-'Three Statements'!G21</f>
        <v>7012.9974999999995</v>
      </c>
      <c r="H4" s="3">
        <f>(H3+'Three Statements'!H33+'Three Statements'!H34+'Three Statements'!H36+'Three Statements'!H37+'Three Statements'!H38)-'Three Statements'!H21</f>
        <v>5540.1533333333336</v>
      </c>
      <c r="I4" s="3">
        <f>(I3+'Three Statements'!I33+'Three Statements'!I34+'Three Statements'!I36+'Three Statements'!I37+'Three Statements'!I38)-'Three Statements'!I21</f>
        <v>6361.7333333333336</v>
      </c>
    </row>
    <row r="5" spans="1:21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1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1" x14ac:dyDescent="0.2">
      <c r="A7" t="s">
        <v>238</v>
      </c>
      <c r="B7" s="54">
        <f>B4/'Three Statements'!B5</f>
        <v>-0.2184981401115933</v>
      </c>
      <c r="C7" s="54">
        <f>C4/'Three Statements'!C5</f>
        <v>0.139887340739346</v>
      </c>
      <c r="D7" s="54">
        <f>D4/'Three Statements'!D5</f>
        <v>0.39019902977139809</v>
      </c>
      <c r="E7" s="54">
        <f>E4/'Three Statements'!E5</f>
        <v>0.66771448087431684</v>
      </c>
      <c r="F7" s="54">
        <f>F4/'Three Statements'!F5</f>
        <v>0.53429206942003515</v>
      </c>
      <c r="G7" s="54">
        <f>G4/'Three Statements'!G5</f>
        <v>2.5010690085592011</v>
      </c>
      <c r="H7" s="54">
        <f>H4/'Three Statements'!H5</f>
        <v>0.85867224633188677</v>
      </c>
      <c r="I7" s="54">
        <f>I4/'Three Statements'!I5</f>
        <v>1.0665101983794356</v>
      </c>
    </row>
    <row r="8" spans="1:21" x14ac:dyDescent="0.2">
      <c r="A8" t="s">
        <v>239</v>
      </c>
      <c r="B8" s="54">
        <f>B4/'Three Statements'!B53</f>
        <v>-0.2272324306898775</v>
      </c>
      <c r="C8" s="54">
        <f>C4/'Three Statements'!C53</f>
        <v>0.13804192988975597</v>
      </c>
      <c r="D8" s="54">
        <f>D4/'Three Statements'!D53</f>
        <v>0.42346134429539872</v>
      </c>
      <c r="E8" s="54">
        <f>E4/'Three Statements'!E53</f>
        <v>0.57332411689791529</v>
      </c>
      <c r="F8" s="54">
        <f>F4/'Three Statements'!F53</f>
        <v>0.59146339980544749</v>
      </c>
      <c r="G8" s="54">
        <f>G4/'Three Statements'!G53</f>
        <v>3.0812818541300526</v>
      </c>
      <c r="H8" s="54">
        <f>H4/'Three Statements'!H53</f>
        <v>1.0341895339431275</v>
      </c>
      <c r="I8" s="54">
        <f>I4/'Three Statements'!I53</f>
        <v>1.4989946591266101</v>
      </c>
    </row>
    <row r="9" spans="1:21" x14ac:dyDescent="0.2">
      <c r="A9" t="s">
        <v>240</v>
      </c>
      <c r="B9" s="83">
        <f>('Three Statements'!B33+'Three Statements'!B34+'Three Statements'!B35+'Three Statements'!B36+'Three Statements'!B37+'Three Statements'!B38)/'Three Statements'!B39</f>
        <v>0.53191154481781699</v>
      </c>
      <c r="C9" s="83">
        <f>('Three Statements'!C33+'Three Statements'!C34+'Three Statements'!C35+'Three Statements'!C36+'Three Statements'!C37+'Three Statements'!C38)/'Three Statements'!C39</f>
        <v>0.56673193016805357</v>
      </c>
      <c r="D9" s="83">
        <f>('Three Statements'!D33+'Three Statements'!D34+'Three Statements'!D35+'Three Statements'!D36+'Three Statements'!D37+'Three Statements'!D38)/'Three Statements'!D39</f>
        <v>0.70959941968243734</v>
      </c>
      <c r="E9" s="83">
        <f>('Three Statements'!E33+'Three Statements'!E34+'Three Statements'!E35+'Three Statements'!E36+'Three Statements'!E37+'Three Statements'!E38)/'Three Statements'!E39</f>
        <v>1.0645128414186711</v>
      </c>
      <c r="F9" s="83">
        <f>('Three Statements'!F33+'Three Statements'!F34+'Three Statements'!F35+'Three Statements'!F36+'Three Statements'!F37+'Three Statements'!F38)/'Three Statements'!F39</f>
        <v>1.3346238938053097</v>
      </c>
      <c r="G9" s="83">
        <f>('Three Statements'!G33+'Three Statements'!G34+'Three Statements'!G35+'Three Statements'!G36+'Three Statements'!G37+'Three Statements'!G38)/'Three Statements'!G39</f>
        <v>2.6119180633147114</v>
      </c>
      <c r="H9" s="83">
        <f>('Three Statements'!H33+'Three Statements'!H34+'Three Statements'!H35+'Three Statements'!H36+'Three Statements'!H37+'Three Statements'!H38)/'Three Statements'!H39</f>
        <v>1.7339233962559724</v>
      </c>
      <c r="I9" s="83">
        <f>('Three Statements'!I33+'Three Statements'!I34+'Three Statements'!I35+'Three Statements'!I36+'Three Statements'!I37+'Three Statements'!I38)/'Three Statements'!I39</f>
        <v>1.4188861985472154</v>
      </c>
    </row>
    <row r="10" spans="1:21" x14ac:dyDescent="0.2">
      <c r="A10" t="s">
        <v>241</v>
      </c>
      <c r="B10" s="83">
        <f>('Three Statements'!B33+'Three Statements'!B34+'Three Statements'!B35+'Three Statements'!B36+'Three Statements'!B37+'Three Statements'!B38)/'Three Statements'!B43</f>
        <v>0.34722079523271343</v>
      </c>
      <c r="C10" s="83">
        <f>('Three Statements'!C33+'Three Statements'!C34+'Three Statements'!C35+'Three Statements'!C36+'Three Statements'!C37+'Three Statements'!C38)/'Three Statements'!C43</f>
        <v>0.36172871648008331</v>
      </c>
      <c r="D10" s="83">
        <f>('Three Statements'!D33+'Three Statements'!D34+'Three Statements'!D35+'Three Statements'!D36+'Three Statements'!D37+'Three Statements'!D38)/'Three Statements'!D43</f>
        <v>0.41506765357597475</v>
      </c>
      <c r="E10" s="83">
        <f>('Three Statements'!E33+'Three Statements'!E34+'Three Statements'!E35+'Three Statements'!E36+'Three Statements'!E37+'Three Statements'!E38)/'Three Statements'!E43</f>
        <v>0.51562422866169721</v>
      </c>
      <c r="F10" s="83">
        <f>('Three Statements'!F33+'Three Statements'!F34+'Three Statements'!F35+'Three Statements'!F36+'Three Statements'!F37+'Three Statements'!F38)/'Three Statements'!F43</f>
        <v>0.57166548211324331</v>
      </c>
      <c r="G10" s="83">
        <f>('Three Statements'!G33+'Three Statements'!G34+'Three Statements'!G35+'Three Statements'!G36+'Three Statements'!G37+'Three Statements'!G38)/'Three Statements'!G43</f>
        <v>0.72313879150340277</v>
      </c>
      <c r="H10" s="83">
        <f>('Three Statements'!H33+'Three Statements'!H34+'Three Statements'!H35+'Three Statements'!H36+'Three Statements'!H37+'Three Statements'!H38)/'Three Statements'!H43</f>
        <v>0.63422530369012142</v>
      </c>
      <c r="I10" s="83">
        <f>('Three Statements'!I33+'Three Statements'!I34+'Three Statements'!I35+'Three Statements'!I36+'Three Statements'!I37+'Three Statements'!I38)/'Three Statements'!I43</f>
        <v>0.58658658658658658</v>
      </c>
    </row>
    <row r="11" spans="1:21" x14ac:dyDescent="0.2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</row>
    <row r="15" spans="1:21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/>
    </row>
    <row r="16" spans="1:21" x14ac:dyDescent="0.2">
      <c r="A16" s="84" t="s">
        <v>129</v>
      </c>
      <c r="B16" s="85" t="str">
        <f>+IFERROR(B15/A15-1,"nm")</f>
        <v>nm</v>
      </c>
      <c r="C16" s="85">
        <f t="shared" ref="C16:N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>
        <f t="shared" si="1"/>
        <v>0.80213117790868793</v>
      </c>
      <c r="K16" s="85">
        <f t="shared" si="1"/>
        <v>3.453960183284166E-2</v>
      </c>
      <c r="L16" s="85">
        <f t="shared" si="1"/>
        <v>9.5342162053529078E-2</v>
      </c>
      <c r="M16" s="85">
        <f t="shared" si="1"/>
        <v>0.10313679859365821</v>
      </c>
      <c r="N16" s="85">
        <f t="shared" si="1"/>
        <v>0.11074694773291793</v>
      </c>
      <c r="O16" s="86"/>
      <c r="P16" s="87"/>
      <c r="Q16" s="87"/>
      <c r="R16" s="87"/>
      <c r="S16" s="87"/>
      <c r="T16" s="87"/>
      <c r="U16" s="87"/>
    </row>
    <row r="17" spans="1:21" x14ac:dyDescent="0.2">
      <c r="A17" t="s">
        <v>244</v>
      </c>
      <c r="B17" s="74">
        <f>(B3/'Three Statements'!B43)*B19+(('Three Statements'!B33+'Three Statements'!B34+'Three Statements'!B35+'Three Statements'!B36+'Three Statements'!B37+'Three Statements'!B38)/'Three Statements'!B43)*Sheet2!B22</f>
        <v>4.3699702820430487E-2</v>
      </c>
      <c r="C17" s="74">
        <f>(C3/'Three Statements'!C43)*C19+(('Three Statements'!C33+'Three Statements'!C34+'Three Statements'!C35+'Three Statements'!C36+'Three Statements'!C37+'Three Statements'!C38)/'Three Statements'!C43)*Sheet2!C22</f>
        <v>4.5119215463195354E-2</v>
      </c>
      <c r="D17" s="74">
        <f>(D3/'Three Statements'!D43)*D19+(('Three Statements'!D33+'Three Statements'!D34+'Three Statements'!D35+'Three Statements'!D36+'Three Statements'!D37+'Three Statements'!D38)/'Three Statements'!D43)*Sheet2!D22</f>
        <v>3.0682504643463299E-2</v>
      </c>
      <c r="E17" s="74">
        <f>(E3/'Three Statements'!E43)*E19+(('Three Statements'!E33+'Three Statements'!E34+'Three Statements'!E35+'Three Statements'!E36+'Three Statements'!E37+'Three Statements'!E38)/'Three Statements'!E43)*Sheet2!E22</f>
        <v>0.11790133746573407</v>
      </c>
      <c r="F17" s="74">
        <f>(F3/'Three Statements'!F43)*F19+(('Three Statements'!F33+'Three Statements'!F34+'Three Statements'!F35+'Three Statements'!F36+'Three Statements'!F37+'Three Statements'!F38)/'Three Statements'!F43)*Sheet2!F22</f>
        <v>3.7272231702215115E-2</v>
      </c>
      <c r="G17" s="74">
        <f>(G3/'Three Statements'!G43)*G19+(('Three Statements'!G33+'Three Statements'!G34+'Three Statements'!G35+'Three Statements'!G36+'Three Statements'!G37+'Three Statements'!G38)/'Three Statements'!G43)*Sheet2!G22</f>
        <v>1.2498932562684747E-2</v>
      </c>
      <c r="H17" s="74">
        <f>(H3/'Three Statements'!H43)*H19+(('Three Statements'!H33+'Three Statements'!H34+'Three Statements'!H35+'Three Statements'!H36+'Three Statements'!H37+'Three Statements'!H38)/'Three Statements'!H43)*Sheet2!H22</f>
        <v>2.7621966465463367E-2</v>
      </c>
      <c r="I17" s="74">
        <f>(I3/'Three Statements'!I43)*I19+(('Three Statements'!I33+'Three Statements'!I34+'Three Statements'!I35+'Three Statements'!I36+'Three Statements'!I37+'Three Statements'!I38)/'Three Statements'!I43)*Sheet2!I22</f>
        <v>1.5734825968887804E-2</v>
      </c>
      <c r="J17" t="s">
        <v>245</v>
      </c>
      <c r="K17" s="3"/>
      <c r="L17" s="3"/>
      <c r="M17" s="3"/>
      <c r="N17" s="3"/>
      <c r="O17" s="3"/>
    </row>
    <row r="18" spans="1:21" x14ac:dyDescent="0.2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 s="2" t="s">
        <v>247</v>
      </c>
      <c r="M18" t="s">
        <v>267</v>
      </c>
    </row>
    <row r="19" spans="1:21" x14ac:dyDescent="0.2">
      <c r="A19" s="2" t="s">
        <v>248</v>
      </c>
      <c r="B19" s="88">
        <f>B18*(B21-B20)</f>
        <v>-6.1339599999999999E-3</v>
      </c>
      <c r="C19" s="88">
        <f t="shared" ref="C19:I19" si="2">C18*(C21-C20)</f>
        <v>6.2824959999999999E-2</v>
      </c>
      <c r="D19" s="88">
        <f t="shared" si="2"/>
        <v>8.5468500000000003E-2</v>
      </c>
      <c r="E19" s="88">
        <f t="shared" si="2"/>
        <v>-4.9535549999999998E-2</v>
      </c>
      <c r="F19" s="88">
        <f t="shared" si="2"/>
        <v>0.20292590000000002</v>
      </c>
      <c r="G19" s="88">
        <f t="shared" si="2"/>
        <v>0.14620849999999999</v>
      </c>
      <c r="H19" s="88">
        <f t="shared" si="2"/>
        <v>0.23500846</v>
      </c>
      <c r="I19" s="88">
        <f t="shared" si="2"/>
        <v>-0.20213388000000002</v>
      </c>
      <c r="J19" s="2" t="s">
        <v>249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spans="1:21" x14ac:dyDescent="0.2">
      <c r="A20" s="2" t="s">
        <v>250</v>
      </c>
      <c r="B20" s="88">
        <v>2.1399999999999999E-2</v>
      </c>
      <c r="C20" s="96">
        <v>1.84E-2</v>
      </c>
      <c r="D20" s="96">
        <v>2.3300000000000001E-2</v>
      </c>
      <c r="E20" s="96">
        <v>2.9100000000000001E-2</v>
      </c>
      <c r="F20" s="96">
        <v>2.1399999999999999E-2</v>
      </c>
      <c r="G20" s="96">
        <v>8.8999999999999999E-3</v>
      </c>
      <c r="H20" s="96">
        <v>1.4500000000000001E-2</v>
      </c>
      <c r="I20" s="96">
        <v>2.9499999999999998E-2</v>
      </c>
      <c r="J20" s="89" t="s">
        <v>251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1:21" x14ac:dyDescent="0.2">
      <c r="A21" s="2" t="s">
        <v>252</v>
      </c>
      <c r="B21" s="88">
        <v>1.38E-2</v>
      </c>
      <c r="C21" s="88">
        <v>0.1196</v>
      </c>
      <c r="D21" s="88">
        <v>0.21829999999999999</v>
      </c>
      <c r="E21" s="88">
        <v>-4.3799999999999999E-2</v>
      </c>
      <c r="F21" s="88">
        <v>0.31490000000000001</v>
      </c>
      <c r="G21" s="88">
        <v>0.184</v>
      </c>
      <c r="H21" s="88">
        <v>0.28710000000000002</v>
      </c>
      <c r="I21" s="88">
        <v>-0.18110000000000001</v>
      </c>
      <c r="J21" s="2" t="s">
        <v>253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spans="1:21" x14ac:dyDescent="0.2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t="s">
        <v>255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spans="1:21" x14ac:dyDescent="0.2">
      <c r="A23" s="2" t="s">
        <v>256</v>
      </c>
      <c r="B23" s="88">
        <f>('Three Statements'!B33+'Three Statements'!B34+'Three Statements'!B35+'Three Statements'!B36+'Three Statements'!B37+'Three Statements'!B38)/'Three Statements'!B31</f>
        <v>0.34722079523271343</v>
      </c>
      <c r="C23" s="88">
        <f>('Three Statements'!C33+'Three Statements'!C34+'Three Statements'!C35+'Three Statements'!C36+'Three Statements'!C37+'Three Statements'!C38)/'Three Statements'!C31</f>
        <v>0.36172871648008331</v>
      </c>
      <c r="D23" s="88">
        <f>('Three Statements'!D33+'Three Statements'!D34+'Three Statements'!D35+'Three Statements'!D36+'Three Statements'!D37+'Three Statements'!D38)/'Three Statements'!D31</f>
        <v>0.41506765357597475</v>
      </c>
      <c r="E23" s="88">
        <f>('Three Statements'!E33+'Three Statements'!E34+'Three Statements'!E35+'Three Statements'!E36+'Three Statements'!E37+'Three Statements'!E38)/'Three Statements'!E31</f>
        <v>0.51562422866169721</v>
      </c>
      <c r="F23" s="88">
        <f>('Three Statements'!F33+'Three Statements'!F34+'Three Statements'!F35+'Three Statements'!F36+'Three Statements'!F37+'Three Statements'!F38)/'Three Statements'!F31</f>
        <v>0.57166548211324331</v>
      </c>
      <c r="G23" s="88">
        <f>('Three Statements'!G33+'Three Statements'!G34+'Three Statements'!G35+'Three Statements'!G36+'Three Statements'!G37+'Three Statements'!G38)/'Three Statements'!G31</f>
        <v>0.72313879150340277</v>
      </c>
      <c r="H23" s="88">
        <f>('Three Statements'!H33+'Three Statements'!H34+'Three Statements'!H35+'Three Statements'!H36+'Three Statements'!H37+'Three Statements'!H38)/'Three Statements'!H31</f>
        <v>0.63422530369012142</v>
      </c>
      <c r="I23" s="88">
        <f>('Three Statements'!I33+'Three Statements'!I34+'Three Statements'!I35+'Three Statements'!I36+'Three Statements'!I37+'Three Statements'!I38)/'Three Statements'!I31</f>
        <v>0.58658658658658658</v>
      </c>
      <c r="J23" t="s">
        <v>255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spans="1:21" x14ac:dyDescent="0.2">
      <c r="A24" t="s">
        <v>257</v>
      </c>
      <c r="J24" t="s">
        <v>258</v>
      </c>
      <c r="K24" s="3"/>
      <c r="L24" s="3"/>
      <c r="M24" s="3"/>
      <c r="N24" s="3"/>
      <c r="O24" s="3"/>
    </row>
    <row r="25" spans="1:21" ht="16" thickBot="1" x14ac:dyDescent="0.25">
      <c r="K25" s="3"/>
      <c r="L25" s="3"/>
      <c r="M25" s="3"/>
      <c r="N25" s="3"/>
      <c r="O25" s="3"/>
    </row>
    <row r="26" spans="1:21" x14ac:dyDescent="0.2">
      <c r="A26" s="90" t="s">
        <v>259</v>
      </c>
      <c r="B26" s="91" t="s">
        <v>260</v>
      </c>
      <c r="K26" s="3"/>
      <c r="L26" s="3"/>
      <c r="M26" s="3"/>
      <c r="N26" s="3"/>
      <c r="O26" s="3"/>
    </row>
    <row r="27" spans="1:21" x14ac:dyDescent="0.2">
      <c r="A27" s="92" t="s">
        <v>261</v>
      </c>
      <c r="B27" s="93" t="s">
        <v>260</v>
      </c>
      <c r="K27" s="3"/>
      <c r="L27" s="3"/>
      <c r="M27" s="3"/>
      <c r="N27" s="3"/>
      <c r="O27" s="3"/>
    </row>
    <row r="28" spans="1:21" x14ac:dyDescent="0.2">
      <c r="A28" s="92" t="s">
        <v>262</v>
      </c>
      <c r="B28" s="93" t="s">
        <v>263</v>
      </c>
    </row>
    <row r="29" spans="1:21" x14ac:dyDescent="0.2">
      <c r="A29" s="92" t="s">
        <v>264</v>
      </c>
      <c r="B29" s="93"/>
    </row>
    <row r="30" spans="1:21" x14ac:dyDescent="0.2">
      <c r="A30" s="92" t="s">
        <v>265</v>
      </c>
      <c r="B30" s="93"/>
    </row>
    <row r="31" spans="1:21" ht="16" thickBot="1" x14ac:dyDescent="0.25">
      <c r="A31" s="94" t="s">
        <v>266</v>
      </c>
      <c r="B31" s="95"/>
    </row>
  </sheetData>
  <hyperlinks>
    <hyperlink ref="J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2024-01-29T10:58:38Z</dcterms:modified>
</cp:coreProperties>
</file>