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heet1" sheetId="1" state="visible" r:id="rId2"/>
    <sheet name="Historical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<sst xmlns="http://schemas.openxmlformats.org/spreadsheetml/2006/main" count="176" uniqueCount="134">
  <si>
    <t xml:space="preserve">Notes</t>
  </si>
  <si>
    <t xml:space="preserve">The first step in financial modelling is the recording and reconciliation of the company reported historical data in the company reported format</t>
  </si>
  <si>
    <t xml:space="preserve">The recording of raw data and ensuring that all reported data balances and reconciles with each other is important since this would give us the historical trends based on which we will be forecasting the future earnings</t>
  </si>
  <si>
    <t xml:space="preserve">This recording process also helps us gauge the revenue and cost drivers of the company based on which we will be able to create assumptions to forecast the company earnings</t>
  </si>
  <si>
    <t xml:space="preserve">These do not reflect the company's pure/organic growth from operations, therefore companies generally report the notional adjustments made to their accounts and the Adjusted/pure earnings figures.</t>
  </si>
  <si>
    <t xml:space="preserve">As we cannot forecast such notional adjustments which are the discretion of the management, therefore, we separate out and forecast organic growth based on its historical trend.</t>
  </si>
  <si>
    <t xml:space="preserve">Instructions</t>
  </si>
  <si>
    <t xml:space="preserve">Complete all relevant data in the Historical tab following the format of the examples</t>
  </si>
  <si>
    <t xml:space="preserve">If there are new line items mentioned in the older reports, feel free to insert new rows for them, however ensure that these rows are taken in to account for the formulas</t>
  </si>
  <si>
    <t xml:space="preserve">Ensure all checks are balanced and any differences are reconciled</t>
  </si>
  <si>
    <t xml:space="preserve">You are required to record all segmental breakdowns  following the example </t>
  </si>
  <si>
    <t xml:space="preserve">The required annual reports and earnings releases can be found in:</t>
  </si>
  <si>
    <t xml:space="preserve">https://investors.nike.com/Home/default.aspx</t>
  </si>
  <si>
    <t xml:space="preserve">Submission time is 3 days from the day the task was given to you</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</si>
  <si>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</si>
  <si>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</si>
  <si>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</si>
  <si>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</si>
  <si>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</si>
  <si>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</si>
  <si>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</si>
  <si>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</si>
  <si>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</si>
  <si>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</si>
  <si>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</si>
  <si>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</si>
  <si>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</si>
  <si>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</si>
  <si>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</si>
  <si>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</si>
  <si>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</si>
  <si>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</si>
  <si>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</si>
  <si>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</si>
  <si>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</si>
  <si>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</si>
  <si>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</si>
  <si>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</si>
  <si>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</si>
  <si>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</si>
  <si>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</si>
  <si>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</si>
  <si>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</si>
  <si>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</si>
  <si>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</si>
  <si>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</si>
  <si>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</si>
  <si>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</si>
  <si>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</si>
  <si>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</si>
  <si>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</si>
  <si>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</si>
  <si>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</si>
  <si>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</si>
  <si>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</si>
  <si>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</si>
  <si>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</si>
  <si>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</si>
  <si>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</si>
  <si>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</si>
  <si>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</si>
  <si>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</si>
  <si>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</si>
  <si>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</si>
  <si>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</si>
  <si>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</si>
  <si>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</si>
  <si>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</si>
  <si>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</si>
  <si>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</si>
  <si>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</si>
  <si>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</si>
  <si>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</si>
  <si>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</si>
  <si>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</si>
  <si>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</si>
  <si>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</si>
  <si>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</si>
  <si>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</si>
  <si>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</si>
  <si>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</si>
  <si>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</si>
  <si>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</si>
  <si>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</si>
  <si>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</si>
  <si>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</si>
  <si>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</si>
  <si>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</si>
  <si>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</si>
  <si>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</si>
  <si>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Investments in reverse repurchase agreements </t>
  </si>
  <si>
    <t xml:space="preserve">Additions to property, plant and equipment</t>
  </si>
  <si>
    <t xml:space="preserve">Disposals of property, plant and equipment </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</si>
  <si>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</si>
  <si>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</si>
  <si>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</si>
  <si>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</si>
  <si>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Long-term debt payments, including current portion </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</si>
  <si>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</si>
  <si>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</si>
  <si>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</si>
  <si>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</si>
  <si>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</si>
  <si>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</si>
  <si>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</si>
  <si>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</si>
  <si>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</si>
  <si>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</si>
  <si>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</si>
  <si>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</si>
  <si>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</si>
  <si>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</si>
  <si>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</si>
  <si>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</si>
  <si>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</si>
  <si>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</si>
  <si>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</si>
  <si>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</si>
  <si>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</si>
  <si>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</si>
  <si>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</si>
  <si>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</si>
  <si>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</si>
  <si>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 </t>
  </si>
  <si>
    <t xml:space="preserve">Greater China</t>
  </si>
  <si>
    <t xml:space="preserve">Asia Pacific &amp; Latin America</t>
  </si>
  <si>
    <t xml:space="preserve">Global Brand Divisions</t>
  </si>
  <si>
    <t xml:space="preserve">TOTAL NIKE BRAND</t>
  </si>
  <si>
    <t xml:space="preserve">Converse</t>
  </si>
  <si>
    <t xml:space="preserve">Corporate</t>
  </si>
  <si>
    <t xml:space="preserve">TOTAL NIKE, INC. REVENUES</t>
  </si>
  <si>
    <t xml:space="preserve"> Check</t>
  </si>
  <si>
    <t xml:space="preserve">EBIT:</t>
  </si>
  <si>
    <t xml:space="preserve">TOTAL NIKE, INC. EBIT</t>
  </si>
</sst>
</file>

<file path=xl/styles.xml><?xml version="1.0" encoding="utf-8"?>
<styleSheet xmlns="http://schemas.openxmlformats.org/spreadsheetml/2006/main">
  <numFmts count="5">
    <numFmt numFmtId="164" formatCode="General"/>
    <numFmt numFmtId="165" formatCode="General"/>
    <numFmt numFmtId="166" formatCode="_(* #,##0.00_);_(* \(#,##0.00\);_(* \-??_);_(@_)"/>
    <numFmt numFmtId="167" formatCode="_(* #,##0_);_(* \(#,##0\);_(* \-??_);_(@_)"/>
    <numFmt numFmtId="168" formatCode="#,##0"/>
  </numFmts>
  <fonts count="14">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u val="single"/>
      <sz val="11"/>
      <color rgb="FF0563C1"/>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sz val="11"/>
      <color rgb="FF000000"/>
      <name val="Calibri"/>
      <family val="2"/>
    </font>
    <font>
      <b val="true"/>
      <sz val="11"/>
      <color rgb="FF000000"/>
      <name val="Calibri"/>
      <family val="2"/>
      <charset val="1"/>
    </font>
    <font>
      <b val="true"/>
      <sz val="11"/>
      <color rgb="FF000000"/>
      <name val="Calibri"/>
      <family val="2"/>
    </font>
    <font>
      <b val="true"/>
      <sz val="11"/>
      <color rgb="FFFF0000"/>
      <name val="Calibri"/>
      <family val="2"/>
      <charset val="1"/>
    </font>
    <font>
      <sz val="11"/>
      <color rgb="FF2A6099"/>
      <name val="Calibri"/>
      <family val="2"/>
      <charset val="1"/>
    </font>
  </fonts>
  <fills count="4">
    <fill>
      <patternFill patternType="none"/>
    </fill>
    <fill>
      <patternFill patternType="gray125"/>
    </fill>
    <fill>
      <patternFill patternType="solid">
        <fgColor rgb="FF002060"/>
        <bgColor rgb="FF000080"/>
      </patternFill>
    </fill>
    <fill>
      <patternFill patternType="solid">
        <fgColor rgb="FFADB9CA"/>
        <bgColor rgb="FF99CCFF"/>
      </patternFill>
    </fill>
  </fills>
  <borders count="5">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2"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5" fillId="0" borderId="0" xfId="20" applyFont="true" applyBorder="tru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true" indent="1" shrinkToFit="false"/>
      <protection locked="true" hidden="false"/>
    </xf>
    <xf numFmtId="164" fontId="6" fillId="2" borderId="0" xfId="0" applyFont="true" applyBorder="false" applyAlignment="true" applyProtection="true">
      <alignment horizontal="general" vertical="center" textRotation="0" wrapText="true" indent="0" shrinkToFit="false"/>
      <protection locked="true" hidden="false"/>
    </xf>
    <xf numFmtId="165" fontId="8" fillId="2" borderId="0" xfId="0" applyFont="true" applyBorder="false" applyAlignment="true" applyProtection="true">
      <alignment horizontal="right"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7" fontId="0" fillId="0" borderId="1" xfId="15" applyFont="true" applyBorder="tru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false" indent="0" shrinkToFit="false"/>
      <protection locked="true" hidden="false"/>
    </xf>
    <xf numFmtId="167" fontId="10" fillId="0" borderId="0" xfId="15" applyFont="true" applyBorder="true" applyAlignment="true" applyProtection="true">
      <alignment horizontal="general" vertical="bottom" textRotation="0" wrapText="false" indent="0" shrinkToFit="false"/>
      <protection locked="true" hidden="false"/>
    </xf>
    <xf numFmtId="167" fontId="11" fillId="0" borderId="0" xfId="15" applyFont="true" applyBorder="tru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2" shrinkToFit="false"/>
      <protection locked="true" hidden="false"/>
    </xf>
    <xf numFmtId="164" fontId="0" fillId="0" borderId="2" xfId="0" applyFont="true" applyBorder="true" applyAlignment="true" applyProtection="true">
      <alignment horizontal="left" vertical="bottom" textRotation="0" wrapText="false" indent="1" shrinkToFit="false"/>
      <protection locked="true" hidden="false"/>
    </xf>
    <xf numFmtId="167"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1" shrinkToFit="false"/>
      <protection locked="true" hidden="false"/>
    </xf>
    <xf numFmtId="164" fontId="10" fillId="0" borderId="2" xfId="0" applyFont="true" applyBorder="true" applyAlignment="true" applyProtection="true">
      <alignment horizontal="general" vertical="bottom" textRotation="0" wrapText="false" indent="0" shrinkToFit="false"/>
      <protection locked="true" hidden="false"/>
    </xf>
    <xf numFmtId="167" fontId="10" fillId="0" borderId="2" xfId="15" applyFont="true" applyBorder="true" applyAlignment="true" applyProtection="true">
      <alignment horizontal="general" vertical="bottom" textRotation="0" wrapText="false" indent="0" shrinkToFit="false"/>
      <protection locked="true" hidden="false"/>
    </xf>
    <xf numFmtId="164" fontId="10" fillId="0" borderId="3" xfId="0" applyFont="true" applyBorder="true" applyAlignment="true" applyProtection="true">
      <alignment horizontal="general" vertical="bottom" textRotation="0" wrapText="false" indent="0" shrinkToFit="false"/>
      <protection locked="true" hidden="false"/>
    </xf>
    <xf numFmtId="167" fontId="10" fillId="0" borderId="3"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7" fontId="12"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center" vertical="bottom" textRotation="0" wrapText="false" indent="0" shrinkToFit="false"/>
      <protection locked="true" hidden="false"/>
    </xf>
    <xf numFmtId="164" fontId="10" fillId="0" borderId="0" xfId="0" applyFont="true" applyBorder="false" applyAlignment="true" applyProtection="true">
      <alignment horizontal="left" vertical="bottom" textRotation="0" wrapText="false" indent="1"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false" indent="3" shrinkToFit="false"/>
      <protection locked="true" hidden="false"/>
    </xf>
    <xf numFmtId="164" fontId="10" fillId="0" borderId="4" xfId="0" applyFont="true" applyBorder="true" applyAlignment="true" applyProtection="true">
      <alignment horizontal="left" vertical="bottom" textRotation="0" wrapText="false" indent="0" shrinkToFit="false"/>
      <protection locked="true" hidden="false"/>
    </xf>
    <xf numFmtId="167" fontId="10" fillId="0" borderId="4" xfId="15" applyFont="true" applyBorder="true" applyAlignment="true" applyProtection="true">
      <alignment horizontal="general" vertical="bottom" textRotation="0" wrapText="false" indent="0" shrinkToFit="false"/>
      <protection locked="true" hidden="false"/>
    </xf>
    <xf numFmtId="164" fontId="10" fillId="0" borderId="4" xfId="0" applyFont="true" applyBorder="tru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left" vertical="bottom" textRotation="0" wrapText="false" indent="0" shrinkToFit="false"/>
      <protection locked="true" hidden="false"/>
    </xf>
    <xf numFmtId="164" fontId="13" fillId="0" borderId="0" xfId="0" applyFont="true" applyBorder="false" applyAlignment="true" applyProtection="true">
      <alignment horizontal="left" vertical="bottom" textRotation="0" wrapText="false" indent="1" shrinkToFit="false"/>
      <protection locked="true" hidden="false"/>
    </xf>
    <xf numFmtId="167" fontId="13" fillId="0" borderId="0" xfId="15" applyFont="true" applyBorder="true" applyAlignment="true" applyProtection="true">
      <alignment horizontal="general" vertical="bottom" textRotation="0" wrapText="false" indent="0" shrinkToFit="false"/>
      <protection locked="true" hidden="false"/>
    </xf>
    <xf numFmtId="166" fontId="0" fillId="0" borderId="0" xfId="15" applyFont="true" applyBorder="fals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2A6099"/>
      <rgbColor rgb="FF969696"/>
      <rgbColor rgb="FF002060"/>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investors.nike.com/Home/default.aspx"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17"/>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3" activeCellId="0" sqref="A13"/>
    </sheetView>
  </sheetViews>
  <sheetFormatPr defaultColWidth="8.5429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3" t="s">
        <v>2</v>
      </c>
    </row>
    <row r="4" customFormat="false" ht="14.25" hidden="false" customHeight="false" outlineLevel="0" collapsed="false">
      <c r="A4" s="3" t="s">
        <v>3</v>
      </c>
    </row>
    <row r="5" customFormat="false" ht="14.25" hidden="false" customHeight="false" outlineLevel="0" collapsed="false">
      <c r="A5" s="3" t="s">
        <v>4</v>
      </c>
    </row>
    <row r="6" customFormat="false" ht="14.25" hidden="false" customHeight="false" outlineLevel="0" collapsed="false">
      <c r="A6" s="3" t="s">
        <v>5</v>
      </c>
    </row>
    <row r="7" customFormat="false" ht="23.25" hidden="false" customHeight="false" outlineLevel="0" collapsed="false">
      <c r="A7" s="2" t="s">
        <v>6</v>
      </c>
    </row>
    <row r="8" customFormat="false" ht="14.25" hidden="false" customHeight="false" outlineLevel="0" collapsed="false">
      <c r="A8" s="3" t="s">
        <v>7</v>
      </c>
    </row>
    <row r="9" customFormat="false" ht="14.25" hidden="false" customHeight="false" outlineLevel="0" collapsed="false">
      <c r="A9" s="3" t="s">
        <v>8</v>
      </c>
    </row>
    <row r="10" customFormat="false" ht="14.25" hidden="false" customHeight="false" outlineLevel="0" collapsed="false">
      <c r="A10" s="3" t="s">
        <v>9</v>
      </c>
    </row>
    <row r="11" customFormat="false" ht="14.25" hidden="false" customHeight="false" outlineLevel="0" collapsed="false">
      <c r="A11" s="3" t="s">
        <v>10</v>
      </c>
    </row>
    <row r="12" customFormat="false" ht="14.25" hidden="false" customHeight="false" outlineLevel="0" collapsed="false">
      <c r="A12" s="1" t="s">
        <v>11</v>
      </c>
    </row>
    <row r="13" customFormat="false" ht="14.25" hidden="false" customHeight="false" outlineLevel="0" collapsed="false">
      <c r="A13" s="4" t="s">
        <v>12</v>
      </c>
    </row>
    <row r="14" s="6" customFormat="true" ht="14.25" hidden="false" customHeight="false" outlineLevel="0" collapsed="false">
      <c r="A14" s="5" t="s">
        <v>13</v>
      </c>
    </row>
    <row r="15" customFormat="false" ht="14.25" hidden="false" customHeight="false" outlineLevel="0" collapsed="false">
      <c r="A15" s="7"/>
    </row>
    <row r="16" customFormat="false" ht="14.25" hidden="false" customHeight="false" outlineLevel="0" collapsed="false">
      <c r="A16" s="7"/>
    </row>
    <row r="17" customFormat="false" ht="14.25" hidden="false" customHeight="false" outlineLevel="0" collapsed="false">
      <c r="A17" s="7"/>
    </row>
  </sheetData>
  <hyperlinks>
    <hyperlink ref="A13" r:id="rId1" display="https://investors.nike.com/Home/default.aspx"/>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173"/>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pane xSplit="0" ySplit="1" topLeftCell="A131" activePane="bottomLeft" state="frozen"/>
      <selection pane="topLeft" activeCell="A1" activeCellId="0" sqref="A1"/>
      <selection pane="bottomLeft" activeCell="K147" activeCellId="0" sqref="K147"/>
    </sheetView>
  </sheetViews>
  <sheetFormatPr defaultColWidth="8.54296875" defaultRowHeight="14.25" zeroHeight="false" outlineLevelRow="0" outlineLevelCol="0"/>
  <cols>
    <col collapsed="false" customWidth="true" hidden="false" outlineLevel="0" max="1" min="1" style="0" width="52.56"/>
    <col collapsed="false" customWidth="true" hidden="false" outlineLevel="0" max="7" min="2" style="0" width="9"/>
    <col collapsed="false" customWidth="true" hidden="false" outlineLevel="0" max="9" min="8" style="0" width="10.44"/>
    <col collapsed="false" customWidth="true" hidden="false" outlineLevel="0" max="11" min="11" style="0" width="8.68"/>
  </cols>
  <sheetData>
    <row r="1" customFormat="false" ht="60" hidden="false" customHeight="true" outlineLevel="0" collapsed="false">
      <c r="A1" s="8" t="s">
        <v>14</v>
      </c>
      <c r="B1" s="9" t="n">
        <f aca="false">+C1-1</f>
        <v>2015</v>
      </c>
      <c r="C1" s="9" t="n">
        <f aca="false">+D1-1</f>
        <v>2016</v>
      </c>
      <c r="D1" s="9" t="n">
        <f aca="false">+E1-1</f>
        <v>2017</v>
      </c>
      <c r="E1" s="9" t="n">
        <f aca="false">+F1-1</f>
        <v>2018</v>
      </c>
      <c r="F1" s="9" t="n">
        <f aca="false">+G1-1</f>
        <v>2019</v>
      </c>
      <c r="G1" s="9" t="n">
        <f aca="false">+H1-1</f>
        <v>2020</v>
      </c>
      <c r="H1" s="9" t="n">
        <f aca="false">+I1-1</f>
        <v>2021</v>
      </c>
      <c r="I1" s="9" t="n">
        <v>2022</v>
      </c>
    </row>
    <row r="2" customFormat="false" ht="13.8" hidden="false" customHeight="false" outlineLevel="0" collapsed="false">
      <c r="A2" s="0" t="s">
        <v>15</v>
      </c>
      <c r="B2" s="10" t="n">
        <v>30601</v>
      </c>
      <c r="C2" s="10" t="n">
        <v>32376</v>
      </c>
      <c r="D2" s="10" t="n">
        <v>34350</v>
      </c>
      <c r="E2" s="10" t="n">
        <v>36397</v>
      </c>
      <c r="F2" s="10" t="n">
        <v>39117</v>
      </c>
      <c r="G2" s="10" t="n">
        <v>37403</v>
      </c>
      <c r="H2" s="11" t="n">
        <v>44538</v>
      </c>
      <c r="I2" s="11" t="n">
        <v>46710</v>
      </c>
    </row>
    <row r="3" customFormat="false" ht="13.8" hidden="false" customHeight="false" outlineLevel="0" collapsed="false">
      <c r="A3" s="12" t="s">
        <v>16</v>
      </c>
      <c r="B3" s="13" t="n">
        <v>16534</v>
      </c>
      <c r="C3" s="13" t="n">
        <v>17405</v>
      </c>
      <c r="D3" s="13" t="n">
        <v>19038</v>
      </c>
      <c r="E3" s="13" t="n">
        <v>20441</v>
      </c>
      <c r="F3" s="13" t="n">
        <v>21643</v>
      </c>
      <c r="G3" s="13" t="n">
        <v>21162</v>
      </c>
      <c r="H3" s="13" t="n">
        <v>24576</v>
      </c>
      <c r="I3" s="13" t="n">
        <v>25231</v>
      </c>
    </row>
    <row r="4" s="17" customFormat="true" ht="13.8" hidden="false" customHeight="false" outlineLevel="0" collapsed="false">
      <c r="A4" s="14" t="s">
        <v>17</v>
      </c>
      <c r="B4" s="15" t="n">
        <f aca="false">+B2-B3</f>
        <v>14067</v>
      </c>
      <c r="C4" s="16" t="n">
        <f aca="false">C2-C3</f>
        <v>14971</v>
      </c>
      <c r="D4" s="15" t="n">
        <f aca="false">+D2-D3</f>
        <v>15312</v>
      </c>
      <c r="E4" s="15" t="n">
        <f aca="false">+E2-E3</f>
        <v>15956</v>
      </c>
      <c r="F4" s="15" t="n">
        <f aca="false">+F2-F3</f>
        <v>17474</v>
      </c>
      <c r="G4" s="15" t="n">
        <f aca="false">+G2-G3</f>
        <v>16241</v>
      </c>
      <c r="H4" s="15" t="n">
        <f aca="false">+H2-H3</f>
        <v>19962</v>
      </c>
      <c r="I4" s="15" t="n">
        <f aca="false">+I2-I3</f>
        <v>21479</v>
      </c>
      <c r="K4" s="0"/>
      <c r="L4" s="0"/>
      <c r="M4" s="0"/>
      <c r="N4" s="0"/>
      <c r="O4" s="0"/>
      <c r="P4" s="0"/>
      <c r="Q4" s="0"/>
      <c r="R4" s="0"/>
    </row>
    <row r="5" customFormat="false" ht="13.8" hidden="false" customHeight="false" outlineLevel="0" collapsed="false">
      <c r="A5" s="18" t="s">
        <v>18</v>
      </c>
      <c r="B5" s="11" t="n">
        <v>3213</v>
      </c>
      <c r="C5" s="11" t="n">
        <v>3278</v>
      </c>
      <c r="D5" s="11" t="n">
        <v>3341</v>
      </c>
      <c r="E5" s="11" t="n">
        <v>3577</v>
      </c>
      <c r="F5" s="11" t="n">
        <v>3753</v>
      </c>
      <c r="G5" s="11" t="n">
        <v>3592</v>
      </c>
      <c r="H5" s="11" t="n">
        <v>3114</v>
      </c>
      <c r="I5" s="11" t="n">
        <v>3850</v>
      </c>
    </row>
    <row r="6" customFormat="false" ht="13.8" hidden="false" customHeight="false" outlineLevel="0" collapsed="false">
      <c r="A6" s="18" t="s">
        <v>19</v>
      </c>
      <c r="B6" s="11" t="n">
        <v>6679</v>
      </c>
      <c r="C6" s="11" t="n">
        <v>7191</v>
      </c>
      <c r="D6" s="11" t="n">
        <v>7222</v>
      </c>
      <c r="E6" s="11" t="n">
        <v>7934</v>
      </c>
      <c r="F6" s="11" t="n">
        <v>8949</v>
      </c>
      <c r="G6" s="11" t="n">
        <v>9534</v>
      </c>
      <c r="H6" s="11" t="n">
        <v>9911</v>
      </c>
      <c r="I6" s="11" t="n">
        <v>10954</v>
      </c>
    </row>
    <row r="7" customFormat="false" ht="13.8" hidden="false" customHeight="false" outlineLevel="0" collapsed="false">
      <c r="A7" s="19" t="s">
        <v>20</v>
      </c>
      <c r="B7" s="20" t="n">
        <f aca="false">+B5+B6</f>
        <v>9892</v>
      </c>
      <c r="C7" s="20" t="n">
        <f aca="false">+C5+C6</f>
        <v>10469</v>
      </c>
      <c r="D7" s="20" t="n">
        <f aca="false">+D5+D6</f>
        <v>10563</v>
      </c>
      <c r="E7" s="20" t="n">
        <f aca="false">+E5+E6</f>
        <v>11511</v>
      </c>
      <c r="F7" s="20" t="n">
        <f aca="false">+F5+F6</f>
        <v>12702</v>
      </c>
      <c r="G7" s="20" t="n">
        <f aca="false">+G5+G6</f>
        <v>13126</v>
      </c>
      <c r="H7" s="20" t="n">
        <f aca="false">+H5+H6</f>
        <v>13025</v>
      </c>
      <c r="I7" s="20" t="n">
        <f aca="false">+I5+I6</f>
        <v>14804</v>
      </c>
    </row>
    <row r="8" customFormat="false" ht="13.8" hidden="false" customHeight="false" outlineLevel="0" collapsed="false">
      <c r="A8" s="21" t="s">
        <v>21</v>
      </c>
      <c r="B8" s="11" t="n">
        <v>28</v>
      </c>
      <c r="C8" s="11" t="n">
        <v>19</v>
      </c>
      <c r="D8" s="11" t="n">
        <v>59</v>
      </c>
      <c r="E8" s="11" t="n">
        <v>54</v>
      </c>
      <c r="F8" s="11" t="n">
        <v>49</v>
      </c>
      <c r="G8" s="11" t="n">
        <v>89</v>
      </c>
      <c r="H8" s="11" t="n">
        <v>262</v>
      </c>
      <c r="I8" s="11" t="n">
        <v>205</v>
      </c>
    </row>
    <row r="9" customFormat="false" ht="13.8" hidden="false" customHeight="false" outlineLevel="0" collapsed="false">
      <c r="A9" s="21" t="s">
        <v>22</v>
      </c>
      <c r="B9" s="11" t="n">
        <v>-58</v>
      </c>
      <c r="C9" s="11" t="n">
        <v>-140</v>
      </c>
      <c r="D9" s="11" t="n">
        <v>-196</v>
      </c>
      <c r="E9" s="0" t="n">
        <v>66</v>
      </c>
      <c r="F9" s="11" t="n">
        <v>-78</v>
      </c>
      <c r="G9" s="11" t="n">
        <v>139</v>
      </c>
      <c r="H9" s="11" t="n">
        <v>14</v>
      </c>
      <c r="I9" s="11" t="n">
        <v>-181</v>
      </c>
    </row>
    <row r="10" customFormat="false" ht="13.8" hidden="false" customHeight="false" outlineLevel="0" collapsed="false">
      <c r="A10" s="22" t="s">
        <v>23</v>
      </c>
      <c r="B10" s="23" t="n">
        <f aca="false">+B4-B7-B8-B9</f>
        <v>4205</v>
      </c>
      <c r="C10" s="23" t="n">
        <f aca="false">+C4-C7-C8-C9</f>
        <v>4623</v>
      </c>
      <c r="D10" s="23" t="n">
        <f aca="false">+D4-D7-D8-D9</f>
        <v>4886</v>
      </c>
      <c r="E10" s="23" t="n">
        <f aca="false">+E4-E7-E8-E9</f>
        <v>4325</v>
      </c>
      <c r="F10" s="23" t="n">
        <f aca="false">+F4-F7-F8-F9</f>
        <v>4801</v>
      </c>
      <c r="G10" s="23" t="n">
        <f aca="false">+G4-G7-G8-G9</f>
        <v>2887</v>
      </c>
      <c r="H10" s="23" t="n">
        <f aca="false">+H4-H7-H8-H9</f>
        <v>6661</v>
      </c>
      <c r="I10" s="23" t="n">
        <f aca="false">+I4-I7-I8-I9</f>
        <v>6651</v>
      </c>
    </row>
    <row r="11" customFormat="false" ht="13.8" hidden="false" customHeight="false" outlineLevel="0" collapsed="false">
      <c r="A11" s="21" t="s">
        <v>24</v>
      </c>
      <c r="B11" s="11" t="n">
        <v>932</v>
      </c>
      <c r="C11" s="11" t="n">
        <v>863</v>
      </c>
      <c r="D11" s="11" t="n">
        <v>646</v>
      </c>
      <c r="E11" s="11" t="n">
        <v>2392</v>
      </c>
      <c r="F11" s="11" t="n">
        <v>772</v>
      </c>
      <c r="G11" s="11" t="n">
        <v>348</v>
      </c>
      <c r="H11" s="11" t="n">
        <v>934</v>
      </c>
      <c r="I11" s="11" t="n">
        <v>605</v>
      </c>
    </row>
    <row r="12" customFormat="false" ht="13.8" hidden="false" customHeight="false" outlineLevel="0" collapsed="false">
      <c r="A12" s="24" t="s">
        <v>25</v>
      </c>
      <c r="B12" s="25" t="n">
        <f aca="false">+B10-B11</f>
        <v>3273</v>
      </c>
      <c r="C12" s="25" t="n">
        <f aca="false">+C10-C11</f>
        <v>3760</v>
      </c>
      <c r="D12" s="25" t="n">
        <f aca="false">+D10-D11</f>
        <v>4240</v>
      </c>
      <c r="E12" s="25" t="n">
        <f aca="false">+E10-E11</f>
        <v>1933</v>
      </c>
      <c r="F12" s="25" t="n">
        <f aca="false">+F10-F11</f>
        <v>4029</v>
      </c>
      <c r="G12" s="25" t="n">
        <f aca="false">+G10-G11</f>
        <v>2539</v>
      </c>
      <c r="H12" s="25" t="n">
        <f aca="false">+H10-H11</f>
        <v>5727</v>
      </c>
      <c r="I12" s="25" t="n">
        <f aca="false">+I10-I11</f>
        <v>6046</v>
      </c>
    </row>
    <row r="13" customFormat="false" ht="13.8" hidden="false" customHeight="false" outlineLevel="0" collapsed="false">
      <c r="A13" s="17" t="s">
        <v>26</v>
      </c>
    </row>
    <row r="14" customFormat="false" ht="13.8" hidden="false" customHeight="false" outlineLevel="0" collapsed="false">
      <c r="A14" s="21" t="s">
        <v>27</v>
      </c>
      <c r="B14" s="0" t="n">
        <v>1.9</v>
      </c>
      <c r="C14" s="26" t="n">
        <v>2.21</v>
      </c>
      <c r="D14" s="26" t="n">
        <v>2.56</v>
      </c>
      <c r="E14" s="26" t="n">
        <v>1.19</v>
      </c>
      <c r="F14" s="26" t="n">
        <v>2.55</v>
      </c>
      <c r="G14" s="26" t="n">
        <v>1.63</v>
      </c>
      <c r="H14" s="0" t="n">
        <v>3.64</v>
      </c>
      <c r="I14" s="0" t="n">
        <v>3.83</v>
      </c>
    </row>
    <row r="15" customFormat="false" ht="13.8" hidden="false" customHeight="false" outlineLevel="0" collapsed="false">
      <c r="A15" s="21" t="s">
        <v>28</v>
      </c>
      <c r="B15" s="0" t="n">
        <v>1.85</v>
      </c>
      <c r="C15" s="26" t="n">
        <v>2.16</v>
      </c>
      <c r="D15" s="26" t="n">
        <v>2.51</v>
      </c>
      <c r="E15" s="26" t="n">
        <v>1.17</v>
      </c>
      <c r="F15" s="26" t="n">
        <v>2.49</v>
      </c>
      <c r="G15" s="26" t="n">
        <v>1.6</v>
      </c>
      <c r="H15" s="0" t="n">
        <v>3.56</v>
      </c>
      <c r="I15" s="0" t="n">
        <v>3.75</v>
      </c>
    </row>
    <row r="16" customFormat="false" ht="13.8" hidden="false" customHeight="false" outlineLevel="0" collapsed="false">
      <c r="A16" s="17" t="s">
        <v>29</v>
      </c>
    </row>
    <row r="17" customFormat="false" ht="13.8" hidden="false" customHeight="false" outlineLevel="0" collapsed="false">
      <c r="A17" s="21" t="s">
        <v>27</v>
      </c>
      <c r="B17" s="27" t="n">
        <v>1723.5</v>
      </c>
      <c r="C17" s="27" t="n">
        <v>1697.9</v>
      </c>
      <c r="D17" s="27" t="n">
        <v>1657.8</v>
      </c>
      <c r="E17" s="27" t="n">
        <v>1623.8</v>
      </c>
      <c r="F17" s="27" t="n">
        <v>1579.7</v>
      </c>
      <c r="G17" s="27" t="n">
        <v>1558.8</v>
      </c>
      <c r="H17" s="27" t="n">
        <v>1573</v>
      </c>
      <c r="I17" s="27" t="n">
        <v>1578.8</v>
      </c>
      <c r="J17" s="27"/>
      <c r="K17" s="27"/>
      <c r="L17" s="27"/>
    </row>
    <row r="18" customFormat="false" ht="13.8" hidden="false" customHeight="false" outlineLevel="0" collapsed="false">
      <c r="A18" s="21" t="s">
        <v>28</v>
      </c>
      <c r="B18" s="27" t="n">
        <v>1768.8</v>
      </c>
      <c r="C18" s="27" t="n">
        <v>1742.5</v>
      </c>
      <c r="D18" s="27" t="n">
        <v>1692</v>
      </c>
      <c r="E18" s="27" t="n">
        <v>1659.1</v>
      </c>
      <c r="F18" s="27" t="n">
        <v>1618.4</v>
      </c>
      <c r="G18" s="27" t="n">
        <v>1591.6</v>
      </c>
      <c r="H18" s="28" t="n">
        <v>1609.4</v>
      </c>
      <c r="I18" s="28" t="n">
        <v>1610.8</v>
      </c>
    </row>
    <row r="20" s="29" customFormat="true" ht="14.25" hidden="false" customHeight="false" outlineLevel="0" collapsed="false">
      <c r="A20" s="29" t="s">
        <v>30</v>
      </c>
      <c r="B20" s="30" t="n">
        <f aca="false">+ROUND(((B12/B18)-B15),2)</f>
        <v>0</v>
      </c>
      <c r="C20" s="30" t="n">
        <f aca="false">+ROUND(((C12/C18)-C15),2)</f>
        <v>-0</v>
      </c>
      <c r="D20" s="30" t="n">
        <f aca="false">+ROUND(((D12/D18)-D15),2)</f>
        <v>-0</v>
      </c>
      <c r="E20" s="30" t="n">
        <f aca="false">+ROUND(((E12/E18)-E15),2)</f>
        <v>-0</v>
      </c>
      <c r="F20" s="30" t="n">
        <f aca="false">+ROUND(((F12/F18)-F15),2)</f>
        <v>-0</v>
      </c>
      <c r="G20" s="30" t="n">
        <f aca="false">+ROUND(((G12/G18)-G15),2)</f>
        <v>-0</v>
      </c>
      <c r="H20" s="30" t="n">
        <f aca="false">+ROUND(((H12/H18)-H15),2)</f>
        <v>-0</v>
      </c>
      <c r="I20" s="30" t="n">
        <f aca="false">+ROUND(((I12/I18)-I15),2)</f>
        <v>0</v>
      </c>
    </row>
    <row r="22" customFormat="false" ht="14.25" hidden="false" customHeight="false" outlineLevel="0" collapsed="false">
      <c r="A22" s="31" t="s">
        <v>31</v>
      </c>
      <c r="B22" s="31"/>
      <c r="C22" s="31"/>
      <c r="D22" s="31"/>
      <c r="E22" s="31"/>
      <c r="F22" s="31"/>
      <c r="G22" s="31"/>
      <c r="H22" s="31"/>
      <c r="I22" s="31"/>
    </row>
    <row r="23" customFormat="false" ht="14.25" hidden="false" customHeight="false" outlineLevel="0" collapsed="false">
      <c r="A23" s="17" t="s">
        <v>32</v>
      </c>
    </row>
    <row r="24" customFormat="false" ht="14.25" hidden="false" customHeight="false" outlineLevel="0" collapsed="false">
      <c r="A24" s="32" t="s">
        <v>33</v>
      </c>
      <c r="B24" s="11"/>
      <c r="C24" s="11"/>
      <c r="D24" s="11"/>
      <c r="E24" s="11"/>
      <c r="F24" s="11"/>
      <c r="G24" s="11"/>
      <c r="H24" s="11"/>
      <c r="I24" s="11"/>
    </row>
    <row r="25" customFormat="false" ht="13.8" hidden="false" customHeight="false" outlineLevel="0" collapsed="false">
      <c r="A25" s="18" t="s">
        <v>34</v>
      </c>
      <c r="B25" s="11" t="n">
        <v>3852</v>
      </c>
      <c r="C25" s="10" t="n">
        <v>3138</v>
      </c>
      <c r="D25" s="10" t="n">
        <v>3808</v>
      </c>
      <c r="E25" s="10" t="n">
        <v>4249</v>
      </c>
      <c r="F25" s="10" t="n">
        <v>4466</v>
      </c>
      <c r="G25" s="10" t="n">
        <v>8348</v>
      </c>
      <c r="H25" s="11" t="n">
        <v>9889</v>
      </c>
      <c r="I25" s="11" t="n">
        <v>8574</v>
      </c>
    </row>
    <row r="26" customFormat="false" ht="13.8" hidden="false" customHeight="false" outlineLevel="0" collapsed="false">
      <c r="A26" s="18" t="s">
        <v>35</v>
      </c>
      <c r="B26" s="11" t="n">
        <v>2072</v>
      </c>
      <c r="C26" s="10" t="n">
        <v>2319</v>
      </c>
      <c r="D26" s="10" t="n">
        <v>2371</v>
      </c>
      <c r="E26" s="10" t="n">
        <v>996</v>
      </c>
      <c r="F26" s="10" t="n">
        <v>197</v>
      </c>
      <c r="G26" s="10" t="n">
        <v>439</v>
      </c>
      <c r="H26" s="11" t="n">
        <v>3587</v>
      </c>
      <c r="I26" s="11" t="n">
        <v>4423</v>
      </c>
      <c r="K26" s="33"/>
    </row>
    <row r="27" customFormat="false" ht="13.8" hidden="false" customHeight="false" outlineLevel="0" collapsed="false">
      <c r="A27" s="18" t="s">
        <v>36</v>
      </c>
      <c r="B27" s="11" t="n">
        <v>3358</v>
      </c>
      <c r="C27" s="10" t="n">
        <v>3241</v>
      </c>
      <c r="D27" s="10" t="n">
        <v>3677</v>
      </c>
      <c r="E27" s="10" t="n">
        <v>3498</v>
      </c>
      <c r="F27" s="10" t="n">
        <v>4272</v>
      </c>
      <c r="G27" s="33" t="n">
        <v>2749</v>
      </c>
      <c r="H27" s="11" t="n">
        <v>4463</v>
      </c>
      <c r="I27" s="11" t="n">
        <v>4667</v>
      </c>
      <c r="K27" s="33"/>
    </row>
    <row r="28" customFormat="false" ht="13.8" hidden="false" customHeight="false" outlineLevel="0" collapsed="false">
      <c r="A28" s="18" t="s">
        <v>37</v>
      </c>
      <c r="B28" s="11" t="n">
        <v>4337</v>
      </c>
      <c r="C28" s="10" t="n">
        <v>4838</v>
      </c>
      <c r="D28" s="10" t="n">
        <v>5055</v>
      </c>
      <c r="E28" s="10" t="n">
        <v>5261</v>
      </c>
      <c r="F28" s="10" t="n">
        <v>5622</v>
      </c>
      <c r="G28" s="10" t="n">
        <v>7367</v>
      </c>
      <c r="H28" s="11" t="n">
        <v>6854</v>
      </c>
      <c r="I28" s="11" t="n">
        <v>8420</v>
      </c>
      <c r="K28" s="33"/>
    </row>
    <row r="29" customFormat="false" ht="13.8" hidden="false" customHeight="false" outlineLevel="0" collapsed="false">
      <c r="A29" s="18" t="s">
        <v>38</v>
      </c>
      <c r="B29" s="11" t="n">
        <v>1968</v>
      </c>
      <c r="C29" s="11" t="n">
        <v>1489</v>
      </c>
      <c r="D29" s="11" t="n">
        <v>1150</v>
      </c>
      <c r="E29" s="11" t="n">
        <v>1130</v>
      </c>
      <c r="F29" s="10" t="n">
        <v>1968</v>
      </c>
      <c r="G29" s="10" t="n">
        <v>1653</v>
      </c>
      <c r="H29" s="11" t="n">
        <v>1498</v>
      </c>
      <c r="I29" s="11" t="n">
        <v>2129</v>
      </c>
    </row>
    <row r="30" customFormat="false" ht="13.8" hidden="false" customHeight="false" outlineLevel="0" collapsed="false">
      <c r="A30" s="22" t="s">
        <v>39</v>
      </c>
      <c r="B30" s="23" t="n">
        <f aca="false">+SUM(B25:B29)</f>
        <v>15587</v>
      </c>
      <c r="C30" s="23" t="n">
        <f aca="false">+SUM(C25:C29)</f>
        <v>15025</v>
      </c>
      <c r="D30" s="23" t="n">
        <f aca="false">+SUM(D25:D29)</f>
        <v>16061</v>
      </c>
      <c r="E30" s="23" t="n">
        <f aca="false">+SUM(E25:E29)</f>
        <v>15134</v>
      </c>
      <c r="F30" s="23" t="n">
        <f aca="false">+SUM(F25:F29)</f>
        <v>16525</v>
      </c>
      <c r="G30" s="23" t="n">
        <f aca="false">+SUM(G25:G29)</f>
        <v>20556</v>
      </c>
      <c r="H30" s="23" t="n">
        <f aca="false">+SUM(H25:H29)</f>
        <v>26291</v>
      </c>
      <c r="I30" s="23" t="n">
        <f aca="false">+SUM(I25:I29)</f>
        <v>28213</v>
      </c>
    </row>
    <row r="31" customFormat="false" ht="13.8" hidden="false" customHeight="false" outlineLevel="0" collapsed="false">
      <c r="A31" s="21" t="s">
        <v>40</v>
      </c>
      <c r="B31" s="11" t="n">
        <v>3011</v>
      </c>
      <c r="C31" s="11" t="n">
        <v>3520</v>
      </c>
      <c r="D31" s="11" t="n">
        <v>3989</v>
      </c>
      <c r="E31" s="11" t="n">
        <v>4454</v>
      </c>
      <c r="F31" s="11" t="n">
        <v>4744</v>
      </c>
      <c r="G31" s="11" t="n">
        <v>4866</v>
      </c>
      <c r="H31" s="11" t="n">
        <v>4904</v>
      </c>
      <c r="I31" s="11" t="n">
        <v>4791</v>
      </c>
    </row>
    <row r="32" customFormat="false" ht="13.8" hidden="false" customHeight="false" outlineLevel="0" collapsed="false">
      <c r="A32" s="21" t="s">
        <v>41</v>
      </c>
      <c r="B32" s="11"/>
      <c r="C32" s="11"/>
      <c r="D32" s="11"/>
      <c r="F32" s="11"/>
      <c r="G32" s="11" t="n">
        <v>3097</v>
      </c>
      <c r="H32" s="11" t="n">
        <v>3113</v>
      </c>
      <c r="I32" s="11" t="n">
        <v>2926</v>
      </c>
    </row>
    <row r="33" customFormat="false" ht="13.8" hidden="false" customHeight="false" outlineLevel="0" collapsed="false">
      <c r="A33" s="21" t="s">
        <v>42</v>
      </c>
      <c r="B33" s="11" t="n">
        <v>281</v>
      </c>
      <c r="C33" s="11" t="n">
        <v>281</v>
      </c>
      <c r="D33" s="11" t="n">
        <v>283</v>
      </c>
      <c r="E33" s="11" t="n">
        <v>285</v>
      </c>
      <c r="F33" s="11" t="n">
        <v>283</v>
      </c>
      <c r="G33" s="11" t="n">
        <v>274</v>
      </c>
      <c r="H33" s="11" t="n">
        <v>269</v>
      </c>
      <c r="I33" s="11" t="n">
        <v>286</v>
      </c>
    </row>
    <row r="34" customFormat="false" ht="13.8" hidden="false" customHeight="false" outlineLevel="0" collapsed="false">
      <c r="A34" s="21" t="s">
        <v>43</v>
      </c>
      <c r="B34" s="11" t="n">
        <v>131</v>
      </c>
      <c r="C34" s="11" t="n">
        <v>131</v>
      </c>
      <c r="D34" s="11" t="n">
        <v>139</v>
      </c>
      <c r="E34" s="11" t="n">
        <v>154</v>
      </c>
      <c r="F34" s="11" t="n">
        <v>154</v>
      </c>
      <c r="G34" s="11" t="n">
        <v>223</v>
      </c>
      <c r="H34" s="11" t="n">
        <v>242</v>
      </c>
      <c r="I34" s="11" t="n">
        <v>284</v>
      </c>
    </row>
    <row r="35" customFormat="false" ht="13.8" hidden="false" customHeight="false" outlineLevel="0" collapsed="false">
      <c r="A35" s="21" t="s">
        <v>44</v>
      </c>
      <c r="B35" s="11" t="n">
        <v>2587</v>
      </c>
      <c r="C35" s="0" t="n">
        <v>2439</v>
      </c>
      <c r="D35" s="0" t="n">
        <v>2787</v>
      </c>
      <c r="E35" s="0" t="n">
        <v>2509</v>
      </c>
      <c r="F35" s="0" t="n">
        <v>2011</v>
      </c>
      <c r="G35" s="0" t="n">
        <v>2326</v>
      </c>
      <c r="H35" s="11" t="n">
        <v>2921</v>
      </c>
      <c r="I35" s="11" t="n">
        <v>3821</v>
      </c>
    </row>
    <row r="36" customFormat="false" ht="13.8" hidden="false" customHeight="false" outlineLevel="0" collapsed="false">
      <c r="A36" s="24" t="s">
        <v>45</v>
      </c>
      <c r="B36" s="25" t="n">
        <f aca="false">+SUM(B30:B35)</f>
        <v>21597</v>
      </c>
      <c r="C36" s="25" t="n">
        <f aca="false">+SUM(C30:C35)</f>
        <v>21396</v>
      </c>
      <c r="D36" s="25" t="n">
        <f aca="false">+SUM(D30:D35)</f>
        <v>23259</v>
      </c>
      <c r="E36" s="25" t="n">
        <f aca="false">+SUM(E30:E35)</f>
        <v>22536</v>
      </c>
      <c r="F36" s="25" t="n">
        <f aca="false">+SUM(F30:F35)</f>
        <v>23717</v>
      </c>
      <c r="G36" s="25" t="n">
        <f aca="false">+SUM(G30:G35)</f>
        <v>31342</v>
      </c>
      <c r="H36" s="25" t="n">
        <f aca="false">+SUM(H30:H35)</f>
        <v>37740</v>
      </c>
      <c r="I36" s="25" t="n">
        <f aca="false">+SUM(I30:I35)</f>
        <v>40321</v>
      </c>
    </row>
    <row r="37" customFormat="false" ht="15" hidden="false" customHeight="false" outlineLevel="0" collapsed="false">
      <c r="A37" s="17" t="s">
        <v>46</v>
      </c>
      <c r="B37" s="11"/>
      <c r="C37" s="11"/>
      <c r="D37" s="11"/>
      <c r="E37" s="11"/>
      <c r="F37" s="11"/>
      <c r="G37" s="11"/>
      <c r="H37" s="11"/>
      <c r="I37" s="11"/>
    </row>
    <row r="38" customFormat="false" ht="14.25" hidden="false" customHeight="false" outlineLevel="0" collapsed="false">
      <c r="A38" s="21" t="s">
        <v>47</v>
      </c>
      <c r="B38" s="11"/>
      <c r="C38" s="11"/>
      <c r="D38" s="11"/>
      <c r="E38" s="11"/>
      <c r="F38" s="11"/>
      <c r="G38" s="11"/>
      <c r="H38" s="11"/>
      <c r="I38" s="11"/>
    </row>
    <row r="39" customFormat="false" ht="14.25" hidden="false" customHeight="false" outlineLevel="0" collapsed="false">
      <c r="A39" s="18" t="s">
        <v>48</v>
      </c>
      <c r="B39" s="11" t="n">
        <v>107</v>
      </c>
      <c r="C39" s="11" t="n">
        <v>44</v>
      </c>
      <c r="D39" s="11" t="n">
        <v>6</v>
      </c>
      <c r="E39" s="11" t="n">
        <v>6</v>
      </c>
      <c r="F39" s="11" t="n">
        <v>6</v>
      </c>
      <c r="G39" s="11" t="n">
        <v>3</v>
      </c>
      <c r="H39" s="11" t="n">
        <v>0</v>
      </c>
      <c r="I39" s="11" t="n">
        <v>500</v>
      </c>
    </row>
    <row r="40" customFormat="false" ht="14.25" hidden="false" customHeight="false" outlineLevel="0" collapsed="false">
      <c r="A40" s="18" t="s">
        <v>49</v>
      </c>
      <c r="B40" s="11" t="n">
        <v>74</v>
      </c>
      <c r="C40" s="11" t="n">
        <v>1</v>
      </c>
      <c r="D40" s="11" t="n">
        <v>325</v>
      </c>
      <c r="E40" s="11" t="n">
        <v>336</v>
      </c>
      <c r="F40" s="11" t="n">
        <v>9</v>
      </c>
      <c r="G40" s="11" t="n">
        <v>248</v>
      </c>
      <c r="H40" s="11" t="n">
        <v>2</v>
      </c>
      <c r="I40" s="11" t="n">
        <v>10</v>
      </c>
    </row>
    <row r="41" customFormat="false" ht="14.25" hidden="false" customHeight="false" outlineLevel="0" collapsed="false">
      <c r="A41" s="18" t="s">
        <v>50</v>
      </c>
      <c r="B41" s="11" t="n">
        <v>2131</v>
      </c>
      <c r="C41" s="11" t="n">
        <v>2191</v>
      </c>
      <c r="D41" s="11" t="n">
        <v>2048</v>
      </c>
      <c r="E41" s="11" t="n">
        <v>2279</v>
      </c>
      <c r="F41" s="11" t="n">
        <v>2612</v>
      </c>
      <c r="G41" s="11" t="n">
        <v>2248</v>
      </c>
      <c r="H41" s="11" t="n">
        <v>2836</v>
      </c>
      <c r="I41" s="11" t="n">
        <v>3358</v>
      </c>
    </row>
    <row r="42" customFormat="false" ht="13.8" hidden="false" customHeight="false" outlineLevel="0" collapsed="false">
      <c r="A42" s="18" t="s">
        <v>51</v>
      </c>
      <c r="B42" s="11"/>
      <c r="D42" s="11"/>
      <c r="E42" s="11"/>
      <c r="F42" s="11"/>
      <c r="G42" s="11" t="n">
        <v>445</v>
      </c>
      <c r="H42" s="11" t="n">
        <v>467</v>
      </c>
      <c r="I42" s="11" t="n">
        <v>420</v>
      </c>
    </row>
    <row r="43" customFormat="false" ht="13.8" hidden="false" customHeight="false" outlineLevel="0" collapsed="false">
      <c r="A43" s="18" t="s">
        <v>52</v>
      </c>
      <c r="B43" s="11" t="n">
        <v>3949</v>
      </c>
      <c r="C43" s="11" t="n">
        <v>3037</v>
      </c>
      <c r="D43" s="11" t="n">
        <v>3011</v>
      </c>
      <c r="E43" s="11" t="n">
        <v>3269</v>
      </c>
      <c r="F43" s="11" t="n">
        <v>5010</v>
      </c>
      <c r="G43" s="11" t="n">
        <v>5184</v>
      </c>
      <c r="H43" s="11" t="n">
        <v>6063</v>
      </c>
      <c r="I43" s="11" t="n">
        <v>6220</v>
      </c>
    </row>
    <row r="44" customFormat="false" ht="14.25" hidden="false" customHeight="false" outlineLevel="0" collapsed="false">
      <c r="A44" s="18" t="s">
        <v>53</v>
      </c>
      <c r="B44" s="11" t="n">
        <v>71</v>
      </c>
      <c r="C44" s="11" t="n">
        <v>85</v>
      </c>
      <c r="D44" s="11" t="n">
        <v>84</v>
      </c>
      <c r="E44" s="11" t="n">
        <v>150</v>
      </c>
      <c r="F44" s="11" t="n">
        <v>229</v>
      </c>
      <c r="G44" s="11" t="n">
        <v>156</v>
      </c>
      <c r="H44" s="11" t="n">
        <v>306</v>
      </c>
      <c r="I44" s="11" t="n">
        <v>222</v>
      </c>
    </row>
    <row r="45" customFormat="false" ht="13.8" hidden="false" customHeight="false" outlineLevel="0" collapsed="false">
      <c r="A45" s="22" t="s">
        <v>54</v>
      </c>
      <c r="B45" s="23" t="n">
        <f aca="false">+SUM(B39:B44)</f>
        <v>6332</v>
      </c>
      <c r="C45" s="23" t="n">
        <f aca="false">+SUM(C39:C44)</f>
        <v>5358</v>
      </c>
      <c r="D45" s="23" t="n">
        <f aca="false">+SUM(D39:D44)</f>
        <v>5474</v>
      </c>
      <c r="E45" s="23" t="n">
        <f aca="false">+SUM(E39:E44)</f>
        <v>6040</v>
      </c>
      <c r="F45" s="23" t="n">
        <f aca="false">+SUM(F39:F44)</f>
        <v>7866</v>
      </c>
      <c r="G45" s="23" t="n">
        <f aca="false">+SUM(G39:G44)</f>
        <v>8284</v>
      </c>
      <c r="H45" s="23" t="n">
        <f aca="false">+SUM(H39:H44)</f>
        <v>9674</v>
      </c>
      <c r="I45" s="23" t="n">
        <f aca="false">+SUM(I39:I44)</f>
        <v>10730</v>
      </c>
    </row>
    <row r="46" customFormat="false" ht="13.8" hidden="false" customHeight="false" outlineLevel="0" collapsed="false">
      <c r="A46" s="21" t="s">
        <v>55</v>
      </c>
      <c r="B46" s="11" t="n">
        <v>1079</v>
      </c>
      <c r="C46" s="10" t="n">
        <v>2010</v>
      </c>
      <c r="D46" s="10" t="n">
        <v>3471</v>
      </c>
      <c r="E46" s="10" t="n">
        <v>3468</v>
      </c>
      <c r="F46" s="10" t="n">
        <v>3464</v>
      </c>
      <c r="G46" s="11" t="n">
        <v>9406</v>
      </c>
      <c r="H46" s="11" t="n">
        <v>9413</v>
      </c>
      <c r="I46" s="11" t="n">
        <v>8920</v>
      </c>
      <c r="K46" s="33"/>
    </row>
    <row r="47" customFormat="false" ht="13.8" hidden="false" customHeight="false" outlineLevel="0" collapsed="false">
      <c r="A47" s="21" t="s">
        <v>56</v>
      </c>
      <c r="B47" s="11"/>
      <c r="C47" s="11"/>
      <c r="D47" s="11"/>
      <c r="F47" s="11"/>
      <c r="G47" s="11" t="n">
        <v>2913</v>
      </c>
      <c r="H47" s="11" t="n">
        <v>2931</v>
      </c>
      <c r="I47" s="11" t="n">
        <v>2777</v>
      </c>
    </row>
    <row r="48" customFormat="false" ht="13.8" hidden="false" customHeight="false" outlineLevel="0" collapsed="false">
      <c r="A48" s="21" t="s">
        <v>57</v>
      </c>
      <c r="B48" s="11" t="n">
        <v>1479</v>
      </c>
      <c r="C48" s="11" t="n">
        <v>1770</v>
      </c>
      <c r="D48" s="11" t="n">
        <v>1907</v>
      </c>
      <c r="E48" s="11" t="n">
        <v>3216</v>
      </c>
      <c r="F48" s="11" t="n">
        <v>3347</v>
      </c>
      <c r="G48" s="11" t="n">
        <v>2684</v>
      </c>
      <c r="H48" s="11" t="n">
        <v>2955</v>
      </c>
      <c r="I48" s="11" t="n">
        <v>2613</v>
      </c>
    </row>
    <row r="49" customFormat="false" ht="13.8" hidden="false" customHeight="false" outlineLevel="0" collapsed="false">
      <c r="A49" s="21" t="s">
        <v>58</v>
      </c>
      <c r="B49" s="11"/>
      <c r="C49" s="11"/>
      <c r="D49" s="11"/>
      <c r="E49" s="11"/>
      <c r="F49" s="11"/>
      <c r="H49" s="11"/>
      <c r="I49" s="11"/>
    </row>
    <row r="50" customFormat="false" ht="14.25" hidden="false" customHeight="false" outlineLevel="0" collapsed="false">
      <c r="A50" s="18" t="s">
        <v>59</v>
      </c>
      <c r="B50" s="11"/>
      <c r="C50" s="11"/>
      <c r="D50" s="11"/>
      <c r="E50" s="11"/>
      <c r="F50" s="11"/>
      <c r="G50" s="11"/>
      <c r="H50" s="11" t="n">
        <v>0</v>
      </c>
      <c r="I50" s="11" t="n">
        <v>0</v>
      </c>
    </row>
    <row r="51" customFormat="false" ht="14.25" hidden="false" customHeight="false" outlineLevel="0" collapsed="false">
      <c r="A51" s="21" t="s">
        <v>60</v>
      </c>
      <c r="B51" s="11"/>
      <c r="C51" s="11"/>
      <c r="D51" s="11"/>
      <c r="E51" s="11"/>
      <c r="F51" s="11"/>
      <c r="G51" s="11"/>
      <c r="H51" s="11"/>
      <c r="I51" s="11"/>
    </row>
    <row r="52" customFormat="false" ht="14.25" hidden="false" customHeight="false" outlineLevel="0" collapsed="false">
      <c r="A52" s="18" t="s">
        <v>61</v>
      </c>
      <c r="B52" s="11"/>
      <c r="C52" s="11"/>
      <c r="D52" s="11"/>
      <c r="E52" s="11"/>
      <c r="F52" s="11"/>
      <c r="G52" s="11"/>
      <c r="H52" s="11"/>
      <c r="I52" s="11"/>
    </row>
    <row r="53" customFormat="false" ht="13.8" hidden="false" customHeight="false" outlineLevel="0" collapsed="false">
      <c r="A53" s="34" t="s">
        <v>62</v>
      </c>
      <c r="B53" s="11"/>
      <c r="C53" s="11"/>
      <c r="D53" s="11"/>
      <c r="F53" s="11"/>
      <c r="G53" s="11"/>
      <c r="H53" s="11"/>
      <c r="I53" s="11"/>
    </row>
    <row r="54" customFormat="false" ht="13.8" hidden="false" customHeight="false" outlineLevel="0" collapsed="false">
      <c r="A54" s="34" t="s">
        <v>63</v>
      </c>
      <c r="B54" s="11" t="n">
        <v>3</v>
      </c>
      <c r="C54" s="11" t="n">
        <v>3</v>
      </c>
      <c r="D54" s="11" t="n">
        <v>3</v>
      </c>
      <c r="E54" s="11" t="n">
        <v>3</v>
      </c>
      <c r="F54" s="11" t="n">
        <v>3</v>
      </c>
      <c r="G54" s="11" t="n">
        <v>3</v>
      </c>
      <c r="H54" s="11" t="n">
        <v>3</v>
      </c>
      <c r="I54" s="11" t="n">
        <v>3</v>
      </c>
    </row>
    <row r="55" customFormat="false" ht="13.8" hidden="false" customHeight="false" outlineLevel="0" collapsed="false">
      <c r="A55" s="34" t="s">
        <v>64</v>
      </c>
      <c r="B55" s="11" t="n">
        <v>6773</v>
      </c>
      <c r="C55" s="11" t="n">
        <v>7786</v>
      </c>
      <c r="D55" s="11" t="n">
        <v>5710</v>
      </c>
      <c r="E55" s="11" t="n">
        <v>6384</v>
      </c>
      <c r="F55" s="11" t="n">
        <v>7163</v>
      </c>
      <c r="G55" s="11" t="n">
        <v>8299</v>
      </c>
      <c r="H55" s="11" t="n">
        <v>9965</v>
      </c>
      <c r="I55" s="11" t="n">
        <v>11484</v>
      </c>
    </row>
    <row r="56" customFormat="false" ht="13.8" hidden="false" customHeight="false" outlineLevel="0" collapsed="false">
      <c r="A56" s="34" t="s">
        <v>65</v>
      </c>
      <c r="B56" s="11" t="n">
        <v>1246</v>
      </c>
      <c r="C56" s="11" t="n">
        <v>318</v>
      </c>
      <c r="D56" s="11" t="n">
        <v>-213</v>
      </c>
      <c r="E56" s="11" t="n">
        <v>-92</v>
      </c>
      <c r="F56" s="11" t="n">
        <v>231</v>
      </c>
      <c r="G56" s="11" t="n">
        <v>-56</v>
      </c>
      <c r="H56" s="11" t="n">
        <v>-380</v>
      </c>
      <c r="I56" s="11" t="n">
        <v>318</v>
      </c>
    </row>
    <row r="57" customFormat="false" ht="13.8" hidden="false" customHeight="false" outlineLevel="0" collapsed="false">
      <c r="A57" s="34" t="s">
        <v>66</v>
      </c>
      <c r="B57" s="11" t="n">
        <v>4685</v>
      </c>
      <c r="C57" s="11" t="n">
        <v>4151</v>
      </c>
      <c r="D57" s="11" t="n">
        <v>6907</v>
      </c>
      <c r="E57" s="11" t="n">
        <v>3517</v>
      </c>
      <c r="F57" s="11" t="n">
        <v>1643</v>
      </c>
      <c r="G57" s="11" t="n">
        <v>-191</v>
      </c>
      <c r="H57" s="11" t="n">
        <v>3179</v>
      </c>
      <c r="I57" s="11" t="n">
        <v>3476</v>
      </c>
    </row>
    <row r="58" customFormat="false" ht="13.8" hidden="false" customHeight="false" outlineLevel="0" collapsed="false">
      <c r="A58" s="22" t="s">
        <v>67</v>
      </c>
      <c r="B58" s="23" t="n">
        <f aca="false">+SUM(B53:B57)</f>
        <v>12707</v>
      </c>
      <c r="C58" s="23" t="n">
        <f aca="false">+SUM(C53:C57)</f>
        <v>12258</v>
      </c>
      <c r="D58" s="23" t="n">
        <f aca="false">+SUM(D53:D57)</f>
        <v>12407</v>
      </c>
      <c r="E58" s="23" t="n">
        <f aca="false">+SUM(E53:E57)</f>
        <v>9812</v>
      </c>
      <c r="F58" s="23" t="n">
        <f aca="false">+SUM(F53:F57)</f>
        <v>9040</v>
      </c>
      <c r="G58" s="23" t="n">
        <f aca="false">+SUM(G53:G57)</f>
        <v>8055</v>
      </c>
      <c r="H58" s="23" t="n">
        <f aca="false">+SUM(H53:H57)</f>
        <v>12767</v>
      </c>
      <c r="I58" s="23" t="n">
        <f aca="false">+SUM(I53:I57)</f>
        <v>15281</v>
      </c>
    </row>
    <row r="59" customFormat="false" ht="13.8" hidden="false" customHeight="false" outlineLevel="0" collapsed="false">
      <c r="A59" s="24" t="s">
        <v>68</v>
      </c>
      <c r="B59" s="25" t="n">
        <f aca="false">+SUM(B45:B50)+B58</f>
        <v>21597</v>
      </c>
      <c r="C59" s="25" t="n">
        <f aca="false">+SUM(C45:C50)+C58</f>
        <v>21396</v>
      </c>
      <c r="D59" s="25" t="n">
        <f aca="false">+SUM(D45:D50)+D58</f>
        <v>23259</v>
      </c>
      <c r="E59" s="25" t="n">
        <f aca="false">+SUM(E45:E50)+E58</f>
        <v>22536</v>
      </c>
      <c r="F59" s="25" t="n">
        <f aca="false">+SUM(F45:F50)+F58</f>
        <v>23717</v>
      </c>
      <c r="G59" s="25" t="n">
        <f aca="false">+SUM(G45:G50)+G58</f>
        <v>31342</v>
      </c>
      <c r="H59" s="25" t="n">
        <f aca="false">+SUM(H45:H50)+H58</f>
        <v>37740</v>
      </c>
      <c r="I59" s="25" t="n">
        <f aca="false">+SUM(I45:I50)+I58</f>
        <v>40321</v>
      </c>
    </row>
    <row r="60" s="29" customFormat="true" ht="15" hidden="false" customHeight="false" outlineLevel="0" collapsed="false">
      <c r="A60" s="29" t="s">
        <v>69</v>
      </c>
      <c r="B60" s="30" t="n">
        <f aca="false">+B59-B36</f>
        <v>0</v>
      </c>
      <c r="C60" s="30" t="n">
        <f aca="false">+C59-C36</f>
        <v>0</v>
      </c>
      <c r="D60" s="30" t="n">
        <f aca="false">+D59-D36</f>
        <v>0</v>
      </c>
      <c r="E60" s="30" t="n">
        <f aca="false">+E59-E36</f>
        <v>0</v>
      </c>
      <c r="F60" s="30" t="n">
        <f aca="false">+F59-F36</f>
        <v>0</v>
      </c>
      <c r="G60" s="30" t="n">
        <f aca="false">+G59-G36</f>
        <v>0</v>
      </c>
      <c r="H60" s="30" t="n">
        <f aca="false">+H59-H36</f>
        <v>0</v>
      </c>
      <c r="I60" s="30" t="n">
        <f aca="false">+I59-I36</f>
        <v>0</v>
      </c>
    </row>
    <row r="61" customFormat="false" ht="14.25" hidden="false" customHeight="false" outlineLevel="0" collapsed="false">
      <c r="A61" s="31" t="s">
        <v>70</v>
      </c>
      <c r="B61" s="31"/>
      <c r="C61" s="31"/>
      <c r="D61" s="31"/>
      <c r="E61" s="31"/>
      <c r="F61" s="31"/>
      <c r="G61" s="31"/>
      <c r="H61" s="31"/>
      <c r="I61" s="31"/>
    </row>
    <row r="62" customFormat="false" ht="14.25" hidden="false" customHeight="false" outlineLevel="0" collapsed="false">
      <c r="A62" s="0" t="s">
        <v>71</v>
      </c>
    </row>
    <row r="63" customFormat="false" ht="14.25" hidden="false" customHeight="false" outlineLevel="0" collapsed="false">
      <c r="A63" s="17" t="s">
        <v>72</v>
      </c>
    </row>
    <row r="64" s="17" customFormat="true" ht="13.8" hidden="false" customHeight="false" outlineLevel="0" collapsed="false">
      <c r="A64" s="32" t="s">
        <v>73</v>
      </c>
      <c r="B64" s="15" t="n">
        <v>3273</v>
      </c>
      <c r="C64" s="15" t="n">
        <v>3760</v>
      </c>
      <c r="D64" s="15" t="n">
        <v>4240</v>
      </c>
      <c r="E64" s="15" t="n">
        <v>1933</v>
      </c>
      <c r="F64" s="15" t="n">
        <v>4029</v>
      </c>
      <c r="G64" s="15" t="n">
        <v>2539</v>
      </c>
      <c r="H64" s="15" t="n">
        <f aca="false">+H12</f>
        <v>5727</v>
      </c>
      <c r="I64" s="15" t="n">
        <f aca="false">+I12</f>
        <v>6046</v>
      </c>
      <c r="K64" s="0"/>
      <c r="L64" s="0"/>
      <c r="M64" s="0"/>
      <c r="N64" s="0"/>
      <c r="O64" s="0"/>
      <c r="P64" s="0"/>
      <c r="Q64" s="0"/>
      <c r="R64" s="0"/>
    </row>
    <row r="65" s="17" customFormat="true" ht="14.25" hidden="false" customHeight="false" outlineLevel="0" collapsed="false">
      <c r="A65" s="21" t="s">
        <v>74</v>
      </c>
      <c r="B65" s="11"/>
      <c r="C65" s="11"/>
      <c r="D65" s="11"/>
      <c r="E65" s="11"/>
      <c r="F65" s="11"/>
      <c r="G65" s="11"/>
      <c r="H65" s="11"/>
      <c r="I65" s="11"/>
    </row>
    <row r="66" s="6" customFormat="true" ht="14.25" hidden="false" customHeight="false" outlineLevel="0" collapsed="false">
      <c r="A66" s="18" t="s">
        <v>75</v>
      </c>
      <c r="B66" s="11" t="n">
        <v>606</v>
      </c>
      <c r="C66" s="11" t="n">
        <v>649</v>
      </c>
      <c r="D66" s="11" t="n">
        <v>706</v>
      </c>
      <c r="E66" s="11" t="n">
        <v>747</v>
      </c>
      <c r="F66" s="11" t="n">
        <v>705</v>
      </c>
      <c r="G66" s="11" t="n">
        <v>721</v>
      </c>
      <c r="H66" s="11" t="n">
        <v>744</v>
      </c>
      <c r="I66" s="11" t="n">
        <v>717</v>
      </c>
    </row>
    <row r="67" s="6" customFormat="true" ht="14.25" hidden="false" customHeight="false" outlineLevel="0" collapsed="false">
      <c r="A67" s="18" t="s">
        <v>76</v>
      </c>
      <c r="B67" s="11" t="n">
        <v>-113</v>
      </c>
      <c r="C67" s="11" t="n">
        <v>-80</v>
      </c>
      <c r="D67" s="11" t="n">
        <v>-273</v>
      </c>
      <c r="E67" s="11" t="n">
        <v>647</v>
      </c>
      <c r="F67" s="11" t="n">
        <v>34</v>
      </c>
      <c r="G67" s="11" t="n">
        <v>-380</v>
      </c>
      <c r="H67" s="11" t="n">
        <v>-385</v>
      </c>
      <c r="I67" s="11" t="n">
        <v>-650</v>
      </c>
    </row>
    <row r="68" s="6" customFormat="true" ht="14.25" hidden="false" customHeight="false" outlineLevel="0" collapsed="false">
      <c r="A68" s="18" t="s">
        <v>77</v>
      </c>
      <c r="B68" s="11" t="n">
        <v>119</v>
      </c>
      <c r="C68" s="11" t="n">
        <v>236</v>
      </c>
      <c r="D68" s="11" t="n">
        <v>215</v>
      </c>
      <c r="E68" s="11" t="n">
        <v>218</v>
      </c>
      <c r="F68" s="11" t="n">
        <v>325</v>
      </c>
      <c r="G68" s="11" t="n">
        <v>429</v>
      </c>
      <c r="H68" s="11" t="n">
        <v>611</v>
      </c>
      <c r="I68" s="11" t="n">
        <v>638</v>
      </c>
    </row>
    <row r="69" s="6" customFormat="true" ht="14.25" hidden="false" customHeight="false" outlineLevel="0" collapsed="false">
      <c r="A69" s="18" t="s">
        <v>78</v>
      </c>
      <c r="B69" s="11" t="n">
        <v>43</v>
      </c>
      <c r="C69" s="11" t="n">
        <v>13</v>
      </c>
      <c r="D69" s="11" t="n">
        <v>10</v>
      </c>
      <c r="E69" s="11" t="n">
        <v>27</v>
      </c>
      <c r="F69" s="11" t="n">
        <v>15</v>
      </c>
      <c r="G69" s="11" t="n">
        <v>398</v>
      </c>
      <c r="H69" s="11" t="n">
        <v>53</v>
      </c>
      <c r="I69" s="11" t="n">
        <v>123</v>
      </c>
    </row>
    <row r="70" s="6" customFormat="true" ht="14.25" hidden="false" customHeight="false" outlineLevel="0" collapsed="false">
      <c r="A70" s="18" t="s">
        <v>79</v>
      </c>
      <c r="B70" s="11" t="n">
        <v>424</v>
      </c>
      <c r="C70" s="11" t="n">
        <v>98</v>
      </c>
      <c r="D70" s="11" t="n">
        <v>-117</v>
      </c>
      <c r="E70" s="11" t="n">
        <v>-99</v>
      </c>
      <c r="F70" s="11" t="n">
        <v>233</v>
      </c>
      <c r="G70" s="11" t="n">
        <v>23</v>
      </c>
      <c r="H70" s="11" t="n">
        <v>-138</v>
      </c>
      <c r="I70" s="11" t="n">
        <v>-26</v>
      </c>
    </row>
    <row r="71" s="6" customFormat="true" ht="14.25" hidden="false" customHeight="false" outlineLevel="0" collapsed="false">
      <c r="A71" s="21" t="s">
        <v>80</v>
      </c>
      <c r="B71" s="11"/>
      <c r="C71" s="11"/>
      <c r="D71" s="11"/>
      <c r="E71" s="11"/>
      <c r="F71" s="11"/>
      <c r="G71" s="11"/>
      <c r="H71" s="11"/>
      <c r="I71" s="11"/>
    </row>
    <row r="72" s="6" customFormat="true" ht="14.25" hidden="false" customHeight="false" outlineLevel="0" collapsed="false">
      <c r="A72" s="18" t="s">
        <v>81</v>
      </c>
      <c r="B72" s="11" t="n">
        <v>-216</v>
      </c>
      <c r="C72" s="11" t="n">
        <v>60</v>
      </c>
      <c r="D72" s="11" t="n">
        <v>-426</v>
      </c>
      <c r="E72" s="11" t="n">
        <v>187</v>
      </c>
      <c r="F72" s="11" t="n">
        <v>-270</v>
      </c>
      <c r="G72" s="11" t="n">
        <v>1239</v>
      </c>
      <c r="H72" s="11" t="n">
        <v>-1606</v>
      </c>
      <c r="I72" s="11" t="n">
        <v>-504</v>
      </c>
    </row>
    <row r="73" s="6" customFormat="true" ht="14.25" hidden="false" customHeight="false" outlineLevel="0" collapsed="false">
      <c r="A73" s="18" t="s">
        <v>82</v>
      </c>
      <c r="B73" s="11" t="n">
        <v>-621</v>
      </c>
      <c r="C73" s="11" t="n">
        <v>-590</v>
      </c>
      <c r="D73" s="11" t="n">
        <v>-231</v>
      </c>
      <c r="E73" s="11" t="n">
        <v>-255</v>
      </c>
      <c r="F73" s="11" t="n">
        <v>-490</v>
      </c>
      <c r="G73" s="11" t="n">
        <v>-1854</v>
      </c>
      <c r="H73" s="11" t="n">
        <v>507</v>
      </c>
      <c r="I73" s="11" t="n">
        <v>-1676</v>
      </c>
    </row>
    <row r="74" s="6" customFormat="true" ht="14.25" hidden="false" customHeight="false" outlineLevel="0" collapsed="false">
      <c r="A74" s="18" t="s">
        <v>83</v>
      </c>
      <c r="B74" s="11" t="n">
        <v>-144</v>
      </c>
      <c r="C74" s="11" t="n">
        <v>-161</v>
      </c>
      <c r="D74" s="11" t="n">
        <v>-120</v>
      </c>
      <c r="E74" s="11" t="n">
        <v>35</v>
      </c>
      <c r="F74" s="11" t="n">
        <v>-203</v>
      </c>
      <c r="G74" s="11" t="n">
        <v>-654</v>
      </c>
      <c r="H74" s="11" t="n">
        <v>-182</v>
      </c>
      <c r="I74" s="11" t="n">
        <v>-845</v>
      </c>
    </row>
    <row r="75" s="6" customFormat="true" ht="14.25" hidden="false" customHeight="false" outlineLevel="0" collapsed="false">
      <c r="A75" s="18" t="s">
        <v>84</v>
      </c>
      <c r="B75" s="11" t="n">
        <v>1237</v>
      </c>
      <c r="C75" s="11" t="n">
        <v>-586</v>
      </c>
      <c r="D75" s="11" t="n">
        <v>-158</v>
      </c>
      <c r="E75" s="11" t="n">
        <v>1515</v>
      </c>
      <c r="F75" s="11" t="n">
        <v>1525</v>
      </c>
      <c r="G75" s="11" t="n">
        <v>24</v>
      </c>
      <c r="H75" s="11" t="n">
        <v>1326</v>
      </c>
      <c r="I75" s="11" t="n">
        <v>1365</v>
      </c>
    </row>
    <row r="76" s="6" customFormat="true" ht="13.8" hidden="false" customHeight="false" outlineLevel="0" collapsed="false">
      <c r="A76" s="35" t="s">
        <v>85</v>
      </c>
      <c r="B76" s="36" t="n">
        <f aca="false">+SUM(B64:B75)</f>
        <v>4608</v>
      </c>
      <c r="C76" s="36" t="n">
        <f aca="false">+SUM(C64:C75)</f>
        <v>3399</v>
      </c>
      <c r="D76" s="36" t="n">
        <f aca="false">+SUM(D64:D75)</f>
        <v>3846</v>
      </c>
      <c r="E76" s="36" t="n">
        <f aca="false">+SUM(E64:E75)</f>
        <v>4955</v>
      </c>
      <c r="F76" s="36" t="n">
        <f aca="false">+SUM(F64:F75)</f>
        <v>5903</v>
      </c>
      <c r="G76" s="36" t="n">
        <f aca="false">+SUM(G64:G75)</f>
        <v>2485</v>
      </c>
      <c r="H76" s="36" t="n">
        <f aca="false">+SUM(H64:H75)</f>
        <v>6657</v>
      </c>
      <c r="I76" s="36" t="n">
        <f aca="false">+SUM(I64:I75)</f>
        <v>5188</v>
      </c>
    </row>
    <row r="77" s="6" customFormat="true" ht="14.25" hidden="false" customHeight="false" outlineLevel="0" collapsed="false">
      <c r="A77" s="17" t="s">
        <v>86</v>
      </c>
      <c r="B77" s="11"/>
      <c r="C77" s="11"/>
      <c r="D77" s="11"/>
      <c r="E77" s="11"/>
      <c r="F77" s="11"/>
      <c r="G77" s="11"/>
      <c r="H77" s="11"/>
      <c r="I77" s="11"/>
    </row>
    <row r="78" s="6" customFormat="true" ht="14.25" hidden="false" customHeight="false" outlineLevel="0" collapsed="false">
      <c r="A78" s="21" t="s">
        <v>87</v>
      </c>
      <c r="B78" s="11" t="n">
        <v>-4936</v>
      </c>
      <c r="C78" s="11" t="n">
        <v>-5367</v>
      </c>
      <c r="D78" s="11" t="n">
        <v>-5928</v>
      </c>
      <c r="E78" s="11" t="n">
        <v>-4783</v>
      </c>
      <c r="F78" s="11" t="n">
        <v>-2937</v>
      </c>
      <c r="G78" s="11" t="n">
        <v>-2426</v>
      </c>
      <c r="H78" s="11" t="n">
        <v>-9961</v>
      </c>
      <c r="I78" s="11" t="n">
        <v>-12913</v>
      </c>
    </row>
    <row r="79" s="6" customFormat="true" ht="14.25" hidden="false" customHeight="false" outlineLevel="0" collapsed="false">
      <c r="A79" s="21" t="s">
        <v>88</v>
      </c>
      <c r="B79" s="11" t="n">
        <v>3655</v>
      </c>
      <c r="C79" s="11" t="n">
        <v>2924</v>
      </c>
      <c r="D79" s="11" t="n">
        <v>3623</v>
      </c>
      <c r="E79" s="11" t="n">
        <v>3613</v>
      </c>
      <c r="F79" s="11" t="n">
        <v>1715</v>
      </c>
      <c r="G79" s="11" t="n">
        <v>74</v>
      </c>
      <c r="H79" s="11" t="n">
        <v>4236</v>
      </c>
      <c r="I79" s="11" t="n">
        <v>8199</v>
      </c>
    </row>
    <row r="80" s="6" customFormat="true" ht="14.25" hidden="false" customHeight="false" outlineLevel="0" collapsed="false">
      <c r="A80" s="21" t="s">
        <v>89</v>
      </c>
      <c r="B80" s="11" t="n">
        <v>2216</v>
      </c>
      <c r="C80" s="11" t="n">
        <v>2386</v>
      </c>
      <c r="D80" s="11" t="n">
        <v>2423</v>
      </c>
      <c r="E80" s="11" t="n">
        <v>2496</v>
      </c>
      <c r="F80" s="11" t="n">
        <v>2072</v>
      </c>
      <c r="G80" s="11" t="n">
        <v>2379</v>
      </c>
      <c r="H80" s="11" t="n">
        <v>2449</v>
      </c>
      <c r="I80" s="11" t="n">
        <v>3967</v>
      </c>
    </row>
    <row r="81" s="6" customFormat="true" ht="13.8" hidden="false" customHeight="false" outlineLevel="0" collapsed="false">
      <c r="A81" s="33" t="s">
        <v>90</v>
      </c>
      <c r="B81" s="11" t="n">
        <v>-150</v>
      </c>
      <c r="C81" s="11" t="n">
        <v>150</v>
      </c>
      <c r="D81" s="11"/>
      <c r="E81" s="11"/>
      <c r="F81" s="11"/>
      <c r="G81" s="11"/>
      <c r="H81" s="11"/>
      <c r="I81" s="11"/>
    </row>
    <row r="82" s="6" customFormat="true" ht="14.25" hidden="false" customHeight="false" outlineLevel="0" collapsed="false">
      <c r="A82" s="21" t="s">
        <v>91</v>
      </c>
      <c r="B82" s="11" t="n">
        <v>-963</v>
      </c>
      <c r="C82" s="11" t="n">
        <v>-1143</v>
      </c>
      <c r="D82" s="11" t="n">
        <v>-1105</v>
      </c>
      <c r="E82" s="11" t="n">
        <v>-1028</v>
      </c>
      <c r="F82" s="11" t="n">
        <v>-1119</v>
      </c>
      <c r="G82" s="11" t="n">
        <v>-1086</v>
      </c>
      <c r="H82" s="11" t="n">
        <v>-695</v>
      </c>
      <c r="I82" s="11" t="n">
        <v>-758</v>
      </c>
    </row>
    <row r="83" s="6" customFormat="true" ht="13.8" hidden="false" customHeight="false" outlineLevel="0" collapsed="false">
      <c r="A83" s="33" t="s">
        <v>92</v>
      </c>
      <c r="B83" s="11" t="n">
        <v>3</v>
      </c>
      <c r="C83" s="11" t="n">
        <v>10</v>
      </c>
      <c r="D83" s="11" t="n">
        <v>13</v>
      </c>
      <c r="E83" s="11" t="n">
        <v>3</v>
      </c>
      <c r="F83" s="11"/>
      <c r="G83" s="11"/>
      <c r="H83" s="11"/>
      <c r="I83" s="11"/>
    </row>
    <row r="84" s="6" customFormat="true" ht="14.25" hidden="false" customHeight="false" outlineLevel="0" collapsed="false">
      <c r="A84" s="21" t="s">
        <v>93</v>
      </c>
      <c r="B84" s="11"/>
      <c r="C84" s="11" t="n">
        <v>6</v>
      </c>
      <c r="D84" s="11" t="n">
        <v>-34</v>
      </c>
      <c r="E84" s="11" t="n">
        <v>-25</v>
      </c>
      <c r="F84" s="11" t="n">
        <v>5</v>
      </c>
      <c r="G84" s="11" t="n">
        <v>31</v>
      </c>
      <c r="H84" s="11" t="n">
        <v>171</v>
      </c>
      <c r="I84" s="11" t="n">
        <v>-19</v>
      </c>
    </row>
    <row r="85" s="6" customFormat="true" ht="14.25" hidden="false" customHeight="false" outlineLevel="0" collapsed="false">
      <c r="A85" s="37" t="s">
        <v>94</v>
      </c>
      <c r="B85" s="36" t="n">
        <f aca="false">+SUM(B78:B84)</f>
        <v>-175</v>
      </c>
      <c r="C85" s="36" t="n">
        <f aca="false">+SUM(C78:C84)</f>
        <v>-1034</v>
      </c>
      <c r="D85" s="36" t="n">
        <f aca="false">+SUM(D78:D84)</f>
        <v>-1008</v>
      </c>
      <c r="E85" s="36" t="n">
        <f aca="false">+SUM(E78:E84)</f>
        <v>276</v>
      </c>
      <c r="F85" s="36" t="n">
        <f aca="false">+SUM(F78:F84)</f>
        <v>-264</v>
      </c>
      <c r="G85" s="36" t="n">
        <f aca="false">+SUM(G78:G84)</f>
        <v>-1028</v>
      </c>
      <c r="H85" s="36" t="n">
        <f aca="false">+SUM(H78:H84)</f>
        <v>-3800</v>
      </c>
      <c r="I85" s="36" t="n">
        <f aca="false">+SUM(I78:I84)</f>
        <v>-1524</v>
      </c>
    </row>
    <row r="86" s="6" customFormat="true" ht="14.25" hidden="false" customHeight="false" outlineLevel="0" collapsed="false">
      <c r="A86" s="17" t="s">
        <v>95</v>
      </c>
      <c r="B86" s="11"/>
      <c r="C86" s="11"/>
      <c r="D86" s="11"/>
      <c r="E86" s="11"/>
      <c r="F86" s="11"/>
      <c r="G86" s="11"/>
      <c r="H86" s="11"/>
      <c r="I86" s="11"/>
    </row>
    <row r="87" s="6" customFormat="true" ht="13.8" hidden="false" customHeight="false" outlineLevel="0" collapsed="false">
      <c r="A87" s="21" t="s">
        <v>96</v>
      </c>
      <c r="B87" s="0"/>
      <c r="C87" s="11" t="n">
        <v>981</v>
      </c>
      <c r="D87" s="11" t="n">
        <v>1482</v>
      </c>
      <c r="E87" s="11"/>
      <c r="F87" s="11"/>
      <c r="G87" s="11" t="n">
        <v>6134</v>
      </c>
      <c r="H87" s="11" t="n">
        <v>0</v>
      </c>
      <c r="I87" s="11" t="n">
        <v>0</v>
      </c>
    </row>
    <row r="88" s="6" customFormat="true" ht="13.8" hidden="false" customHeight="false" outlineLevel="0" collapsed="false">
      <c r="A88" s="33" t="s">
        <v>97</v>
      </c>
      <c r="B88" s="11" t="n">
        <v>-7</v>
      </c>
      <c r="C88" s="11" t="n">
        <v>-106</v>
      </c>
      <c r="D88" s="11" t="n">
        <v>-44</v>
      </c>
      <c r="E88" s="11" t="n">
        <v>-6</v>
      </c>
      <c r="F88" s="11"/>
      <c r="G88" s="11"/>
      <c r="H88" s="11"/>
      <c r="I88" s="11"/>
    </row>
    <row r="89" s="6" customFormat="true" ht="13.8" hidden="false" customHeight="false" outlineLevel="0" collapsed="false">
      <c r="A89" s="21" t="s">
        <v>98</v>
      </c>
      <c r="B89" s="11" t="n">
        <v>-63</v>
      </c>
      <c r="C89" s="11" t="n">
        <v>-67</v>
      </c>
      <c r="D89" s="11" t="n">
        <v>327</v>
      </c>
      <c r="E89" s="11" t="n">
        <v>13</v>
      </c>
      <c r="F89" s="11" t="n">
        <v>-325</v>
      </c>
      <c r="G89" s="11" t="n">
        <v>49</v>
      </c>
      <c r="H89" s="11" t="n">
        <v>-52</v>
      </c>
      <c r="I89" s="11" t="n">
        <v>15</v>
      </c>
    </row>
    <row r="90" s="6" customFormat="true" ht="13.8" hidden="false" customHeight="false" outlineLevel="0" collapsed="false">
      <c r="A90" s="21" t="s">
        <v>99</v>
      </c>
      <c r="B90" s="11" t="n">
        <v>-19</v>
      </c>
      <c r="C90" s="11" t="n">
        <v>-7</v>
      </c>
      <c r="D90" s="11" t="n">
        <v>-17</v>
      </c>
      <c r="E90" s="11" t="n">
        <v>-23</v>
      </c>
      <c r="F90" s="11"/>
      <c r="G90" s="0"/>
      <c r="H90" s="11" t="n">
        <v>-197</v>
      </c>
      <c r="I90" s="11" t="n">
        <v>0</v>
      </c>
    </row>
    <row r="91" s="6" customFormat="true" ht="13.8" hidden="false" customHeight="false" outlineLevel="0" collapsed="false">
      <c r="A91" s="21" t="s">
        <v>100</v>
      </c>
      <c r="B91" s="11" t="n">
        <v>514</v>
      </c>
      <c r="C91" s="11" t="n">
        <v>507</v>
      </c>
      <c r="D91" s="11" t="n">
        <v>489</v>
      </c>
      <c r="E91" s="11" t="n">
        <v>733</v>
      </c>
      <c r="F91" s="11" t="n">
        <v>700</v>
      </c>
      <c r="G91" s="11" t="n">
        <v>885</v>
      </c>
      <c r="H91" s="11" t="n">
        <v>1172</v>
      </c>
      <c r="I91" s="11" t="n">
        <v>1151</v>
      </c>
    </row>
    <row r="92" s="6" customFormat="true" ht="13.8" hidden="false" customHeight="false" outlineLevel="0" collapsed="false">
      <c r="A92" s="21" t="s">
        <v>101</v>
      </c>
      <c r="B92" s="11" t="n">
        <v>218</v>
      </c>
      <c r="C92" s="11" t="n">
        <v>-3238</v>
      </c>
      <c r="D92" s="11" t="n">
        <v>-3223</v>
      </c>
      <c r="E92" s="11" t="n">
        <v>-4254</v>
      </c>
      <c r="F92" s="11" t="n">
        <v>-4286</v>
      </c>
      <c r="G92" s="11" t="n">
        <v>-3067</v>
      </c>
      <c r="H92" s="11" t="n">
        <v>-608</v>
      </c>
      <c r="I92" s="11" t="n">
        <v>-4014</v>
      </c>
    </row>
    <row r="93" s="6" customFormat="true" ht="13.8" hidden="false" customHeight="false" outlineLevel="0" collapsed="false">
      <c r="A93" s="21" t="s">
        <v>102</v>
      </c>
      <c r="B93" s="11" t="n">
        <v>-2534</v>
      </c>
      <c r="C93" s="11" t="n">
        <v>-1022</v>
      </c>
      <c r="D93" s="11" t="n">
        <v>-1133</v>
      </c>
      <c r="E93" s="11" t="n">
        <v>-1243</v>
      </c>
      <c r="F93" s="11" t="n">
        <v>-1332</v>
      </c>
      <c r="G93" s="11" t="n">
        <v>-1452</v>
      </c>
      <c r="H93" s="11" t="n">
        <v>-1638</v>
      </c>
      <c r="I93" s="11" t="n">
        <v>-1837</v>
      </c>
    </row>
    <row r="94" s="6" customFormat="true" ht="13.8" hidden="false" customHeight="false" outlineLevel="0" collapsed="false">
      <c r="A94" s="21" t="s">
        <v>103</v>
      </c>
      <c r="B94" s="11" t="n">
        <v>-899</v>
      </c>
      <c r="C94" s="11" t="n">
        <v>-22</v>
      </c>
      <c r="D94" s="11" t="n">
        <v>-29</v>
      </c>
      <c r="E94" s="11" t="n">
        <v>-55</v>
      </c>
      <c r="F94" s="11" t="n">
        <v>-50</v>
      </c>
      <c r="G94" s="11" t="n">
        <v>-58</v>
      </c>
      <c r="H94" s="11" t="n">
        <v>-136</v>
      </c>
      <c r="I94" s="11" t="n">
        <v>-151</v>
      </c>
    </row>
    <row r="95" s="6" customFormat="true" ht="14.25" hidden="false" customHeight="false" outlineLevel="0" collapsed="false">
      <c r="A95" s="37" t="s">
        <v>104</v>
      </c>
      <c r="B95" s="36" t="n">
        <f aca="false">+SUM(B87:B94)</f>
        <v>-2790</v>
      </c>
      <c r="C95" s="36" t="n">
        <f aca="false">+SUM(C87:C94)</f>
        <v>-2974</v>
      </c>
      <c r="D95" s="36" t="n">
        <f aca="false">+SUM(D87:D94)</f>
        <v>-2148</v>
      </c>
      <c r="E95" s="36" t="n">
        <f aca="false">+SUM(E87:E94)</f>
        <v>-4835</v>
      </c>
      <c r="F95" s="36" t="n">
        <f aca="false">+SUM(F87:F94)</f>
        <v>-5293</v>
      </c>
      <c r="G95" s="36" t="n">
        <f aca="false">+SUM(G87:G94)</f>
        <v>2491</v>
      </c>
      <c r="H95" s="36" t="n">
        <f aca="false">+SUM(H87:H94)</f>
        <v>-1459</v>
      </c>
      <c r="I95" s="36" t="n">
        <f aca="false">+SUM(I87:I94)</f>
        <v>-4836</v>
      </c>
    </row>
    <row r="96" s="6" customFormat="true" ht="13.8" hidden="false" customHeight="false" outlineLevel="0" collapsed="false">
      <c r="A96" s="21" t="s">
        <v>105</v>
      </c>
      <c r="B96" s="11" t="n">
        <v>-83</v>
      </c>
      <c r="C96" s="11" t="n">
        <v>-105</v>
      </c>
      <c r="D96" s="11" t="n">
        <v>-20</v>
      </c>
      <c r="E96" s="11" t="n">
        <v>45</v>
      </c>
      <c r="F96" s="11" t="n">
        <v>-129</v>
      </c>
      <c r="G96" s="11" t="n">
        <v>-66</v>
      </c>
      <c r="H96" s="11" t="n">
        <v>143</v>
      </c>
      <c r="I96" s="11" t="n">
        <v>-143</v>
      </c>
    </row>
    <row r="97" s="6" customFormat="true" ht="13.8" hidden="false" customHeight="false" outlineLevel="0" collapsed="false">
      <c r="A97" s="37" t="s">
        <v>106</v>
      </c>
      <c r="B97" s="36" t="n">
        <f aca="false">+B76+B85+B95+B96</f>
        <v>1560</v>
      </c>
      <c r="C97" s="36" t="n">
        <f aca="false">+C76+C85+C95+C96</f>
        <v>-714</v>
      </c>
      <c r="D97" s="36" t="n">
        <f aca="false">+D76+D85+D95+D96</f>
        <v>670</v>
      </c>
      <c r="E97" s="36" t="n">
        <f aca="false">+E76+E85+E95+E96</f>
        <v>441</v>
      </c>
      <c r="F97" s="36" t="n">
        <f aca="false">+F76+F85+F95+F96</f>
        <v>217</v>
      </c>
      <c r="G97" s="36" t="n">
        <f aca="false">+G76+G85+G95+G96</f>
        <v>3882</v>
      </c>
      <c r="H97" s="36" t="n">
        <f aca="false">+H76+H85+H95+H96</f>
        <v>1541</v>
      </c>
      <c r="I97" s="36" t="n">
        <f aca="false">+I76+I85+I95+I96</f>
        <v>-1315</v>
      </c>
    </row>
    <row r="98" s="6" customFormat="true" ht="13.8" hidden="false" customHeight="false" outlineLevel="0" collapsed="false">
      <c r="A98" s="6" t="s">
        <v>107</v>
      </c>
      <c r="B98" s="11" t="n">
        <v>2220</v>
      </c>
      <c r="C98" s="11" t="n">
        <v>3852</v>
      </c>
      <c r="D98" s="11" t="n">
        <v>3138</v>
      </c>
      <c r="E98" s="11" t="n">
        <v>3808</v>
      </c>
      <c r="F98" s="11" t="n">
        <v>4249</v>
      </c>
      <c r="G98" s="11" t="n">
        <v>4466</v>
      </c>
      <c r="H98" s="11" t="n">
        <v>8348</v>
      </c>
      <c r="I98" s="11" t="n">
        <f aca="false">+H99</f>
        <v>9889</v>
      </c>
    </row>
    <row r="99" s="6" customFormat="true" ht="13.8" hidden="false" customHeight="false" outlineLevel="0" collapsed="false">
      <c r="A99" s="24" t="s">
        <v>108</v>
      </c>
      <c r="B99" s="25" t="n">
        <v>3852</v>
      </c>
      <c r="C99" s="25" t="n">
        <v>3138</v>
      </c>
      <c r="D99" s="25" t="n">
        <v>3808</v>
      </c>
      <c r="E99" s="25" t="n">
        <f aca="false">+E97+E98</f>
        <v>4249</v>
      </c>
      <c r="F99" s="25" t="n">
        <f aca="false">+F97+F98</f>
        <v>4466</v>
      </c>
      <c r="G99" s="25" t="n">
        <f aca="false">+G97+G98</f>
        <v>8348</v>
      </c>
      <c r="H99" s="25" t="n">
        <f aca="false">+H97+H98</f>
        <v>9889</v>
      </c>
      <c r="I99" s="25" t="n">
        <f aca="false">+I97+I98</f>
        <v>8574</v>
      </c>
      <c r="K99" s="0"/>
      <c r="L99" s="0"/>
      <c r="M99" s="0"/>
      <c r="N99" s="0"/>
      <c r="O99" s="0"/>
      <c r="P99" s="0"/>
      <c r="Q99" s="0"/>
      <c r="R99" s="0"/>
    </row>
    <row r="100" s="6" customFormat="true" ht="15" hidden="false" customHeight="false" outlineLevel="0" collapsed="false">
      <c r="A100" s="29" t="s">
        <v>109</v>
      </c>
      <c r="B100" s="30" t="n">
        <f aca="false">+B99-B25</f>
        <v>0</v>
      </c>
      <c r="C100" s="30" t="n">
        <f aca="false">+C99-C25</f>
        <v>0</v>
      </c>
      <c r="D100" s="30" t="n">
        <f aca="false">+D99-D25</f>
        <v>0</v>
      </c>
      <c r="E100" s="30" t="n">
        <f aca="false">+E99-E25</f>
        <v>0</v>
      </c>
      <c r="F100" s="30" t="n">
        <f aca="false">+F99-F25</f>
        <v>0</v>
      </c>
      <c r="G100" s="30" t="n">
        <f aca="false">+G99-G25</f>
        <v>0</v>
      </c>
      <c r="H100" s="30" t="n">
        <f aca="false">+H99-H25</f>
        <v>0</v>
      </c>
      <c r="I100" s="30" t="n">
        <f aca="false">+I99-I25</f>
        <v>0</v>
      </c>
      <c r="J100" s="29"/>
      <c r="K100" s="29"/>
      <c r="L100" s="29"/>
    </row>
    <row r="101" s="6" customFormat="true" ht="14.25" hidden="false" customHeight="false" outlineLevel="0" collapsed="false">
      <c r="A101" s="6" t="s">
        <v>110</v>
      </c>
      <c r="B101" s="11"/>
      <c r="C101" s="11"/>
      <c r="D101" s="11"/>
      <c r="E101" s="11"/>
      <c r="F101" s="11"/>
      <c r="G101" s="11"/>
      <c r="H101" s="11"/>
      <c r="I101" s="11"/>
    </row>
    <row r="102" s="29" customFormat="true" ht="14.25" hidden="false" customHeight="false" outlineLevel="0" collapsed="false">
      <c r="A102" s="21" t="s">
        <v>111</v>
      </c>
      <c r="B102" s="11"/>
      <c r="C102" s="11"/>
      <c r="D102" s="11"/>
      <c r="E102" s="11"/>
      <c r="F102" s="11"/>
      <c r="G102" s="11"/>
      <c r="H102" s="11"/>
      <c r="I102" s="11"/>
      <c r="J102" s="6"/>
      <c r="K102" s="6"/>
      <c r="L102" s="6"/>
    </row>
    <row r="103" s="6" customFormat="true" ht="14.25" hidden="false" customHeight="false" outlineLevel="0" collapsed="false">
      <c r="A103" s="18" t="s">
        <v>112</v>
      </c>
      <c r="B103" s="11" t="n">
        <v>53</v>
      </c>
      <c r="C103" s="11" t="n">
        <v>70</v>
      </c>
      <c r="D103" s="11" t="n">
        <v>98</v>
      </c>
      <c r="E103" s="11" t="n">
        <v>125</v>
      </c>
      <c r="F103" s="11" t="n">
        <v>153</v>
      </c>
      <c r="G103" s="11" t="n">
        <v>140</v>
      </c>
      <c r="H103" s="11" t="n">
        <v>293</v>
      </c>
      <c r="I103" s="11" t="n">
        <v>290</v>
      </c>
    </row>
    <row r="104" s="6" customFormat="true" ht="14.25" hidden="false" customHeight="false" outlineLevel="0" collapsed="false">
      <c r="A104" s="18" t="s">
        <v>113</v>
      </c>
      <c r="B104" s="11" t="n">
        <v>1262</v>
      </c>
      <c r="C104" s="11" t="n">
        <v>748</v>
      </c>
      <c r="D104" s="11" t="n">
        <v>703</v>
      </c>
      <c r="E104" s="11" t="n">
        <v>529</v>
      </c>
      <c r="F104" s="11" t="n">
        <v>757</v>
      </c>
      <c r="G104" s="11" t="n">
        <v>1028</v>
      </c>
      <c r="H104" s="11" t="n">
        <v>1177</v>
      </c>
      <c r="I104" s="11" t="n">
        <v>1231</v>
      </c>
    </row>
    <row r="105" s="6" customFormat="true" ht="14.25" hidden="false" customHeight="false" outlineLevel="0" collapsed="false">
      <c r="A105" s="18" t="s">
        <v>114</v>
      </c>
      <c r="B105" s="11" t="n">
        <v>206</v>
      </c>
      <c r="C105" s="11" t="n">
        <v>252</v>
      </c>
      <c r="D105" s="11" t="n">
        <v>266</v>
      </c>
      <c r="E105" s="11" t="n">
        <v>294</v>
      </c>
      <c r="F105" s="11" t="n">
        <v>160</v>
      </c>
      <c r="G105" s="11" t="n">
        <v>121</v>
      </c>
      <c r="H105" s="11" t="n">
        <v>179</v>
      </c>
      <c r="I105" s="11" t="n">
        <v>160</v>
      </c>
    </row>
    <row r="106" s="6" customFormat="true" ht="14.25" hidden="false" customHeight="false" outlineLevel="0" collapsed="false">
      <c r="A106" s="18" t="s">
        <v>115</v>
      </c>
      <c r="B106" s="11" t="n">
        <v>240</v>
      </c>
      <c r="C106" s="11" t="n">
        <v>271</v>
      </c>
      <c r="D106" s="11" t="n">
        <v>300</v>
      </c>
      <c r="E106" s="11" t="n">
        <v>320</v>
      </c>
      <c r="F106" s="11" t="n">
        <v>347</v>
      </c>
      <c r="G106" s="11" t="n">
        <v>385</v>
      </c>
      <c r="H106" s="11" t="n">
        <v>438</v>
      </c>
      <c r="I106" s="11" t="n">
        <v>480</v>
      </c>
    </row>
    <row r="107" s="6" customFormat="true" ht="14.25" hidden="false" customHeight="false" outlineLevel="0" collapsed="false">
      <c r="A107" s="0"/>
      <c r="B107" s="0"/>
      <c r="C107" s="0"/>
      <c r="D107" s="0"/>
      <c r="E107" s="0"/>
      <c r="F107" s="0"/>
      <c r="G107" s="0"/>
      <c r="H107" s="0"/>
      <c r="I107" s="0"/>
      <c r="J107" s="0"/>
      <c r="K107" s="0"/>
      <c r="L107" s="0"/>
    </row>
    <row r="108" s="6" customFormat="true" ht="14.25" hidden="false" customHeight="false" outlineLevel="0" collapsed="false">
      <c r="A108" s="31" t="s">
        <v>116</v>
      </c>
      <c r="B108" s="31"/>
      <c r="C108" s="31"/>
      <c r="D108" s="31"/>
      <c r="E108" s="31"/>
      <c r="F108" s="31"/>
      <c r="G108" s="31"/>
      <c r="H108" s="31"/>
      <c r="I108" s="31"/>
      <c r="J108" s="0"/>
      <c r="K108" s="0"/>
      <c r="L108" s="0"/>
    </row>
    <row r="109" customFormat="false" ht="14.25" hidden="false" customHeight="false" outlineLevel="0" collapsed="false">
      <c r="A109" s="38" t="s">
        <v>117</v>
      </c>
      <c r="B109" s="11"/>
      <c r="C109" s="11"/>
      <c r="D109" s="11"/>
      <c r="E109" s="11"/>
      <c r="F109" s="11"/>
      <c r="G109" s="11"/>
      <c r="H109" s="11"/>
      <c r="I109" s="11"/>
    </row>
    <row r="110" customFormat="false" ht="14.25" hidden="false" customHeight="false" outlineLevel="0" collapsed="false">
      <c r="A110" s="39" t="s">
        <v>118</v>
      </c>
      <c r="B110" s="40" t="n">
        <f aca="false">+SUM(B111:B113)</f>
        <v>13740</v>
      </c>
      <c r="C110" s="40" t="n">
        <f aca="false">+SUM(C111:C113)</f>
        <v>14764</v>
      </c>
      <c r="D110" s="40" t="n">
        <f aca="false">+SUM(D111:D113)</f>
        <v>15216</v>
      </c>
      <c r="E110" s="40" t="n">
        <f aca="false">+SUM(E111:E113)</f>
        <v>14855</v>
      </c>
      <c r="F110" s="40" t="n">
        <f aca="false">+SUM(F111:F113)</f>
        <v>15902</v>
      </c>
      <c r="G110" s="40" t="n">
        <f aca="false">+SUM(G111:G113)</f>
        <v>14484</v>
      </c>
      <c r="H110" s="40" t="n">
        <f aca="false">+SUM(H111:H113)</f>
        <v>17179</v>
      </c>
      <c r="I110" s="40" t="n">
        <f aca="false">+SUM(I111:I113)</f>
        <v>18353</v>
      </c>
    </row>
    <row r="111" customFormat="false" ht="13.8" hidden="false" customHeight="false" outlineLevel="0" collapsed="false">
      <c r="A111" s="18" t="s">
        <v>119</v>
      </c>
      <c r="B111" s="0" t="n">
        <v>8506</v>
      </c>
      <c r="C111" s="0" t="n">
        <v>9299</v>
      </c>
      <c r="D111" s="0" t="n">
        <v>9684</v>
      </c>
      <c r="E111" s="26" t="n">
        <v>9322</v>
      </c>
      <c r="F111" s="26" t="n">
        <v>10045</v>
      </c>
      <c r="G111" s="26" t="n">
        <v>9329</v>
      </c>
      <c r="H111" s="28" t="n">
        <v>11644</v>
      </c>
      <c r="I111" s="28" t="n">
        <v>12228</v>
      </c>
      <c r="K111" s="33"/>
    </row>
    <row r="112" customFormat="false" ht="13.8" hidden="false" customHeight="false" outlineLevel="0" collapsed="false">
      <c r="A112" s="18" t="s">
        <v>120</v>
      </c>
      <c r="B112" s="0" t="n">
        <v>4410</v>
      </c>
      <c r="C112" s="0" t="n">
        <v>4746</v>
      </c>
      <c r="D112" s="0" t="n">
        <v>4886</v>
      </c>
      <c r="E112" s="26" t="n">
        <v>4938</v>
      </c>
      <c r="F112" s="26" t="n">
        <v>5260</v>
      </c>
      <c r="G112" s="26" t="n">
        <v>4639</v>
      </c>
      <c r="H112" s="28" t="n">
        <v>5028</v>
      </c>
      <c r="I112" s="28" t="n">
        <v>5492</v>
      </c>
      <c r="K112" s="33"/>
    </row>
    <row r="113" customFormat="false" ht="13.8" hidden="false" customHeight="false" outlineLevel="0" collapsed="false">
      <c r="A113" s="18" t="s">
        <v>121</v>
      </c>
      <c r="B113" s="0" t="n">
        <v>824</v>
      </c>
      <c r="C113" s="0" t="n">
        <v>719</v>
      </c>
      <c r="D113" s="0" t="n">
        <v>646</v>
      </c>
      <c r="E113" s="11" t="n">
        <v>595</v>
      </c>
      <c r="F113" s="11" t="n">
        <v>597</v>
      </c>
      <c r="G113" s="11" t="n">
        <v>516</v>
      </c>
      <c r="H113" s="0" t="n">
        <v>507</v>
      </c>
      <c r="I113" s="0" t="n">
        <v>633</v>
      </c>
      <c r="K113" s="33"/>
    </row>
    <row r="114" customFormat="false" ht="13.8" hidden="false" customHeight="false" outlineLevel="0" collapsed="false">
      <c r="A114" s="39" t="s">
        <v>122</v>
      </c>
      <c r="B114" s="40" t="n">
        <f aca="false">+SUM(B115:B117)</f>
        <v>7126</v>
      </c>
      <c r="C114" s="40" t="n">
        <f aca="false">+SUM(C115:C117)</f>
        <v>7568</v>
      </c>
      <c r="D114" s="40" t="n">
        <f aca="false">+SUM(D115:D117)</f>
        <v>7970</v>
      </c>
      <c r="E114" s="40" t="n">
        <f aca="false">+SUM(E115:E117)</f>
        <v>9242</v>
      </c>
      <c r="F114" s="40" t="n">
        <f aca="false">+SUM(F115:F117)</f>
        <v>9812</v>
      </c>
      <c r="G114" s="40" t="n">
        <f aca="false">+SUM(G115:G117)</f>
        <v>9347</v>
      </c>
      <c r="H114" s="40" t="n">
        <f aca="false">+SUM(H115:H117)</f>
        <v>11456</v>
      </c>
      <c r="I114" s="40" t="n">
        <f aca="false">+SUM(I115:I117)</f>
        <v>12479</v>
      </c>
    </row>
    <row r="115" customFormat="false" ht="13.8" hidden="false" customHeight="false" outlineLevel="0" collapsed="false">
      <c r="A115" s="18" t="s">
        <v>119</v>
      </c>
      <c r="B115" s="0" t="n">
        <v>4703</v>
      </c>
      <c r="C115" s="0" t="n">
        <v>5043</v>
      </c>
      <c r="D115" s="0" t="n">
        <v>5192</v>
      </c>
      <c r="E115" s="0" t="n">
        <v>5875</v>
      </c>
      <c r="F115" s="0" t="n">
        <v>6293</v>
      </c>
      <c r="G115" s="0" t="n">
        <v>5892</v>
      </c>
      <c r="H115" s="28" t="n">
        <v>6970</v>
      </c>
      <c r="I115" s="28" t="n">
        <v>7388</v>
      </c>
      <c r="K115" s="33" t="s">
        <v>123</v>
      </c>
    </row>
    <row r="116" customFormat="false" ht="13.8" hidden="false" customHeight="false" outlineLevel="0" collapsed="false">
      <c r="A116" s="18" t="s">
        <v>120</v>
      </c>
      <c r="B116" s="0" t="n">
        <v>2050</v>
      </c>
      <c r="C116" s="0" t="n">
        <v>2149</v>
      </c>
      <c r="D116" s="0" t="n">
        <v>2395</v>
      </c>
      <c r="E116" s="26" t="n">
        <v>2940</v>
      </c>
      <c r="F116" s="26" t="n">
        <v>3087</v>
      </c>
      <c r="G116" s="26" t="n">
        <v>3053</v>
      </c>
      <c r="H116" s="28" t="n">
        <v>3996</v>
      </c>
      <c r="I116" s="28" t="n">
        <v>4527</v>
      </c>
      <c r="K116" s="33" t="s">
        <v>123</v>
      </c>
    </row>
    <row r="117" customFormat="false" ht="13.8" hidden="false" customHeight="false" outlineLevel="0" collapsed="false">
      <c r="A117" s="18" t="s">
        <v>121</v>
      </c>
      <c r="B117" s="0" t="n">
        <v>373</v>
      </c>
      <c r="C117" s="0" t="n">
        <v>376</v>
      </c>
      <c r="D117" s="0" t="n">
        <v>383</v>
      </c>
      <c r="E117" s="26" t="n">
        <v>427</v>
      </c>
      <c r="F117" s="26" t="n">
        <v>432</v>
      </c>
      <c r="G117" s="26" t="n">
        <v>402</v>
      </c>
      <c r="H117" s="0" t="n">
        <v>490</v>
      </c>
      <c r="I117" s="0" t="n">
        <v>564</v>
      </c>
      <c r="K117" s="33" t="s">
        <v>123</v>
      </c>
    </row>
    <row r="118" customFormat="false" ht="13.8" hidden="false" customHeight="false" outlineLevel="0" collapsed="false">
      <c r="A118" s="39" t="s">
        <v>124</v>
      </c>
      <c r="B118" s="40" t="n">
        <f aca="false">+SUM(B119:B121)</f>
        <v>3067</v>
      </c>
      <c r="C118" s="40" t="n">
        <f aca="false">+SUM(C119:C121)</f>
        <v>3785</v>
      </c>
      <c r="D118" s="40" t="n">
        <f aca="false">+SUM(D119:D121)</f>
        <v>4237</v>
      </c>
      <c r="E118" s="40" t="n">
        <f aca="false">+SUM(E119:E121)</f>
        <v>5134</v>
      </c>
      <c r="F118" s="40" t="n">
        <f aca="false">+SUM(F119:F121)</f>
        <v>6208</v>
      </c>
      <c r="G118" s="40" t="n">
        <f aca="false">+SUM(G119:G121)</f>
        <v>6679</v>
      </c>
      <c r="H118" s="40" t="n">
        <f aca="false">+SUM(H119:H121)</f>
        <v>8290</v>
      </c>
      <c r="I118" s="40" t="n">
        <f aca="false">+SUM(I119:I121)</f>
        <v>7547</v>
      </c>
    </row>
    <row r="119" customFormat="false" ht="13.8" hidden="false" customHeight="false" outlineLevel="0" collapsed="false">
      <c r="A119" s="18" t="s">
        <v>119</v>
      </c>
      <c r="B119" s="0" t="n">
        <v>2016</v>
      </c>
      <c r="C119" s="0" t="n">
        <v>2599</v>
      </c>
      <c r="D119" s="0" t="n">
        <v>2920</v>
      </c>
      <c r="E119" s="33" t="n">
        <v>3496</v>
      </c>
      <c r="F119" s="33" t="n">
        <v>4262</v>
      </c>
      <c r="G119" s="33" t="n">
        <v>4635</v>
      </c>
      <c r="H119" s="28" t="n">
        <v>5748</v>
      </c>
      <c r="I119" s="28" t="n">
        <v>5416</v>
      </c>
    </row>
    <row r="120" customFormat="false" ht="13.8" hidden="false" customHeight="false" outlineLevel="0" collapsed="false">
      <c r="A120" s="18" t="s">
        <v>120</v>
      </c>
      <c r="B120" s="0" t="n">
        <v>925</v>
      </c>
      <c r="C120" s="0" t="n">
        <v>1055</v>
      </c>
      <c r="D120" s="0" t="n">
        <v>1188</v>
      </c>
      <c r="E120" s="33" t="n">
        <v>1508</v>
      </c>
      <c r="F120" s="33" t="n">
        <v>1808</v>
      </c>
      <c r="G120" s="26" t="n">
        <v>1896</v>
      </c>
      <c r="H120" s="28" t="n">
        <v>2347</v>
      </c>
      <c r="I120" s="28" t="n">
        <v>1938</v>
      </c>
    </row>
    <row r="121" customFormat="false" ht="13.8" hidden="false" customHeight="false" outlineLevel="0" collapsed="false">
      <c r="A121" s="18" t="s">
        <v>121</v>
      </c>
      <c r="B121" s="0" t="n">
        <v>126</v>
      </c>
      <c r="C121" s="0" t="n">
        <v>131</v>
      </c>
      <c r="D121" s="0" t="n">
        <v>129</v>
      </c>
      <c r="E121" s="33" t="n">
        <v>130</v>
      </c>
      <c r="F121" s="33" t="n">
        <v>138</v>
      </c>
      <c r="G121" s="0" t="n">
        <v>148</v>
      </c>
      <c r="H121" s="0" t="n">
        <v>195</v>
      </c>
      <c r="I121" s="0" t="n">
        <v>193</v>
      </c>
    </row>
    <row r="122" customFormat="false" ht="13.8" hidden="false" customHeight="false" outlineLevel="0" collapsed="false">
      <c r="A122" s="39" t="s">
        <v>125</v>
      </c>
      <c r="B122" s="40" t="n">
        <f aca="false">+SUM(B123:B125)</f>
        <v>4653</v>
      </c>
      <c r="C122" s="40" t="n">
        <f aca="false">+SUM(C123:C125)</f>
        <v>4317</v>
      </c>
      <c r="D122" s="40" t="n">
        <f aca="false">+SUM(D123:D125)</f>
        <v>4737</v>
      </c>
      <c r="E122" s="40" t="n">
        <f aca="false">+SUM(E123:E125)</f>
        <v>5166</v>
      </c>
      <c r="F122" s="40" t="n">
        <f aca="false">+SUM(F123:F125)</f>
        <v>5254</v>
      </c>
      <c r="G122" s="40" t="n">
        <f aca="false">+SUM(G123:G125)</f>
        <v>5028</v>
      </c>
      <c r="H122" s="40" t="n">
        <f aca="false">+SUM(H123:H125)</f>
        <v>5343</v>
      </c>
      <c r="I122" s="40" t="n">
        <f aca="false">+SUM(I123:I125)</f>
        <v>5955</v>
      </c>
    </row>
    <row r="123" customFormat="false" ht="13.8" hidden="false" customHeight="false" outlineLevel="0" collapsed="false">
      <c r="A123" s="18" t="s">
        <v>119</v>
      </c>
      <c r="B123" s="0" t="n">
        <v>3093</v>
      </c>
      <c r="C123" s="0" t="n">
        <v>2930</v>
      </c>
      <c r="D123" s="0" t="n">
        <v>3285</v>
      </c>
      <c r="E123" s="26" t="n">
        <v>3575</v>
      </c>
      <c r="F123" s="26" t="n">
        <v>3622</v>
      </c>
      <c r="G123" s="26" t="n">
        <v>3449</v>
      </c>
      <c r="H123" s="28" t="n">
        <v>3659</v>
      </c>
      <c r="I123" s="28" t="n">
        <v>4111</v>
      </c>
    </row>
    <row r="124" customFormat="false" ht="13.8" hidden="false" customHeight="false" outlineLevel="0" collapsed="false">
      <c r="A124" s="18" t="s">
        <v>120</v>
      </c>
      <c r="B124" s="0" t="n">
        <v>1251</v>
      </c>
      <c r="C124" s="0" t="n">
        <v>1117</v>
      </c>
      <c r="D124" s="0" t="n">
        <v>1185</v>
      </c>
      <c r="E124" s="26" t="n">
        <v>1347</v>
      </c>
      <c r="F124" s="26" t="n">
        <v>1395</v>
      </c>
      <c r="G124" s="26" t="n">
        <v>1365</v>
      </c>
      <c r="H124" s="28" t="n">
        <v>1494</v>
      </c>
      <c r="I124" s="28" t="n">
        <v>1610</v>
      </c>
    </row>
    <row r="125" customFormat="false" ht="13.8" hidden="false" customHeight="false" outlineLevel="0" collapsed="false">
      <c r="A125" s="18" t="s">
        <v>121</v>
      </c>
      <c r="B125" s="0" t="n">
        <v>309</v>
      </c>
      <c r="C125" s="0" t="n">
        <v>270</v>
      </c>
      <c r="D125" s="0" t="n">
        <v>267</v>
      </c>
      <c r="E125" s="26" t="n">
        <v>244</v>
      </c>
      <c r="F125" s="26" t="n">
        <v>237</v>
      </c>
      <c r="G125" s="26" t="n">
        <v>214</v>
      </c>
      <c r="H125" s="0" t="n">
        <v>190</v>
      </c>
      <c r="I125" s="0" t="n">
        <v>234</v>
      </c>
    </row>
    <row r="126" customFormat="false" ht="14.25" hidden="false" customHeight="false" outlineLevel="0" collapsed="false">
      <c r="A126" s="39" t="s">
        <v>126</v>
      </c>
      <c r="B126" s="40" t="n">
        <v>115</v>
      </c>
      <c r="C126" s="40" t="n">
        <v>73</v>
      </c>
      <c r="D126" s="40" t="n">
        <v>73</v>
      </c>
      <c r="E126" s="40" t="n">
        <v>88</v>
      </c>
      <c r="F126" s="40" t="n">
        <v>42</v>
      </c>
      <c r="G126" s="40" t="n">
        <v>30</v>
      </c>
      <c r="H126" s="40" t="n">
        <v>25</v>
      </c>
      <c r="I126" s="40" t="n">
        <v>102</v>
      </c>
    </row>
    <row r="127" customFormat="false" ht="13.8" hidden="false" customHeight="false" outlineLevel="0" collapsed="false">
      <c r="A127" s="22" t="s">
        <v>127</v>
      </c>
      <c r="B127" s="23" t="n">
        <f aca="false">+B110+B114+B118+B122+B126</f>
        <v>28701</v>
      </c>
      <c r="C127" s="23" t="n">
        <f aca="false">+C110+C114+C118+C122+C126</f>
        <v>30507</v>
      </c>
      <c r="D127" s="23" t="n">
        <f aca="false">+D110+D114+D118+D122+D126</f>
        <v>32233</v>
      </c>
      <c r="E127" s="23" t="n">
        <f aca="false">+E110+E114+E118+E122+E126</f>
        <v>34485</v>
      </c>
      <c r="F127" s="23" t="n">
        <f aca="false">+F110+F114+F118+F122+F126</f>
        <v>37218</v>
      </c>
      <c r="G127" s="23" t="n">
        <f aca="false">+G110+G114+G118+G122+G126</f>
        <v>35568</v>
      </c>
      <c r="H127" s="23" t="n">
        <f aca="false">+H110+H114+H118+H122+H126</f>
        <v>42293</v>
      </c>
      <c r="I127" s="23" t="n">
        <f aca="false">+I110+I114+I118+I122+I126</f>
        <v>44436</v>
      </c>
    </row>
    <row r="128" customFormat="false" ht="13.8" hidden="false" customHeight="false" outlineLevel="0" collapsed="false">
      <c r="A128" s="21" t="s">
        <v>128</v>
      </c>
      <c r="B128" s="11" t="n">
        <v>1982</v>
      </c>
      <c r="C128" s="11" t="n">
        <v>1955</v>
      </c>
      <c r="D128" s="11" t="n">
        <v>2042</v>
      </c>
      <c r="E128" s="41" t="n">
        <v>1886</v>
      </c>
      <c r="F128" s="41" t="n">
        <v>1906</v>
      </c>
      <c r="G128" s="41" t="n">
        <v>1846</v>
      </c>
      <c r="H128" s="11" t="n">
        <v>2205</v>
      </c>
      <c r="I128" s="11" t="n">
        <v>2346</v>
      </c>
    </row>
    <row r="129" customFormat="false" ht="13.8" hidden="false" customHeight="false" outlineLevel="0" collapsed="false">
      <c r="A129" s="21" t="s">
        <v>129</v>
      </c>
      <c r="B129" s="11" t="n">
        <v>-82</v>
      </c>
      <c r="C129" s="11" t="n">
        <v>-86</v>
      </c>
      <c r="D129" s="11" t="n">
        <v>75</v>
      </c>
      <c r="E129" s="11" t="n">
        <v>26</v>
      </c>
      <c r="F129" s="11" t="n">
        <v>-7</v>
      </c>
      <c r="G129" s="11" t="n">
        <v>-11</v>
      </c>
      <c r="H129" s="11" t="n">
        <v>40</v>
      </c>
      <c r="I129" s="11" t="n">
        <v>-72</v>
      </c>
    </row>
    <row r="130" customFormat="false" ht="13.8" hidden="false" customHeight="false" outlineLevel="0" collapsed="false">
      <c r="A130" s="24" t="s">
        <v>130</v>
      </c>
      <c r="B130" s="25" t="n">
        <f aca="false">+SUM(B127:B129)</f>
        <v>30601</v>
      </c>
      <c r="C130" s="25" t="n">
        <f aca="false">+SUM(C127:C129)</f>
        <v>32376</v>
      </c>
      <c r="D130" s="25" t="n">
        <f aca="false">+SUM(D127:D129)</f>
        <v>34350</v>
      </c>
      <c r="E130" s="25" t="n">
        <f aca="false">+SUM(E127:E129)</f>
        <v>36397</v>
      </c>
      <c r="F130" s="25" t="n">
        <f aca="false">+SUM(F127:F129)</f>
        <v>39117</v>
      </c>
      <c r="G130" s="25" t="n">
        <f aca="false">+SUM(G127:G129)</f>
        <v>37403</v>
      </c>
      <c r="H130" s="25" t="n">
        <f aca="false">+SUM(H127:H129)</f>
        <v>44538</v>
      </c>
      <c r="I130" s="25" t="n">
        <f aca="false">+SUM(I127:I129)</f>
        <v>46710</v>
      </c>
    </row>
    <row r="131" customFormat="false" ht="15" hidden="false" customHeight="false" outlineLevel="0" collapsed="false">
      <c r="A131" s="29" t="s">
        <v>131</v>
      </c>
      <c r="B131" s="30" t="n">
        <f aca="false">+B130-B2</f>
        <v>0</v>
      </c>
      <c r="C131" s="30" t="n">
        <f aca="false">+C130-C2</f>
        <v>0</v>
      </c>
      <c r="D131" s="30" t="n">
        <f aca="false">+D130-D2</f>
        <v>0</v>
      </c>
      <c r="E131" s="30" t="n">
        <f aca="false">+E130-E2</f>
        <v>0</v>
      </c>
      <c r="F131" s="30" t="n">
        <f aca="false">+F130-F2</f>
        <v>0</v>
      </c>
      <c r="G131" s="30" t="n">
        <f aca="false">+G130-G2</f>
        <v>0</v>
      </c>
      <c r="H131" s="30" t="n">
        <f aca="false">+H130-H2</f>
        <v>0</v>
      </c>
      <c r="I131" s="30" t="n">
        <f aca="false">+I130-I2</f>
        <v>0</v>
      </c>
      <c r="J131" s="29"/>
      <c r="K131" s="29"/>
      <c r="L131" s="29"/>
    </row>
    <row r="132" customFormat="false" ht="14.25" hidden="false" customHeight="false" outlineLevel="0" collapsed="false">
      <c r="A132" s="17" t="s">
        <v>132</v>
      </c>
    </row>
    <row r="133" s="29" customFormat="true" ht="14.25" hidden="false" customHeight="false" outlineLevel="0" collapsed="false">
      <c r="A133" s="21" t="s">
        <v>118</v>
      </c>
      <c r="B133" s="11" t="n">
        <v>3645</v>
      </c>
      <c r="C133" s="11" t="n">
        <v>3763</v>
      </c>
      <c r="D133" s="11" t="n">
        <v>3875</v>
      </c>
      <c r="E133" s="11" t="n">
        <v>3600</v>
      </c>
      <c r="F133" s="11" t="n">
        <v>3925</v>
      </c>
      <c r="G133" s="11" t="n">
        <v>2899</v>
      </c>
      <c r="H133" s="11" t="n">
        <v>5089</v>
      </c>
      <c r="I133" s="11" t="n">
        <v>5114</v>
      </c>
      <c r="J133" s="0"/>
      <c r="K133" s="0"/>
      <c r="L133" s="0"/>
    </row>
    <row r="134" customFormat="false" ht="14.25" hidden="false" customHeight="false" outlineLevel="0" collapsed="false">
      <c r="A134" s="21" t="s">
        <v>122</v>
      </c>
      <c r="B134" s="11" t="n">
        <v>1524</v>
      </c>
      <c r="C134" s="11" t="n">
        <v>1787</v>
      </c>
      <c r="D134" s="11" t="n">
        <v>1507</v>
      </c>
      <c r="E134" s="11" t="n">
        <v>1587</v>
      </c>
      <c r="F134" s="11" t="n">
        <v>1995</v>
      </c>
      <c r="G134" s="11" t="n">
        <v>1541</v>
      </c>
      <c r="H134" s="11" t="n">
        <v>2435</v>
      </c>
      <c r="I134" s="11" t="n">
        <v>3293</v>
      </c>
    </row>
    <row r="135" customFormat="false" ht="14.25" hidden="false" customHeight="false" outlineLevel="0" collapsed="false">
      <c r="A135" s="21" t="s">
        <v>124</v>
      </c>
      <c r="B135" s="11" t="n">
        <v>993</v>
      </c>
      <c r="C135" s="11" t="n">
        <v>1372</v>
      </c>
      <c r="D135" s="11" t="n">
        <v>1507</v>
      </c>
      <c r="E135" s="11" t="n">
        <v>1807</v>
      </c>
      <c r="F135" s="11" t="n">
        <v>2376</v>
      </c>
      <c r="G135" s="11" t="n">
        <v>2490</v>
      </c>
      <c r="H135" s="11" t="n">
        <v>3243</v>
      </c>
      <c r="I135" s="11" t="n">
        <v>2365</v>
      </c>
    </row>
    <row r="136" customFormat="false" ht="14.25" hidden="false" customHeight="false" outlineLevel="0" collapsed="false">
      <c r="A136" s="21" t="s">
        <v>125</v>
      </c>
      <c r="B136" s="11" t="n">
        <v>918</v>
      </c>
      <c r="C136" s="11" t="n">
        <v>1002</v>
      </c>
      <c r="D136" s="11" t="n">
        <v>980</v>
      </c>
      <c r="E136" s="11" t="n">
        <v>1189</v>
      </c>
      <c r="F136" s="11" t="n">
        <v>1323</v>
      </c>
      <c r="G136" s="11" t="n">
        <v>1184</v>
      </c>
      <c r="H136" s="11" t="n">
        <v>1530</v>
      </c>
      <c r="I136" s="11" t="n">
        <v>1896</v>
      </c>
    </row>
    <row r="137" customFormat="false" ht="14.25" hidden="false" customHeight="false" outlineLevel="0" collapsed="false">
      <c r="A137" s="21" t="s">
        <v>126</v>
      </c>
      <c r="B137" s="11" t="n">
        <v>-2263</v>
      </c>
      <c r="C137" s="11" t="n">
        <v>-2596</v>
      </c>
      <c r="D137" s="11" t="n">
        <v>-2677</v>
      </c>
      <c r="E137" s="11" t="n">
        <v>-2658</v>
      </c>
      <c r="F137" s="11" t="n">
        <v>-3262</v>
      </c>
      <c r="G137" s="11" t="n">
        <v>-3468</v>
      </c>
      <c r="H137" s="11" t="n">
        <v>-3656</v>
      </c>
      <c r="I137" s="11" t="n">
        <v>-4262</v>
      </c>
    </row>
    <row r="138" customFormat="false" ht="14.25" hidden="false" customHeight="false" outlineLevel="0" collapsed="false">
      <c r="A138" s="22" t="s">
        <v>127</v>
      </c>
      <c r="B138" s="23" t="n">
        <f aca="false">+SUM(B133:B137)</f>
        <v>4817</v>
      </c>
      <c r="C138" s="23" t="n">
        <f aca="false">+SUM(C133:C137)</f>
        <v>5328</v>
      </c>
      <c r="D138" s="23" t="n">
        <f aca="false">+SUM(D133:D137)</f>
        <v>5192</v>
      </c>
      <c r="E138" s="23" t="n">
        <f aca="false">+SUM(E133:E137)</f>
        <v>5525</v>
      </c>
      <c r="F138" s="23" t="n">
        <f aca="false">+SUM(F133:F137)</f>
        <v>6357</v>
      </c>
      <c r="G138" s="23" t="n">
        <f aca="false">+SUM(G133:G137)</f>
        <v>4646</v>
      </c>
      <c r="H138" s="23" t="n">
        <f aca="false">+SUM(H133:H137)</f>
        <v>8641</v>
      </c>
      <c r="I138" s="23" t="n">
        <f aca="false">+SUM(I133:I137)</f>
        <v>8406</v>
      </c>
    </row>
    <row r="139" customFormat="false" ht="14.25" hidden="false" customHeight="false" outlineLevel="0" collapsed="false">
      <c r="A139" s="21" t="s">
        <v>128</v>
      </c>
      <c r="B139" s="11" t="n">
        <v>517</v>
      </c>
      <c r="C139" s="11" t="n">
        <v>487</v>
      </c>
      <c r="D139" s="11" t="n">
        <v>477</v>
      </c>
      <c r="E139" s="11" t="n">
        <v>310</v>
      </c>
      <c r="F139" s="11" t="n">
        <v>303</v>
      </c>
      <c r="G139" s="11" t="n">
        <v>297</v>
      </c>
      <c r="H139" s="11" t="n">
        <v>543</v>
      </c>
      <c r="I139" s="11" t="n">
        <v>669</v>
      </c>
    </row>
    <row r="140" customFormat="false" ht="14.25" hidden="false" customHeight="false" outlineLevel="0" collapsed="false">
      <c r="A140" s="21" t="s">
        <v>129</v>
      </c>
      <c r="B140" s="11" t="n">
        <v>-1101</v>
      </c>
      <c r="C140" s="11" t="n">
        <v>-1173</v>
      </c>
      <c r="D140" s="11" t="n">
        <v>-724</v>
      </c>
      <c r="E140" s="11" t="n">
        <v>-1456</v>
      </c>
      <c r="F140" s="11" t="n">
        <v>-1810</v>
      </c>
      <c r="G140" s="11" t="n">
        <v>-1967</v>
      </c>
      <c r="H140" s="11" t="n">
        <v>-2261</v>
      </c>
      <c r="I140" s="11" t="n">
        <v>-2219</v>
      </c>
    </row>
    <row r="141" customFormat="false" ht="15" hidden="false" customHeight="false" outlineLevel="0" collapsed="false">
      <c r="A141" s="24" t="s">
        <v>133</v>
      </c>
      <c r="B141" s="25" t="n">
        <f aca="false">+SUM(B138:B140)</f>
        <v>4233</v>
      </c>
      <c r="C141" s="25" t="n">
        <f aca="false">+SUM(C138:C140)</f>
        <v>4642</v>
      </c>
      <c r="D141" s="25" t="n">
        <f aca="false">+SUM(D138:D140)</f>
        <v>4945</v>
      </c>
      <c r="E141" s="25" t="n">
        <f aca="false">+SUM(E138:E140)</f>
        <v>4379</v>
      </c>
      <c r="F141" s="25" t="n">
        <f aca="false">+SUM(F138:F140)</f>
        <v>4850</v>
      </c>
      <c r="G141" s="25" t="n">
        <f aca="false">+SUM(G138:G140)</f>
        <v>2976</v>
      </c>
      <c r="H141" s="25" t="n">
        <f aca="false">+SUM(H138:H140)</f>
        <v>6923</v>
      </c>
      <c r="I141" s="25" t="n">
        <f aca="false">+SUM(I138:I140)</f>
        <v>6856</v>
      </c>
    </row>
    <row r="142" customFormat="false" ht="15" hidden="false" customHeight="false" outlineLevel="0" collapsed="false">
      <c r="A142" s="29" t="s">
        <v>131</v>
      </c>
      <c r="B142" s="30" t="n">
        <f aca="false">+B141-B10-B8</f>
        <v>0</v>
      </c>
      <c r="C142" s="30" t="n">
        <f aca="false">+C141-C10-C8</f>
        <v>0</v>
      </c>
      <c r="D142" s="30" t="n">
        <f aca="false">+D141-D10-D8</f>
        <v>0</v>
      </c>
      <c r="E142" s="30" t="n">
        <f aca="false">+E141-E10-E8</f>
        <v>0</v>
      </c>
      <c r="F142" s="30" t="n">
        <f aca="false">+F141-F10-F8</f>
        <v>0</v>
      </c>
      <c r="G142" s="30" t="n">
        <f aca="false">+G141-G10-G8</f>
        <v>0</v>
      </c>
      <c r="H142" s="30" t="n">
        <f aca="false">+H141-H10-H8</f>
        <v>0</v>
      </c>
      <c r="I142" s="30" t="n">
        <f aca="false">+I141-I10-I8</f>
        <v>0</v>
      </c>
      <c r="J142" s="29"/>
      <c r="K142" s="29"/>
      <c r="L142" s="29"/>
    </row>
    <row r="144" s="29" customFormat="true" ht="13.8" hidden="false" customHeight="false" outlineLevel="0" collapsed="false">
      <c r="A144" s="0"/>
      <c r="B144" s="0"/>
      <c r="C144" s="0"/>
      <c r="D144" s="0"/>
      <c r="E144" s="0"/>
      <c r="F144" s="0"/>
      <c r="G144" s="0"/>
      <c r="H144" s="0"/>
      <c r="I144" s="0"/>
      <c r="J144" s="0"/>
      <c r="K144" s="0"/>
      <c r="L144" s="0"/>
    </row>
    <row r="145" customFormat="false" ht="13.8" hidden="false" customHeight="false" outlineLevel="0" collapsed="false"/>
    <row r="146" customFormat="false" ht="13.8" hidden="false" customHeight="false" outlineLevel="0" collapsed="false"/>
    <row r="147" customFormat="false" ht="13.8" hidden="false" customHeight="false" outlineLevel="0" collapsed="false"/>
    <row r="148" customFormat="false" ht="13.8" hidden="false" customHeight="false" outlineLevel="0" collapsed="false">
      <c r="A148" s="42" t="s">
        <v>17</v>
      </c>
      <c r="B148" s="43" t="n">
        <v>14067</v>
      </c>
      <c r="C148" s="42" t="n">
        <v>14971</v>
      </c>
      <c r="D148" s="42" t="n">
        <v>15312</v>
      </c>
      <c r="E148" s="42" t="n">
        <v>15956</v>
      </c>
      <c r="F148" s="42" t="n">
        <v>17474</v>
      </c>
      <c r="G148" s="42" t="n">
        <v>16241</v>
      </c>
      <c r="H148" s="42" t="n">
        <v>19962</v>
      </c>
      <c r="I148" s="42" t="n">
        <v>21479</v>
      </c>
    </row>
    <row r="149" customFormat="false" ht="13.8" hidden="false" customHeight="false" outlineLevel="0" collapsed="false">
      <c r="A149" s="14" t="s">
        <v>25</v>
      </c>
      <c r="B149" s="14" t="n">
        <v>3273</v>
      </c>
      <c r="C149" s="14" t="n">
        <v>3760</v>
      </c>
      <c r="D149" s="14" t="n">
        <v>4240</v>
      </c>
      <c r="E149" s="14" t="n">
        <v>1933</v>
      </c>
      <c r="F149" s="14" t="n">
        <v>4029</v>
      </c>
      <c r="G149" s="14" t="n">
        <v>2539</v>
      </c>
      <c r="H149" s="14" t="n">
        <v>5727</v>
      </c>
      <c r="I149" s="14" t="n">
        <v>6046</v>
      </c>
    </row>
    <row r="150" customFormat="false" ht="13.8" hidden="false" customHeight="false" outlineLevel="0" collapsed="false">
      <c r="B150" s="44"/>
      <c r="C150" s="44"/>
      <c r="D150" s="44"/>
      <c r="E150" s="44"/>
      <c r="F150" s="44"/>
      <c r="G150" s="44"/>
      <c r="H150" s="44"/>
      <c r="I150" s="44"/>
    </row>
    <row r="151" customFormat="false" ht="13.8" hidden="false" customHeight="false" outlineLevel="0" collapsed="false">
      <c r="A151" s="42" t="s">
        <v>39</v>
      </c>
      <c r="B151" s="45" t="n">
        <v>15587</v>
      </c>
      <c r="C151" s="43" t="n">
        <v>15027</v>
      </c>
      <c r="D151" s="43" t="n">
        <v>16061</v>
      </c>
      <c r="E151" s="43" t="n">
        <v>15134</v>
      </c>
      <c r="F151" s="43" t="n">
        <v>16525</v>
      </c>
      <c r="G151" s="43" t="n">
        <v>20556</v>
      </c>
      <c r="H151" s="43" t="n">
        <v>26291</v>
      </c>
      <c r="I151" s="43" t="n">
        <v>28213</v>
      </c>
    </row>
    <row r="152" customFormat="false" ht="13.8" hidden="false" customHeight="false" outlineLevel="0" collapsed="false">
      <c r="A152" s="14" t="s">
        <v>45</v>
      </c>
      <c r="B152" s="46" t="n">
        <v>21597</v>
      </c>
      <c r="C152" s="46" t="n">
        <v>21396</v>
      </c>
      <c r="D152" s="46" t="n">
        <v>23259</v>
      </c>
      <c r="E152" s="46" t="n">
        <v>22536</v>
      </c>
      <c r="F152" s="46" t="n">
        <v>23717</v>
      </c>
      <c r="G152" s="46" t="n">
        <v>31342</v>
      </c>
      <c r="H152" s="46" t="n">
        <v>37740</v>
      </c>
      <c r="I152" s="46" t="n">
        <v>40321</v>
      </c>
    </row>
    <row r="153" customFormat="false" ht="13.8" hidden="false" customHeight="false" outlineLevel="0" collapsed="false">
      <c r="B153" s="44"/>
      <c r="C153" s="44"/>
      <c r="D153" s="44"/>
      <c r="E153" s="44"/>
      <c r="F153" s="44"/>
      <c r="G153" s="44"/>
      <c r="H153" s="44"/>
      <c r="I153" s="44"/>
    </row>
    <row r="154" customFormat="false" ht="13.8" hidden="false" customHeight="false" outlineLevel="0" collapsed="false">
      <c r="A154" s="42" t="s">
        <v>54</v>
      </c>
      <c r="B154" s="43" t="n">
        <v>6332</v>
      </c>
      <c r="C154" s="43" t="n">
        <v>5358</v>
      </c>
      <c r="D154" s="43" t="n">
        <v>5474</v>
      </c>
      <c r="E154" s="43" t="n">
        <v>6040</v>
      </c>
      <c r="F154" s="43" t="n">
        <v>7866</v>
      </c>
      <c r="G154" s="43" t="n">
        <v>8284</v>
      </c>
      <c r="H154" s="43" t="n">
        <v>9674</v>
      </c>
      <c r="I154" s="43" t="n">
        <v>10730</v>
      </c>
    </row>
    <row r="155" customFormat="false" ht="13.8" hidden="false" customHeight="false" outlineLevel="0" collapsed="false">
      <c r="A155" s="47" t="s">
        <v>67</v>
      </c>
      <c r="B155" s="44" t="n">
        <v>12707</v>
      </c>
      <c r="C155" s="44" t="n">
        <v>12258</v>
      </c>
      <c r="D155" s="44" t="n">
        <v>12407</v>
      </c>
      <c r="E155" s="44" t="n">
        <v>9812</v>
      </c>
      <c r="F155" s="44" t="n">
        <v>9040</v>
      </c>
      <c r="G155" s="44" t="n">
        <v>8055</v>
      </c>
      <c r="H155" s="44" t="n">
        <v>12767</v>
      </c>
      <c r="I155" s="44" t="n">
        <v>15281</v>
      </c>
    </row>
    <row r="156" customFormat="false" ht="13.8" hidden="false" customHeight="false" outlineLevel="0" collapsed="false">
      <c r="A156" s="14" t="s">
        <v>68</v>
      </c>
      <c r="B156" s="46" t="n">
        <v>21597</v>
      </c>
      <c r="C156" s="46" t="n">
        <v>21396</v>
      </c>
      <c r="D156" s="46" t="n">
        <v>23259</v>
      </c>
      <c r="E156" s="46" t="n">
        <v>22536</v>
      </c>
      <c r="F156" s="46" t="n">
        <v>23717</v>
      </c>
      <c r="G156" s="46" t="n">
        <v>31342</v>
      </c>
      <c r="H156" s="46" t="n">
        <v>37740</v>
      </c>
      <c r="I156" s="46" t="n">
        <v>40321</v>
      </c>
    </row>
    <row r="157" customFormat="false" ht="13.8" hidden="false" customHeight="false" outlineLevel="0" collapsed="false">
      <c r="B157" s="44"/>
      <c r="C157" s="44"/>
      <c r="D157" s="44"/>
      <c r="E157" s="44"/>
      <c r="F157" s="44"/>
      <c r="G157" s="44"/>
      <c r="H157" s="44"/>
      <c r="I157" s="44"/>
    </row>
    <row r="158" customFormat="false" ht="13.8" hidden="false" customHeight="false" outlineLevel="0" collapsed="false">
      <c r="A158" s="22" t="s">
        <v>108</v>
      </c>
      <c r="B158" s="22" t="n">
        <v>3852</v>
      </c>
      <c r="C158" s="22" t="n">
        <v>3138</v>
      </c>
      <c r="D158" s="22" t="n">
        <v>3808</v>
      </c>
      <c r="E158" s="22" t="n">
        <v>4249</v>
      </c>
      <c r="F158" s="22" t="n">
        <v>4466</v>
      </c>
      <c r="G158" s="22" t="n">
        <v>8348</v>
      </c>
      <c r="H158" s="22" t="n">
        <v>9889</v>
      </c>
      <c r="I158" s="22" t="n">
        <v>8574</v>
      </c>
    </row>
    <row r="159" customFormat="false" ht="13.8" hidden="false" customHeight="false" outlineLevel="0" collapsed="false">
      <c r="B159" s="44"/>
      <c r="C159" s="44"/>
      <c r="D159" s="44"/>
      <c r="E159" s="44"/>
      <c r="F159" s="44"/>
      <c r="G159" s="44"/>
      <c r="H159" s="44"/>
      <c r="I159" s="44"/>
    </row>
    <row r="160" customFormat="false" ht="13.8" hidden="false" customHeight="false" outlineLevel="0" collapsed="false">
      <c r="A160" s="48" t="s">
        <v>15</v>
      </c>
      <c r="B160" s="43"/>
      <c r="C160" s="43"/>
      <c r="D160" s="43"/>
      <c r="E160" s="43"/>
      <c r="F160" s="43"/>
      <c r="G160" s="43"/>
      <c r="H160" s="43"/>
      <c r="I160" s="43"/>
    </row>
    <row r="161" customFormat="false" ht="13.8" hidden="false" customHeight="false" outlineLevel="0" collapsed="false">
      <c r="A161" s="47" t="s">
        <v>127</v>
      </c>
      <c r="B161" s="44" t="n">
        <v>28701</v>
      </c>
      <c r="C161" s="44" t="n">
        <v>30507</v>
      </c>
      <c r="D161" s="44" t="n">
        <v>32233</v>
      </c>
      <c r="E161" s="44" t="n">
        <v>34485</v>
      </c>
      <c r="F161" s="44" t="n">
        <v>37218</v>
      </c>
      <c r="G161" s="44" t="n">
        <v>35568</v>
      </c>
      <c r="H161" s="44" t="n">
        <v>42293</v>
      </c>
      <c r="I161" s="44" t="n">
        <v>44436</v>
      </c>
    </row>
    <row r="162" customFormat="false" ht="13.8" hidden="false" customHeight="false" outlineLevel="0" collapsed="false">
      <c r="A162" s="47" t="s">
        <v>130</v>
      </c>
      <c r="B162" s="44" t="n">
        <v>30601</v>
      </c>
      <c r="C162" s="44" t="n">
        <v>32376</v>
      </c>
      <c r="D162" s="44" t="n">
        <v>34350</v>
      </c>
      <c r="E162" s="44" t="n">
        <v>36397</v>
      </c>
      <c r="F162" s="44" t="n">
        <v>39117</v>
      </c>
      <c r="G162" s="44" t="n">
        <v>37403</v>
      </c>
      <c r="H162" s="44" t="n">
        <v>44538</v>
      </c>
      <c r="I162" s="44" t="n">
        <v>46710</v>
      </c>
    </row>
    <row r="163" customFormat="false" ht="13.8" hidden="false" customHeight="false" outlineLevel="0" collapsed="false">
      <c r="A163" s="17" t="s">
        <v>132</v>
      </c>
      <c r="B163" s="44"/>
      <c r="C163" s="44"/>
      <c r="D163" s="44"/>
      <c r="E163" s="44"/>
      <c r="F163" s="44"/>
      <c r="G163" s="44"/>
      <c r="H163" s="44"/>
      <c r="I163" s="44"/>
    </row>
    <row r="164" customFormat="false" ht="13.8" hidden="false" customHeight="false" outlineLevel="0" collapsed="false">
      <c r="A164" s="47" t="s">
        <v>127</v>
      </c>
      <c r="B164" s="44" t="n">
        <v>4817</v>
      </c>
      <c r="C164" s="44" t="n">
        <v>5328</v>
      </c>
      <c r="D164" s="44" t="n">
        <v>5192</v>
      </c>
      <c r="E164" s="44" t="n">
        <v>5525</v>
      </c>
      <c r="F164" s="44" t="n">
        <v>6357</v>
      </c>
      <c r="G164" s="44" t="n">
        <v>4646</v>
      </c>
      <c r="H164" s="44" t="n">
        <v>8641</v>
      </c>
      <c r="I164" s="44" t="n">
        <v>8406</v>
      </c>
    </row>
    <row r="165" customFormat="false" ht="13.8" hidden="false" customHeight="false" outlineLevel="0" collapsed="false">
      <c r="A165" s="47" t="s">
        <v>133</v>
      </c>
      <c r="B165" s="44" t="n">
        <v>4233</v>
      </c>
      <c r="C165" s="44" t="n">
        <v>4642</v>
      </c>
      <c r="D165" s="44" t="n">
        <v>4945</v>
      </c>
      <c r="E165" s="44" t="n">
        <v>4379</v>
      </c>
      <c r="F165" s="44" t="n">
        <v>4850</v>
      </c>
      <c r="G165" s="44" t="n">
        <v>2976</v>
      </c>
      <c r="H165" s="44" t="n">
        <v>6923</v>
      </c>
      <c r="I165" s="44" t="n">
        <v>6856</v>
      </c>
    </row>
    <row r="166" customFormat="false" ht="13.8" hidden="false" customHeight="false" outlineLevel="0" collapsed="false">
      <c r="B166" s="44"/>
      <c r="C166" s="44"/>
      <c r="D166" s="44"/>
      <c r="E166" s="44"/>
      <c r="F166" s="44"/>
      <c r="G166" s="44"/>
      <c r="H166" s="44"/>
      <c r="I166" s="44"/>
    </row>
    <row r="167" customFormat="false" ht="13.8" hidden="false" customHeight="false" outlineLevel="0" collapsed="false">
      <c r="A167" s="49" t="s">
        <v>26</v>
      </c>
      <c r="B167" s="50"/>
      <c r="C167" s="50"/>
      <c r="D167" s="50"/>
      <c r="E167" s="50"/>
      <c r="F167" s="50"/>
      <c r="G167" s="50"/>
      <c r="H167" s="50"/>
      <c r="I167" s="50"/>
    </row>
    <row r="168" customFormat="false" ht="13.8" hidden="false" customHeight="false" outlineLevel="0" collapsed="false">
      <c r="A168" s="21" t="s">
        <v>27</v>
      </c>
      <c r="B168" s="44" t="n">
        <v>1.9</v>
      </c>
      <c r="C168" s="26" t="n">
        <v>2.21</v>
      </c>
      <c r="D168" s="26" t="n">
        <v>2.56</v>
      </c>
      <c r="E168" s="26" t="n">
        <v>1.19</v>
      </c>
      <c r="F168" s="26" t="n">
        <v>2.55</v>
      </c>
      <c r="G168" s="26" t="n">
        <v>1.63</v>
      </c>
      <c r="H168" s="44" t="n">
        <v>3.64</v>
      </c>
      <c r="I168" s="44" t="n">
        <v>3.83</v>
      </c>
    </row>
    <row r="169" customFormat="false" ht="13.8" hidden="false" customHeight="false" outlineLevel="0" collapsed="false">
      <c r="A169" s="21" t="s">
        <v>28</v>
      </c>
      <c r="B169" s="44" t="n">
        <v>1.85</v>
      </c>
      <c r="C169" s="26" t="n">
        <v>2.16</v>
      </c>
      <c r="D169" s="26" t="n">
        <v>2.51</v>
      </c>
      <c r="E169" s="26" t="n">
        <v>1.17</v>
      </c>
      <c r="F169" s="26" t="n">
        <v>2.49</v>
      </c>
      <c r="G169" s="26" t="n">
        <v>1.6</v>
      </c>
      <c r="H169" s="44" t="n">
        <v>3.56</v>
      </c>
      <c r="I169" s="44" t="n">
        <v>3.75</v>
      </c>
    </row>
    <row r="170" customFormat="false" ht="13.8" hidden="false" customHeight="false" outlineLevel="0" collapsed="false">
      <c r="A170" s="17" t="s">
        <v>29</v>
      </c>
      <c r="B170" s="44"/>
      <c r="C170" s="44"/>
      <c r="D170" s="44"/>
      <c r="E170" s="44"/>
      <c r="F170" s="44"/>
      <c r="G170" s="44"/>
      <c r="H170" s="44"/>
      <c r="I170" s="44"/>
    </row>
    <row r="171" customFormat="false" ht="13.8" hidden="false" customHeight="false" outlineLevel="0" collapsed="false">
      <c r="A171" s="21" t="s">
        <v>27</v>
      </c>
      <c r="B171" s="27" t="n">
        <v>1723.5</v>
      </c>
      <c r="C171" s="27" t="n">
        <v>1697.9</v>
      </c>
      <c r="D171" s="27" t="n">
        <v>1657.8</v>
      </c>
      <c r="E171" s="27" t="n">
        <v>1623.8</v>
      </c>
      <c r="F171" s="27" t="n">
        <v>1579.7</v>
      </c>
      <c r="G171" s="27" t="n">
        <v>1558.8</v>
      </c>
      <c r="H171" s="27" t="n">
        <v>1573</v>
      </c>
      <c r="I171" s="27" t="n">
        <v>1578.8</v>
      </c>
    </row>
    <row r="172" customFormat="false" ht="13.8" hidden="false" customHeight="false" outlineLevel="0" collapsed="false">
      <c r="A172" s="21" t="s">
        <v>28</v>
      </c>
      <c r="B172" s="27" t="n">
        <v>1768.8</v>
      </c>
      <c r="C172" s="27" t="n">
        <v>1742.5</v>
      </c>
      <c r="D172" s="27" t="n">
        <v>1692</v>
      </c>
      <c r="E172" s="27" t="n">
        <v>1659.1</v>
      </c>
      <c r="F172" s="27" t="n">
        <v>1618.4</v>
      </c>
      <c r="G172" s="27" t="n">
        <v>1591.6</v>
      </c>
      <c r="H172" s="51" t="n">
        <v>1609.4</v>
      </c>
      <c r="I172" s="51" t="n">
        <v>1610.8</v>
      </c>
    </row>
    <row r="173" customFormat="false" ht="13.8"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471</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2024-01-17T05:51:01Z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