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8_{9E0C9E65-91C0-447B-A28B-260C9675DCD2}" xr6:coauthVersionLast="47" xr6:coauthVersionMax="47" xr10:uidLastSave="{00000000-0000-0000-0000-000000000000}"/>
  <bookViews>
    <workbookView xWindow="-110" yWindow="-110" windowWidth="19420" windowHeight="10300"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1" l="1"/>
  <c r="B127" i="1" s="1"/>
  <c r="B130" i="1" s="1"/>
  <c r="B131" i="1" s="1"/>
  <c r="H142" i="1"/>
  <c r="C127" i="1"/>
  <c r="C130" i="1"/>
  <c r="C131" i="1"/>
  <c r="B110" i="1"/>
  <c r="B100" i="1"/>
  <c r="B20" i="1"/>
  <c r="H141" i="1"/>
  <c r="I122" i="1"/>
  <c r="H122" i="1"/>
  <c r="G122" i="1"/>
  <c r="F122" i="1"/>
  <c r="E122" i="1"/>
  <c r="D122" i="1"/>
  <c r="C122" i="1"/>
  <c r="I118" i="1"/>
  <c r="H118" i="1"/>
  <c r="G118" i="1"/>
  <c r="F118" i="1"/>
  <c r="E118" i="1"/>
  <c r="D118" i="1"/>
  <c r="C118" i="1"/>
  <c r="B118" i="1"/>
  <c r="I114" i="1"/>
  <c r="H114" i="1"/>
  <c r="G114" i="1"/>
  <c r="F114" i="1"/>
  <c r="E114" i="1"/>
  <c r="D114" i="1"/>
  <c r="C114" i="1"/>
  <c r="B114" i="1"/>
  <c r="H110" i="1"/>
  <c r="G110" i="1"/>
  <c r="F110" i="1"/>
  <c r="E110" i="1"/>
  <c r="D110" i="1"/>
  <c r="C110" i="1"/>
  <c r="I110" i="1"/>
  <c r="I138" i="1"/>
  <c r="I141" i="1" s="1"/>
  <c r="H138" i="1"/>
  <c r="G138" i="1"/>
  <c r="G141" i="1" s="1"/>
  <c r="F138" i="1"/>
  <c r="F141" i="1" s="1"/>
  <c r="E138" i="1"/>
  <c r="E141" i="1" s="1"/>
  <c r="D138" i="1"/>
  <c r="D141" i="1" s="1"/>
  <c r="C138" i="1"/>
  <c r="C141" i="1" s="1"/>
  <c r="B138" i="1"/>
  <c r="B141" i="1" s="1"/>
  <c r="B142" i="1" s="1"/>
  <c r="H127" i="1" l="1"/>
  <c r="H130" i="1" s="1"/>
  <c r="H131" i="1" s="1"/>
  <c r="I127" i="1"/>
  <c r="I130" i="1" s="1"/>
  <c r="I131" i="1" s="1"/>
  <c r="E127" i="1"/>
  <c r="E130" i="1" s="1"/>
  <c r="E131" i="1" s="1"/>
  <c r="F127" i="1"/>
  <c r="F130" i="1" s="1"/>
  <c r="F131" i="1" s="1"/>
  <c r="D127" i="1"/>
  <c r="D130" i="1" s="1"/>
  <c r="D131" i="1" s="1"/>
  <c r="G127" i="1"/>
  <c r="G130" i="1" s="1"/>
  <c r="G131" i="1" s="1"/>
  <c r="G100" i="1" l="1"/>
  <c r="F100" i="1"/>
  <c r="E100" i="1"/>
  <c r="D100" i="1"/>
  <c r="C100" i="1"/>
  <c r="H95" i="1"/>
  <c r="G95" i="1"/>
  <c r="F95" i="1"/>
  <c r="E95" i="1"/>
  <c r="D95" i="1"/>
  <c r="C95" i="1"/>
  <c r="B95" i="1"/>
  <c r="I95"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B59" i="1" l="1"/>
  <c r="C59" i="1"/>
  <c r="C60" i="1" s="1"/>
  <c r="B10" i="1"/>
  <c r="B12" i="1" s="1"/>
  <c r="D59" i="1"/>
  <c r="D60" i="1" s="1"/>
  <c r="E59" i="1"/>
  <c r="E60" i="1" s="1"/>
  <c r="C10" i="1"/>
  <c r="D10" i="1"/>
  <c r="D12" i="1" s="1"/>
  <c r="D20" i="1" s="1"/>
  <c r="F59" i="1"/>
  <c r="F60" i="1" s="1"/>
  <c r="G59" i="1"/>
  <c r="G60" i="1" s="1"/>
  <c r="E10" i="1"/>
  <c r="E12" i="1" s="1"/>
  <c r="E20" i="1" s="1"/>
  <c r="F10" i="1"/>
  <c r="F12" i="1" s="1"/>
  <c r="F20" i="1" s="1"/>
  <c r="H12" i="1"/>
  <c r="H20" i="1" s="1"/>
  <c r="I12" i="1"/>
  <c r="I20" i="1" s="1"/>
  <c r="I142" i="1"/>
  <c r="C12" i="1"/>
  <c r="C20" i="1" s="1"/>
  <c r="C142" i="1"/>
  <c r="E97" i="1"/>
  <c r="D97" i="1"/>
  <c r="C97" i="1"/>
  <c r="B97" i="1"/>
  <c r="F97" i="1"/>
  <c r="G97" i="1"/>
  <c r="H64" i="1"/>
  <c r="H76" i="1" s="1"/>
  <c r="H97" i="1" s="1"/>
  <c r="H99" i="1" s="1"/>
  <c r="B60" i="1"/>
  <c r="G10" i="1"/>
  <c r="I59" i="1"/>
  <c r="I60" i="1" s="1"/>
  <c r="H60" i="1"/>
  <c r="D142" i="1" l="1"/>
  <c r="E142" i="1"/>
  <c r="F142" i="1"/>
  <c r="I64" i="1"/>
  <c r="I76" i="1" s="1"/>
  <c r="I97" i="1" s="1"/>
  <c r="G12" i="1"/>
  <c r="G20" i="1" s="1"/>
  <c r="G142" i="1"/>
  <c r="I98" i="1"/>
  <c r="H100" i="1"/>
  <c r="I99" i="1" l="1"/>
  <c r="I100" i="1" s="1"/>
  <c r="H1" i="1"/>
  <c r="G1" i="1" s="1"/>
  <c r="F1" i="1" s="1"/>
  <c r="E1" i="1" s="1"/>
  <c r="D1" i="1" s="1"/>
  <c r="C1" i="1" s="1"/>
  <c r="B1" i="1" s="1"/>
</calcChain>
</file>

<file path=xl/sharedStrings.xml><?xml version="1.0" encoding="utf-8"?>
<sst xmlns="http://schemas.openxmlformats.org/spreadsheetml/2006/main" count="179" uniqueCount="134">
  <si>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</si>
  <si>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</si>
  <si>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</si>
  <si>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</si>
  <si>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</si>
  <si>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</si>
  <si>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</si>
  <si>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</si>
  <si>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</si>
  <si>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</si>
  <si>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</si>
  <si>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</si>
  <si>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</si>
  <si>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</si>
  <si>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</si>
  <si>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</si>
  <si>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</si>
  <si>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</si>
  <si>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</si>
  <si>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</si>
  <si>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</si>
  <si>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</si>
  <si>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</si>
  <si>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</si>
  <si>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</si>
  <si>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</si>
  <si>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</si>
  <si>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</si>
  <si>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</si>
  <si>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</si>
  <si>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</si>
  <si>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</si>
  <si>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</si>
  <si>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</si>
  <si>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</si>
  <si>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</si>
  <si>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</si>
  <si>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</si>
  <si>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</si>
  <si>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</si>
  <si>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</si>
  <si>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</si>
  <si>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</si>
  <si>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</si>
  <si>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</si>
  <si>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</si>
  <si>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</si>
  <si>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</si>
  <si>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</si>
  <si>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</si>
  <si>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</si>
  <si>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</si>
  <si>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</si>
  <si>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</si>
  <si>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</si>
  <si>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</si>
  <si>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</si>
  <si>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</si>
  <si>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</si>
  <si>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</si>
  <si>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</si>
  <si>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</si>
  <si>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</si>
  <si>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</si>
  <si>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</si>
  <si>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</si>
  <si>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</si>
  <si>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</si>
  <si>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</si>
  <si>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</si>
  <si>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</si>
  <si>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</si>
  <si>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</si>
  <si>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</si>
  <si>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</si>
  <si>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</si>
  <si>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</si>
  <si>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</si>
  <si>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</si>
  <si>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</si>
  <si>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</si>
  <si>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</si>
  <si>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</si>
  <si>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</si>
  <si>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</si>
  <si>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</si>
  <si>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</si>
  <si>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</si>
  <si>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</si>
  <si>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</si>
  <si>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</si>
  <si>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</si>
  <si>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</si>
  <si>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</si>
  <si>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</si>
  <si>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</si>
  <si>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</si>
  <si>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</si>
  <si>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</si>
  <si>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</si>
  <si>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</si>
  <si>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</si>
  <si>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</si>
  <si>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</si>
  <si>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</si>
  <si>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</si>
  <si>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</si>
  <si>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</si>
  <si>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</si>
  <si>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</si>
  <si>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</si>
  <si>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</si>
  <si>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</si>
  <si>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</si>
  <si>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</si>
  <si>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</si>
  <si>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</si>
  <si>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</si>
  <si>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</si>
  <si>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</si>
  <si>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</si>
  <si>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</si>
  <si>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</si>
  <si>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</si>
  <si>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</si>
  <si>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</si>
  <si>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</si>
  <si>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</si>
  <si>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</si>
  <si>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</si>
  <si>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</si>
  <si>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Investments in reverse repurchase agreements</t>
  </si>
  <si>
    <t>Disposals of property, plant and equipment</t>
  </si>
  <si>
    <t>Long-term debt payments, including current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</si>
</sst>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tabSelected="1" workbookViewId="0">
      <selection activeCell="A10" sqref="A10"/>
    </sheetView>
  </sheetViews>
  <sheetFormatPr defaultRowHeight="14.5" x14ac:dyDescent="0.35"/>
  <cols>
    <col min="1" max="1" width="176.1796875" style="19" customWidth="1"/>
  </cols>
  <sheetData>
    <row r="1" spans="1:1" ht="23.5" x14ac:dyDescent="0.55000000000000004">
      <c r="A1" s="18" t="s">
        <v>20</v>
      </c>
    </row>
    <row r="2" spans="1:1" x14ac:dyDescent="0.35">
      <c r="A2" s="22" t="s">
        <v>23</v>
      </c>
    </row>
    <row r="3" spans="1:1" ht="29" x14ac:dyDescent="0.35">
      <c r="A3" s="22" t="s">
        <v>24</v>
      </c>
    </row>
    <row r="4" spans="1:1" x14ac:dyDescent="0.35">
      <c r="A4" s="22" t="s">
        <v>25</v>
      </c>
    </row>
    <row r="5" spans="1:1" x14ac:dyDescent="0.35">
      <c r="A5" s="22" t="s">
        <v>22</v>
      </c>
    </row>
    <row r="6" spans="1:1" x14ac:dyDescent="0.35">
      <c r="A6" s="22" t="s">
        <v>26</v>
      </c>
    </row>
    <row r="7" spans="1:1" ht="23.5" x14ac:dyDescent="0.55000000000000004">
      <c r="A7" s="18" t="s">
        <v>29</v>
      </c>
    </row>
    <row r="8" spans="1:1" x14ac:dyDescent="0.35">
      <c r="A8" s="22" t="s">
        <v>21</v>
      </c>
    </row>
    <row r="9" spans="1:1" x14ac:dyDescent="0.35">
      <c r="A9" s="22" t="s">
        <v>27</v>
      </c>
    </row>
    <row r="10" spans="1:1" x14ac:dyDescent="0.35">
      <c r="A10" s="22" t="s">
        <v>28</v>
      </c>
    </row>
    <row r="11" spans="1:1" x14ac:dyDescent="0.35">
      <c r="A11" s="22" t="s">
        <v>128</v>
      </c>
    </row>
    <row r="12" spans="1:1" x14ac:dyDescent="0.35">
      <c r="A12" s="19" t="s">
        <v>30</v>
      </c>
    </row>
    <row r="13" spans="1:1" x14ac:dyDescent="0.35">
      <c r="A13" s="23" t="s">
        <v>127</v>
      </c>
    </row>
    <row r="14" spans="1:1" x14ac:dyDescent="0.35">
      <c r="A14" s="19" t="s">
        <v>129</v>
      </c>
    </row>
    <row r="15" spans="1:1" x14ac:dyDescent="0.35">
      <c r="A15" s="20"/>
    </row>
    <row r="16" spans="1:1" x14ac:dyDescent="0.35">
      <c r="A16" s="20"/>
    </row>
    <row r="17" spans="1:1" x14ac:dyDescent="0.3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workbookViewId="0">
      <pane ySplit="1" topLeftCell="A117" activePane="bottomLeft" state="frozen"/>
      <selection pane="bottomLeft" activeCell="G138" sqref="G138"/>
    </sheetView>
  </sheetViews>
  <sheetFormatPr defaultRowHeight="14.5" x14ac:dyDescent="0.35"/>
  <cols>
    <col min="1" max="1" width="78.1796875" customWidth="1"/>
    <col min="2" max="7" width="9" bestFit="1" customWidth="1"/>
    <col min="8" max="9" width="10.453125" bestFit="1" customWidth="1"/>
  </cols>
  <sheetData>
    <row r="1" spans="1:9" ht="60" customHeight="1" x14ac:dyDescent="0.3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37</v>
      </c>
      <c r="B2" s="8">
        <v>30601</v>
      </c>
      <c r="C2" s="8">
        <v>32376</v>
      </c>
      <c r="D2" s="8">
        <v>34350</v>
      </c>
      <c r="E2" s="8">
        <v>36397</v>
      </c>
      <c r="F2" s="8">
        <v>39117</v>
      </c>
      <c r="G2" s="8">
        <v>37403</v>
      </c>
      <c r="H2" s="3">
        <v>44538</v>
      </c>
      <c r="I2" s="3">
        <v>46710</v>
      </c>
    </row>
    <row r="3" spans="1:9" x14ac:dyDescent="0.35">
      <c r="A3" s="25" t="s">
        <v>38</v>
      </c>
      <c r="B3" s="8">
        <v>16534</v>
      </c>
      <c r="C3" s="8">
        <v>17405</v>
      </c>
      <c r="D3" s="8">
        <v>19038</v>
      </c>
      <c r="E3" s="8">
        <v>20441</v>
      </c>
      <c r="F3" s="8">
        <v>21643</v>
      </c>
      <c r="G3" s="8">
        <v>21162</v>
      </c>
      <c r="H3" s="26">
        <v>24576</v>
      </c>
      <c r="I3" s="26">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31</v>
      </c>
      <c r="B5" s="8">
        <v>3213</v>
      </c>
      <c r="C5" s="8">
        <v>3278</v>
      </c>
      <c r="D5" s="8">
        <v>3341</v>
      </c>
      <c r="E5" s="8">
        <v>3577</v>
      </c>
      <c r="F5" s="8">
        <v>3753</v>
      </c>
      <c r="G5" s="8">
        <v>3592</v>
      </c>
      <c r="H5" s="3">
        <v>3114</v>
      </c>
      <c r="I5" s="3">
        <v>3850</v>
      </c>
    </row>
    <row r="6" spans="1:9" x14ac:dyDescent="0.35">
      <c r="A6" s="11" t="s">
        <v>32</v>
      </c>
      <c r="B6" s="8">
        <v>6679</v>
      </c>
      <c r="C6" s="8">
        <v>7191</v>
      </c>
      <c r="D6" s="8">
        <v>7222</v>
      </c>
      <c r="E6" s="8">
        <v>7934</v>
      </c>
      <c r="F6" s="8">
        <v>8949</v>
      </c>
      <c r="G6" s="8">
        <v>9534</v>
      </c>
      <c r="H6" s="3">
        <v>9911</v>
      </c>
      <c r="I6" s="3">
        <v>10954</v>
      </c>
    </row>
    <row r="7" spans="1:9" x14ac:dyDescent="0.3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34</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36</v>
      </c>
      <c r="B11">
        <v>932</v>
      </c>
      <c r="C11">
        <v>863</v>
      </c>
      <c r="D11">
        <v>646</v>
      </c>
      <c r="E11" s="8">
        <v>2392</v>
      </c>
      <c r="F11">
        <v>772</v>
      </c>
      <c r="G11">
        <v>348</v>
      </c>
      <c r="H11" s="3">
        <v>934</v>
      </c>
      <c r="I11" s="3">
        <v>605</v>
      </c>
    </row>
    <row r="12" spans="1:9" ht="15" thickBot="1" x14ac:dyDescent="0.4">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31">
        <v>1697.9</v>
      </c>
      <c r="D17" s="31">
        <v>1657.8</v>
      </c>
      <c r="E17" s="31">
        <v>1623.8</v>
      </c>
      <c r="F17" s="31">
        <v>1579.7</v>
      </c>
      <c r="G17" s="31">
        <v>1558.8</v>
      </c>
      <c r="H17" s="8">
        <v>1573</v>
      </c>
      <c r="I17" s="8">
        <v>1578.8</v>
      </c>
    </row>
    <row r="18" spans="1:9" x14ac:dyDescent="0.35">
      <c r="A18" s="2" t="s">
        <v>7</v>
      </c>
      <c r="C18" s="31">
        <v>1742.5</v>
      </c>
      <c r="D18" s="31">
        <v>1692</v>
      </c>
      <c r="E18" s="31">
        <v>1659.1</v>
      </c>
      <c r="F18" s="31">
        <v>1618.4</v>
      </c>
      <c r="G18" s="31">
        <v>1591.6</v>
      </c>
      <c r="H18" s="8">
        <v>1609.4</v>
      </c>
      <c r="I18" s="8">
        <v>1610.8</v>
      </c>
    </row>
    <row r="20" spans="1:9" s="12" customFormat="1" x14ac:dyDescent="0.35">
      <c r="A20" s="12" t="s">
        <v>2</v>
      </c>
      <c r="B20" s="13" t="e">
        <f>+ROUND(((B12/B18)-B15),2)</f>
        <v>#DIV/0!</v>
      </c>
      <c r="C20" s="13">
        <f t="shared" ref="C20:H20" si="5">+ROUND(((C12/C18)-C15),2)</f>
        <v>0</v>
      </c>
      <c r="D20" s="13">
        <f t="shared" si="5"/>
        <v>0</v>
      </c>
      <c r="E20" s="13">
        <f t="shared" si="5"/>
        <v>0</v>
      </c>
      <c r="F20" s="13">
        <f>+ROUND(((F12/F18)-F15),2)</f>
        <v>0</v>
      </c>
      <c r="G20" s="13">
        <f>+ROUND(((G12/F18)-G15),2)</f>
        <v>-0.03</v>
      </c>
      <c r="H20" s="13">
        <f t="shared" si="5"/>
        <v>0</v>
      </c>
      <c r="I20" s="13">
        <f>+ROUND(((I12/I18)-I15),2)</f>
        <v>0</v>
      </c>
    </row>
    <row r="22" spans="1:9" x14ac:dyDescent="0.35">
      <c r="A22" s="14" t="s">
        <v>0</v>
      </c>
      <c r="B22" s="14"/>
      <c r="C22" s="14"/>
      <c r="D22" s="14"/>
      <c r="E22" s="14"/>
      <c r="F22" s="14"/>
      <c r="G22" s="14"/>
      <c r="H22" s="14"/>
      <c r="I22" s="14"/>
    </row>
    <row r="23" spans="1:9" x14ac:dyDescent="0.35">
      <c r="A23" s="1" t="s">
        <v>40</v>
      </c>
    </row>
    <row r="24" spans="1:9" x14ac:dyDescent="0.35">
      <c r="A24" s="10" t="s">
        <v>41</v>
      </c>
      <c r="B24" s="3"/>
      <c r="C24" s="3"/>
      <c r="D24" s="3"/>
      <c r="E24" s="3"/>
      <c r="F24" s="3"/>
      <c r="G24" s="3"/>
      <c r="H24" s="3"/>
      <c r="I24" s="3"/>
    </row>
    <row r="25" spans="1:9" x14ac:dyDescent="0.35">
      <c r="A25" s="11" t="s">
        <v>42</v>
      </c>
      <c r="B25" s="8">
        <v>3852</v>
      </c>
      <c r="C25" s="8">
        <v>3138</v>
      </c>
      <c r="D25" s="8">
        <v>3808</v>
      </c>
      <c r="E25" s="8">
        <v>4249</v>
      </c>
      <c r="F25" s="8">
        <v>4466</v>
      </c>
      <c r="G25" s="8">
        <v>8348</v>
      </c>
      <c r="H25" s="3">
        <v>9889</v>
      </c>
      <c r="I25" s="3">
        <v>8574</v>
      </c>
    </row>
    <row r="26" spans="1:9" x14ac:dyDescent="0.35">
      <c r="A26" s="11" t="s">
        <v>43</v>
      </c>
      <c r="B26" s="8">
        <v>2072</v>
      </c>
      <c r="C26" s="8">
        <v>2319</v>
      </c>
      <c r="D26" s="8">
        <v>2371</v>
      </c>
      <c r="E26">
        <v>996</v>
      </c>
      <c r="F26">
        <v>197</v>
      </c>
      <c r="G26">
        <v>439</v>
      </c>
      <c r="H26" s="3">
        <v>3587</v>
      </c>
      <c r="I26" s="3">
        <v>4423</v>
      </c>
    </row>
    <row r="27" spans="1:9" x14ac:dyDescent="0.35">
      <c r="A27" s="11" t="s">
        <v>44</v>
      </c>
      <c r="B27" s="8">
        <v>3358</v>
      </c>
      <c r="C27" s="8">
        <v>3241</v>
      </c>
      <c r="D27" s="8">
        <v>3677</v>
      </c>
      <c r="E27" s="8">
        <v>3498</v>
      </c>
      <c r="F27" s="8">
        <v>4272</v>
      </c>
      <c r="G27" s="8">
        <v>2749</v>
      </c>
      <c r="H27" s="3">
        <v>4463</v>
      </c>
      <c r="I27" s="3">
        <v>4667</v>
      </c>
    </row>
    <row r="28" spans="1:9" x14ac:dyDescent="0.35">
      <c r="A28" s="11" t="s">
        <v>45</v>
      </c>
      <c r="B28" s="8">
        <v>4337</v>
      </c>
      <c r="C28" s="8">
        <v>4838</v>
      </c>
      <c r="D28" s="8">
        <v>5055</v>
      </c>
      <c r="E28" s="8">
        <v>5261</v>
      </c>
      <c r="F28" s="8">
        <v>5622</v>
      </c>
      <c r="G28" s="8">
        <v>7367</v>
      </c>
      <c r="H28" s="3">
        <v>6854</v>
      </c>
      <c r="I28" s="3">
        <v>8420</v>
      </c>
    </row>
    <row r="29" spans="1:9" x14ac:dyDescent="0.35">
      <c r="A29" s="11" t="s">
        <v>46</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47</v>
      </c>
      <c r="B31" s="8">
        <v>3011</v>
      </c>
      <c r="C31" s="8">
        <v>3520</v>
      </c>
      <c r="D31" s="8">
        <v>3989</v>
      </c>
      <c r="E31" s="8">
        <v>4454</v>
      </c>
      <c r="F31" s="8">
        <v>4744</v>
      </c>
      <c r="G31" s="8">
        <v>4866</v>
      </c>
      <c r="H31" s="3">
        <v>4904</v>
      </c>
      <c r="I31" s="3">
        <v>4791</v>
      </c>
    </row>
    <row r="32" spans="1:9" x14ac:dyDescent="0.35">
      <c r="A32" s="2" t="s">
        <v>48</v>
      </c>
      <c r="F32" t="s">
        <v>130</v>
      </c>
      <c r="G32" s="8">
        <v>3097</v>
      </c>
      <c r="H32" s="3">
        <v>3113</v>
      </c>
      <c r="I32" s="3">
        <v>2926</v>
      </c>
    </row>
    <row r="33" spans="1:9" x14ac:dyDescent="0.35">
      <c r="A33" s="2" t="s">
        <v>49</v>
      </c>
      <c r="B33">
        <v>281</v>
      </c>
      <c r="C33">
        <v>281</v>
      </c>
      <c r="D33">
        <v>283</v>
      </c>
      <c r="E33">
        <v>285</v>
      </c>
      <c r="F33">
        <v>283</v>
      </c>
      <c r="G33">
        <v>274</v>
      </c>
      <c r="H33" s="3">
        <v>269</v>
      </c>
      <c r="I33" s="3">
        <v>286</v>
      </c>
    </row>
    <row r="34" spans="1:9" x14ac:dyDescent="0.35">
      <c r="A34" s="2" t="s">
        <v>50</v>
      </c>
      <c r="B34">
        <v>131</v>
      </c>
      <c r="C34">
        <v>131</v>
      </c>
      <c r="D34">
        <v>139</v>
      </c>
      <c r="E34">
        <v>154</v>
      </c>
      <c r="F34">
        <v>154</v>
      </c>
      <c r="G34">
        <v>223</v>
      </c>
      <c r="H34" s="3">
        <v>242</v>
      </c>
      <c r="I34" s="3">
        <v>284</v>
      </c>
    </row>
    <row r="35" spans="1:9" x14ac:dyDescent="0.35">
      <c r="A35" s="2" t="s">
        <v>51</v>
      </c>
      <c r="B35" s="8">
        <v>2587</v>
      </c>
      <c r="C35" s="8">
        <v>2439</v>
      </c>
      <c r="D35" s="8">
        <v>2787</v>
      </c>
      <c r="E35" s="8">
        <v>2509</v>
      </c>
      <c r="F35" s="8">
        <v>2011</v>
      </c>
      <c r="G35" s="8">
        <v>2326</v>
      </c>
      <c r="H35" s="3">
        <v>2921</v>
      </c>
      <c r="I35" s="3">
        <v>3821</v>
      </c>
    </row>
    <row r="36" spans="1:9" ht="15" thickBot="1" x14ac:dyDescent="0.4">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53</v>
      </c>
      <c r="B37" s="3"/>
      <c r="C37" s="3"/>
      <c r="D37" s="3"/>
      <c r="E37" s="3"/>
      <c r="F37" s="3"/>
      <c r="G37" s="3"/>
      <c r="H37" s="3"/>
      <c r="I37" s="3"/>
    </row>
    <row r="38" spans="1:9" x14ac:dyDescent="0.35">
      <c r="A38" s="2" t="s">
        <v>54</v>
      </c>
      <c r="B38" s="3"/>
      <c r="C38" s="3"/>
      <c r="D38" s="3"/>
      <c r="E38" s="3"/>
      <c r="F38" s="3"/>
      <c r="G38" s="3"/>
      <c r="H38" s="3"/>
      <c r="I38" s="3"/>
    </row>
    <row r="39" spans="1:9" x14ac:dyDescent="0.35">
      <c r="A39" s="11" t="s">
        <v>55</v>
      </c>
      <c r="B39">
        <v>107</v>
      </c>
      <c r="C39">
        <v>44</v>
      </c>
      <c r="D39">
        <v>6</v>
      </c>
      <c r="E39">
        <v>6</v>
      </c>
      <c r="F39">
        <v>6</v>
      </c>
      <c r="G39">
        <v>3</v>
      </c>
      <c r="H39" s="3">
        <v>0</v>
      </c>
      <c r="I39" s="3">
        <v>500</v>
      </c>
    </row>
    <row r="40" spans="1:9" x14ac:dyDescent="0.35">
      <c r="A40" s="11" t="s">
        <v>56</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57</v>
      </c>
      <c r="B42" s="3"/>
      <c r="C42" s="3"/>
      <c r="D42" s="3"/>
      <c r="E42" s="3"/>
      <c r="F42" t="s">
        <v>130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58</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59</v>
      </c>
      <c r="B46" s="8">
        <v>1079</v>
      </c>
      <c r="C46" s="8">
        <v>2010</v>
      </c>
      <c r="D46" t="s">
        <v>130</v>
      </c>
      <c r="E46" t="s">
        <v>130</v>
      </c>
      <c r="F46" s="8">
        <v>3464</v>
      </c>
      <c r="G46" s="8">
        <v>9406</v>
      </c>
      <c r="H46" s="3">
        <v>9413</v>
      </c>
      <c r="I46" s="3">
        <v>8920</v>
      </c>
    </row>
    <row r="47" spans="1:9" x14ac:dyDescent="0.35">
      <c r="A47" s="2" t="s">
        <v>60</v>
      </c>
      <c r="B47" t="s">
        <v>130</v>
      </c>
      <c r="C47" t="s">
        <v>130</v>
      </c>
      <c r="D47" s="8">
        <v>3471</v>
      </c>
      <c r="E47" s="8">
        <v>3468</v>
      </c>
      <c r="F47" t="s">
        <v>130</v>
      </c>
      <c r="G47" s="8">
        <v>2913</v>
      </c>
      <c r="H47" s="3">
        <v>2931</v>
      </c>
      <c r="I47" s="3">
        <v>2777</v>
      </c>
    </row>
    <row r="48" spans="1:9" x14ac:dyDescent="0.35">
      <c r="A48" s="2" t="s">
        <v>61</v>
      </c>
      <c r="B48" s="8">
        <v>1479</v>
      </c>
      <c r="C48" s="8">
        <v>1770</v>
      </c>
      <c r="D48" s="8">
        <v>1907</v>
      </c>
      <c r="E48" s="8">
        <v>3216</v>
      </c>
      <c r="F48" s="8">
        <v>3347</v>
      </c>
      <c r="G48" s="8">
        <v>2684</v>
      </c>
      <c r="H48" s="3">
        <v>2955</v>
      </c>
      <c r="I48" s="3">
        <v>2613</v>
      </c>
    </row>
    <row r="49" spans="1:9" x14ac:dyDescent="0.35">
      <c r="A49" s="2" t="s">
        <v>62</v>
      </c>
      <c r="B49" s="3"/>
      <c r="C49" s="3"/>
      <c r="D49" s="3"/>
      <c r="E49" s="3"/>
      <c r="F49" s="3"/>
      <c r="G49" s="3"/>
      <c r="H49" s="3"/>
      <c r="I49" s="3"/>
    </row>
    <row r="50" spans="1:9" x14ac:dyDescent="0.35">
      <c r="A50" s="11" t="s">
        <v>63</v>
      </c>
      <c r="B50" s="3"/>
      <c r="C50" s="3"/>
      <c r="D50" s="3"/>
      <c r="E50" s="3"/>
      <c r="F50" s="3"/>
      <c r="G50" s="3"/>
      <c r="H50" s="3">
        <v>0</v>
      </c>
      <c r="I50" s="3">
        <v>0</v>
      </c>
    </row>
    <row r="51" spans="1:9" x14ac:dyDescent="0.35">
      <c r="A51" s="2" t="s">
        <v>64</v>
      </c>
      <c r="B51" s="3"/>
      <c r="C51" s="3"/>
      <c r="D51" s="3"/>
      <c r="E51" s="3"/>
      <c r="F51" s="3"/>
      <c r="G51" s="3"/>
      <c r="H51" s="3"/>
      <c r="I51" s="3"/>
    </row>
    <row r="52" spans="1:9" x14ac:dyDescent="0.35">
      <c r="A52" s="11" t="s">
        <v>65</v>
      </c>
      <c r="B52" s="3"/>
      <c r="C52" s="3"/>
      <c r="D52" s="3"/>
      <c r="E52" s="3"/>
      <c r="F52" s="3"/>
      <c r="G52" s="3"/>
      <c r="H52" s="3"/>
      <c r="I52" s="3"/>
    </row>
    <row r="53" spans="1:9" x14ac:dyDescent="0.35">
      <c r="A53" s="17" t="s">
        <v>66</v>
      </c>
      <c r="B53" s="3"/>
      <c r="C53" s="3"/>
      <c r="D53" s="3"/>
      <c r="E53" s="3"/>
      <c r="F53" s="3"/>
      <c r="G53" s="3"/>
      <c r="H53" s="3"/>
      <c r="I53" s="3"/>
    </row>
    <row r="54" spans="1:9" x14ac:dyDescent="0.35">
      <c r="A54" s="17" t="s">
        <v>67</v>
      </c>
      <c r="B54">
        <v>3</v>
      </c>
      <c r="C54">
        <v>3</v>
      </c>
      <c r="D54">
        <v>3</v>
      </c>
      <c r="E54">
        <v>3</v>
      </c>
      <c r="F54">
        <v>3</v>
      </c>
      <c r="G54">
        <v>3</v>
      </c>
      <c r="H54" s="3">
        <v>3</v>
      </c>
      <c r="I54" s="3">
        <v>3</v>
      </c>
    </row>
    <row r="55" spans="1:9" x14ac:dyDescent="0.35">
      <c r="A55" s="17" t="s">
        <v>68</v>
      </c>
      <c r="B55" s="8">
        <v>6773</v>
      </c>
      <c r="C55" s="8">
        <v>7786</v>
      </c>
      <c r="D55" s="8">
        <v>5710</v>
      </c>
      <c r="E55" s="8">
        <v>6384</v>
      </c>
      <c r="F55" s="8">
        <v>7163</v>
      </c>
      <c r="G55" s="8">
        <v>8299</v>
      </c>
      <c r="H55" s="3">
        <v>9965</v>
      </c>
      <c r="I55" s="3">
        <v>11484</v>
      </c>
    </row>
    <row r="56" spans="1:9" x14ac:dyDescent="0.35">
      <c r="A56" s="17" t="s">
        <v>69</v>
      </c>
      <c r="B56" s="8">
        <v>1246</v>
      </c>
      <c r="C56">
        <v>318</v>
      </c>
      <c r="D56">
        <v>-213</v>
      </c>
      <c r="E56">
        <v>-92</v>
      </c>
      <c r="F56">
        <v>231</v>
      </c>
      <c r="G56">
        <v>-56</v>
      </c>
      <c r="H56" s="3">
        <v>-380</v>
      </c>
      <c r="I56" s="3">
        <v>318</v>
      </c>
    </row>
    <row r="57" spans="1:9" x14ac:dyDescent="0.35">
      <c r="A57" s="17" t="s">
        <v>70</v>
      </c>
      <c r="B57" s="8">
        <v>4685</v>
      </c>
      <c r="C57" s="8">
        <v>4151</v>
      </c>
      <c r="D57" s="8">
        <v>6907</v>
      </c>
      <c r="E57" s="8">
        <v>3517</v>
      </c>
      <c r="F57" s="8">
        <v>1643</v>
      </c>
      <c r="G57">
        <v>-191</v>
      </c>
      <c r="H57" s="3">
        <v>3179</v>
      </c>
      <c r="I57" s="3">
        <v>3476</v>
      </c>
    </row>
    <row r="58" spans="1:9" x14ac:dyDescent="0.3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73</v>
      </c>
    </row>
    <row r="64" spans="1:9" s="1" customFormat="1" x14ac:dyDescent="0.35">
      <c r="A64" s="10" t="s">
        <v>74</v>
      </c>
      <c r="B64" s="9"/>
      <c r="C64" s="8">
        <v>3760</v>
      </c>
      <c r="D64" s="8">
        <v>4240</v>
      </c>
      <c r="E64" s="8">
        <v>1933</v>
      </c>
      <c r="F64" s="8">
        <v>4029</v>
      </c>
      <c r="G64" s="8">
        <v>2539</v>
      </c>
      <c r="H64" s="9">
        <f>+H12</f>
        <v>5727</v>
      </c>
      <c r="I64" s="9">
        <f>+I12</f>
        <v>6046</v>
      </c>
    </row>
    <row r="65" spans="1:9" s="1" customFormat="1" x14ac:dyDescent="0.35">
      <c r="A65" s="2" t="s">
        <v>75</v>
      </c>
      <c r="B65" s="3"/>
      <c r="C65" s="3"/>
      <c r="D65" s="3"/>
      <c r="E65" s="3"/>
      <c r="F65" s="3"/>
      <c r="G65" s="3"/>
      <c r="H65" s="3"/>
      <c r="I65" s="3"/>
    </row>
    <row r="66" spans="1:9" x14ac:dyDescent="0.35">
      <c r="A66" s="11" t="s">
        <v>76</v>
      </c>
      <c r="B66">
        <v>606</v>
      </c>
      <c r="C66">
        <v>649</v>
      </c>
      <c r="D66">
        <v>706</v>
      </c>
      <c r="E66">
        <v>747</v>
      </c>
      <c r="F66">
        <v>705</v>
      </c>
      <c r="G66">
        <v>721</v>
      </c>
      <c r="H66" s="3">
        <v>744</v>
      </c>
      <c r="I66" s="3">
        <v>717</v>
      </c>
    </row>
    <row r="67" spans="1:9" x14ac:dyDescent="0.35">
      <c r="A67" s="11" t="s">
        <v>77</v>
      </c>
      <c r="B67">
        <v>-113</v>
      </c>
      <c r="C67">
        <v>-80</v>
      </c>
      <c r="D67">
        <v>-273</v>
      </c>
      <c r="E67">
        <v>647</v>
      </c>
      <c r="F67">
        <v>34</v>
      </c>
      <c r="G67">
        <v>-380</v>
      </c>
      <c r="H67" s="3">
        <v>-385</v>
      </c>
      <c r="I67" s="3">
        <v>-650</v>
      </c>
    </row>
    <row r="68" spans="1:9" x14ac:dyDescent="0.35">
      <c r="A68" s="11" t="s">
        <v>78</v>
      </c>
      <c r="B68">
        <v>191</v>
      </c>
      <c r="C68">
        <v>236</v>
      </c>
      <c r="D68">
        <v>215</v>
      </c>
      <c r="E68">
        <v>218</v>
      </c>
      <c r="F68">
        <v>325</v>
      </c>
      <c r="G68">
        <v>429</v>
      </c>
      <c r="H68" s="3">
        <v>611</v>
      </c>
      <c r="I68" s="3">
        <v>638</v>
      </c>
    </row>
    <row r="69" spans="1:9" x14ac:dyDescent="0.35">
      <c r="A69" s="11" t="s">
        <v>79</v>
      </c>
      <c r="B69">
        <v>43</v>
      </c>
      <c r="C69">
        <v>13</v>
      </c>
      <c r="D69">
        <v>10</v>
      </c>
      <c r="E69">
        <v>27</v>
      </c>
      <c r="F69">
        <v>15</v>
      </c>
      <c r="G69">
        <v>398</v>
      </c>
      <c r="H69" s="3">
        <v>53</v>
      </c>
      <c r="I69" s="3">
        <v>123</v>
      </c>
    </row>
    <row r="70" spans="1:9" x14ac:dyDescent="0.35">
      <c r="A70" s="11" t="s">
        <v>80</v>
      </c>
      <c r="B70">
        <v>424</v>
      </c>
      <c r="C70">
        <v>98</v>
      </c>
      <c r="D70">
        <v>-117</v>
      </c>
      <c r="E70">
        <v>-99</v>
      </c>
      <c r="F70">
        <v>233</v>
      </c>
      <c r="G70">
        <v>23</v>
      </c>
      <c r="H70" s="3">
        <v>-138</v>
      </c>
      <c r="I70" s="3">
        <v>-26</v>
      </c>
    </row>
    <row r="71" spans="1:9" x14ac:dyDescent="0.35">
      <c r="A71" s="2" t="s">
        <v>81</v>
      </c>
      <c r="B71" s="3"/>
      <c r="C71" s="3"/>
      <c r="D71" s="3"/>
      <c r="E71" s="3"/>
      <c r="F71" s="3"/>
      <c r="G71" s="3"/>
      <c r="H71" s="3"/>
      <c r="I71" s="3"/>
    </row>
    <row r="72" spans="1:9" x14ac:dyDescent="0.35">
      <c r="A72" s="11" t="s">
        <v>82</v>
      </c>
      <c r="B72">
        <v>-216</v>
      </c>
      <c r="C72">
        <v>60</v>
      </c>
      <c r="D72">
        <v>-426</v>
      </c>
      <c r="E72">
        <v>187</v>
      </c>
      <c r="F72">
        <v>-270</v>
      </c>
      <c r="G72" s="8">
        <v>1239</v>
      </c>
      <c r="H72" s="3">
        <v>-1606</v>
      </c>
      <c r="I72" s="3">
        <v>-504</v>
      </c>
    </row>
    <row r="73" spans="1:9" x14ac:dyDescent="0.35">
      <c r="A73" s="11" t="s">
        <v>83</v>
      </c>
      <c r="B73">
        <v>-621</v>
      </c>
      <c r="C73">
        <v>-590</v>
      </c>
      <c r="D73">
        <v>-231</v>
      </c>
      <c r="E73">
        <v>-255</v>
      </c>
      <c r="F73">
        <v>-490</v>
      </c>
      <c r="G73" s="8">
        <v>-1854</v>
      </c>
      <c r="H73" s="3">
        <v>507</v>
      </c>
      <c r="I73" s="3">
        <v>-1676</v>
      </c>
    </row>
    <row r="74" spans="1:9" x14ac:dyDescent="0.35">
      <c r="A74" s="11" t="s">
        <v>108</v>
      </c>
      <c r="B74">
        <v>-144</v>
      </c>
      <c r="C74">
        <v>-161</v>
      </c>
      <c r="D74">
        <v>-120</v>
      </c>
      <c r="E74">
        <v>35</v>
      </c>
      <c r="F74">
        <v>-203</v>
      </c>
      <c r="G74">
        <v>-654</v>
      </c>
      <c r="H74" s="3">
        <v>-182</v>
      </c>
      <c r="I74" s="3">
        <v>-845</v>
      </c>
    </row>
    <row r="75" spans="1:9" x14ac:dyDescent="0.35">
      <c r="A75" s="11" t="s">
        <v>107</v>
      </c>
      <c r="B75" s="8">
        <v>1237</v>
      </c>
      <c r="C75">
        <v>-586</v>
      </c>
      <c r="D75">
        <v>-158</v>
      </c>
      <c r="E75" s="8">
        <v>1515</v>
      </c>
      <c r="F75" s="8">
        <v>1525</v>
      </c>
      <c r="G75">
        <v>24</v>
      </c>
      <c r="H75" s="3">
        <v>1326</v>
      </c>
      <c r="I75" s="3">
        <v>1365</v>
      </c>
    </row>
    <row r="76" spans="1:9" x14ac:dyDescent="0.35">
      <c r="A76" s="27" t="s">
        <v>84</v>
      </c>
      <c r="B76" s="28">
        <f t="shared" ref="B76:H76" si="12">+SUM(B64:B75)</f>
        <v>1407</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35">
      <c r="A77" s="1" t="s">
        <v>85</v>
      </c>
      <c r="B77" s="3"/>
      <c r="C77" s="3"/>
      <c r="D77" s="3"/>
      <c r="E77" s="3"/>
      <c r="F77" s="3"/>
      <c r="G77" s="3"/>
      <c r="H77" s="3"/>
      <c r="I77" s="3"/>
    </row>
    <row r="78" spans="1:9" x14ac:dyDescent="0.35">
      <c r="A78" s="2" t="s">
        <v>86</v>
      </c>
      <c r="B78" s="8">
        <v>-4936</v>
      </c>
      <c r="C78" s="8">
        <v>-5367</v>
      </c>
      <c r="D78" s="8">
        <v>-5928</v>
      </c>
      <c r="E78" s="8">
        <v>-4783</v>
      </c>
      <c r="F78" s="8">
        <v>-2937</v>
      </c>
      <c r="G78" s="8">
        <v>-2426</v>
      </c>
      <c r="H78" s="3">
        <v>-9961</v>
      </c>
      <c r="I78" s="3">
        <v>-12913</v>
      </c>
    </row>
    <row r="79" spans="1:9" x14ac:dyDescent="0.35">
      <c r="A79" s="2" t="s">
        <v>87</v>
      </c>
      <c r="B79" s="8">
        <v>3655</v>
      </c>
      <c r="C79" s="8">
        <v>2924</v>
      </c>
      <c r="D79" s="8">
        <v>3623</v>
      </c>
      <c r="E79" s="8">
        <v>3613</v>
      </c>
      <c r="F79" s="8">
        <v>1715</v>
      </c>
      <c r="G79">
        <v>74</v>
      </c>
      <c r="H79" s="3">
        <v>4236</v>
      </c>
      <c r="I79" s="3">
        <v>8199</v>
      </c>
    </row>
    <row r="80" spans="1:9" x14ac:dyDescent="0.35">
      <c r="A80" s="2" t="s">
        <v>88</v>
      </c>
      <c r="B80" s="8">
        <v>2216</v>
      </c>
      <c r="C80" s="8">
        <v>2386</v>
      </c>
      <c r="D80" s="8">
        <v>2423</v>
      </c>
      <c r="E80" s="8">
        <v>2496</v>
      </c>
      <c r="F80" s="8">
        <v>2072</v>
      </c>
      <c r="G80" s="8">
        <v>2379</v>
      </c>
      <c r="H80" s="3">
        <v>2449</v>
      </c>
      <c r="I80" s="3">
        <v>3967</v>
      </c>
    </row>
    <row r="81" spans="1:9" x14ac:dyDescent="0.35">
      <c r="A81" s="2" t="s">
        <v>131</v>
      </c>
      <c r="B81">
        <v>-150</v>
      </c>
      <c r="C81">
        <v>150</v>
      </c>
      <c r="D81" t="s">
        <v>130</v>
      </c>
      <c r="E81" t="s">
        <v>130</v>
      </c>
      <c r="F81" t="s">
        <v>130</v>
      </c>
      <c r="G81" t="s">
        <v>130</v>
      </c>
      <c r="H81" t="s">
        <v>130</v>
      </c>
      <c r="I81" t="s">
        <v>130</v>
      </c>
    </row>
    <row r="82" spans="1:9" x14ac:dyDescent="0.35">
      <c r="A82" s="2" t="s">
        <v>14</v>
      </c>
      <c r="B82">
        <v>-963</v>
      </c>
      <c r="C82" s="8">
        <v>-1143</v>
      </c>
      <c r="D82" s="8">
        <v>-1105</v>
      </c>
      <c r="E82" s="8">
        <v>-1028</v>
      </c>
      <c r="F82" s="8">
        <v>-1119</v>
      </c>
      <c r="G82" s="8">
        <v>-1086</v>
      </c>
      <c r="H82" s="3">
        <v>-695</v>
      </c>
      <c r="I82" s="3">
        <v>-758</v>
      </c>
    </row>
    <row r="83" spans="1:9" x14ac:dyDescent="0.35">
      <c r="A83" s="2" t="s">
        <v>132</v>
      </c>
      <c r="B83">
        <v>3</v>
      </c>
      <c r="C83">
        <v>10</v>
      </c>
      <c r="D83">
        <v>13</v>
      </c>
      <c r="E83">
        <v>3</v>
      </c>
      <c r="F83" t="s">
        <v>130</v>
      </c>
      <c r="G83" t="s">
        <v>130</v>
      </c>
      <c r="H83" t="s">
        <v>130</v>
      </c>
      <c r="I83" t="s">
        <v>130</v>
      </c>
    </row>
    <row r="84" spans="1:9" x14ac:dyDescent="0.35">
      <c r="A84" s="2" t="s">
        <v>89</v>
      </c>
      <c r="B84" t="s">
        <v>130</v>
      </c>
      <c r="C84">
        <v>6</v>
      </c>
      <c r="D84">
        <v>-34</v>
      </c>
      <c r="E84">
        <v>-22</v>
      </c>
      <c r="F84">
        <v>5</v>
      </c>
      <c r="G84">
        <v>31</v>
      </c>
      <c r="H84" s="3">
        <v>171</v>
      </c>
      <c r="I84" s="3">
        <v>-19</v>
      </c>
    </row>
    <row r="85" spans="1:9" x14ac:dyDescent="0.35">
      <c r="A85" s="29" t="s">
        <v>90</v>
      </c>
      <c r="B85" s="28">
        <f t="shared" ref="B85:H85" si="13">+SUM(B78:B84)</f>
        <v>-175</v>
      </c>
      <c r="C85" s="28">
        <f t="shared" si="13"/>
        <v>-1034</v>
      </c>
      <c r="D85" s="28">
        <f t="shared" si="13"/>
        <v>-1008</v>
      </c>
      <c r="E85" s="28">
        <f t="shared" si="13"/>
        <v>279</v>
      </c>
      <c r="F85" s="28">
        <f t="shared" si="13"/>
        <v>-264</v>
      </c>
      <c r="G85" s="28">
        <f t="shared" si="13"/>
        <v>-1028</v>
      </c>
      <c r="H85" s="28">
        <f t="shared" si="13"/>
        <v>-3800</v>
      </c>
      <c r="I85" s="28">
        <f>+SUM(I78:I84)</f>
        <v>-1524</v>
      </c>
    </row>
    <row r="86" spans="1:9" x14ac:dyDescent="0.35">
      <c r="A86" s="1" t="s">
        <v>91</v>
      </c>
      <c r="B86" s="3"/>
      <c r="C86" s="3"/>
      <c r="D86" s="3"/>
      <c r="E86" s="3"/>
      <c r="F86" s="3"/>
      <c r="G86" s="3"/>
      <c r="H86" s="3"/>
      <c r="I86" s="3"/>
    </row>
    <row r="87" spans="1:9" x14ac:dyDescent="0.35">
      <c r="A87" s="2" t="s">
        <v>92</v>
      </c>
      <c r="B87" t="s">
        <v>130</v>
      </c>
      <c r="C87">
        <v>981</v>
      </c>
      <c r="D87" s="8">
        <v>1482</v>
      </c>
      <c r="E87" t="s">
        <v>130</v>
      </c>
      <c r="F87" t="s">
        <v>130</v>
      </c>
      <c r="G87" t="s">
        <v>130</v>
      </c>
      <c r="H87" s="3">
        <v>0</v>
      </c>
      <c r="I87" s="3">
        <v>0</v>
      </c>
    </row>
    <row r="88" spans="1:9" x14ac:dyDescent="0.35">
      <c r="A88" t="s">
        <v>133</v>
      </c>
      <c r="B88">
        <v>-7</v>
      </c>
      <c r="C88">
        <v>-106</v>
      </c>
      <c r="D88">
        <v>-44</v>
      </c>
      <c r="E88">
        <v>-6</v>
      </c>
      <c r="H88" s="3"/>
      <c r="I88" s="3"/>
    </row>
    <row r="89" spans="1:9" x14ac:dyDescent="0.35">
      <c r="A89" s="2" t="s">
        <v>93</v>
      </c>
      <c r="B89">
        <v>-63</v>
      </c>
      <c r="C89">
        <v>-67</v>
      </c>
      <c r="D89">
        <v>327</v>
      </c>
      <c r="E89">
        <v>13</v>
      </c>
      <c r="F89" t="s">
        <v>130</v>
      </c>
      <c r="G89" s="8">
        <v>6134</v>
      </c>
      <c r="H89" s="3">
        <v>-52</v>
      </c>
      <c r="I89" s="3">
        <v>15</v>
      </c>
    </row>
    <row r="90" spans="1:9" x14ac:dyDescent="0.35">
      <c r="A90" s="2" t="s">
        <v>94</v>
      </c>
      <c r="B90">
        <v>-19</v>
      </c>
      <c r="C90" t="s">
        <v>130</v>
      </c>
      <c r="D90" t="s">
        <v>130</v>
      </c>
      <c r="E90">
        <v>13</v>
      </c>
      <c r="F90">
        <v>-325</v>
      </c>
      <c r="G90">
        <v>49</v>
      </c>
      <c r="H90" s="3">
        <v>-197</v>
      </c>
      <c r="I90" s="3">
        <v>0</v>
      </c>
    </row>
    <row r="91" spans="1:9" x14ac:dyDescent="0.35">
      <c r="A91" s="2" t="s">
        <v>95</v>
      </c>
      <c r="B91">
        <v>514</v>
      </c>
      <c r="C91">
        <v>507</v>
      </c>
      <c r="D91" t="s">
        <v>130</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96</v>
      </c>
      <c r="B93">
        <v>-899</v>
      </c>
      <c r="C93" s="8">
        <v>-1022</v>
      </c>
      <c r="D93" s="8">
        <v>-1133</v>
      </c>
      <c r="E93" s="8">
        <v>-1243</v>
      </c>
      <c r="F93" s="8">
        <v>-1332</v>
      </c>
      <c r="G93" s="8">
        <v>-1452</v>
      </c>
      <c r="H93" s="3">
        <v>-1638</v>
      </c>
      <c r="I93" s="3">
        <v>-1837</v>
      </c>
    </row>
    <row r="94" spans="1:9" x14ac:dyDescent="0.35">
      <c r="A94" s="2" t="s">
        <v>97</v>
      </c>
      <c r="B94" s="3"/>
      <c r="C94" s="3"/>
      <c r="D94" s="3"/>
      <c r="E94">
        <v>-84</v>
      </c>
      <c r="F94">
        <v>-50</v>
      </c>
      <c r="G94">
        <v>-58</v>
      </c>
      <c r="H94" s="3">
        <v>-136</v>
      </c>
      <c r="I94" s="3">
        <v>-151</v>
      </c>
    </row>
    <row r="95" spans="1:9" x14ac:dyDescent="0.35">
      <c r="A95" s="29" t="s">
        <v>98</v>
      </c>
      <c r="B95" s="28">
        <f t="shared" ref="B95:H95" si="14">+SUM(B87:B94)</f>
        <v>-3008</v>
      </c>
      <c r="C95" s="28">
        <f t="shared" si="14"/>
        <v>-2945</v>
      </c>
      <c r="D95" s="28">
        <f t="shared" si="14"/>
        <v>-2591</v>
      </c>
      <c r="E95" s="28">
        <f t="shared" si="14"/>
        <v>-4828</v>
      </c>
      <c r="F95" s="28">
        <f t="shared" si="14"/>
        <v>-5293</v>
      </c>
      <c r="G95" s="28">
        <f t="shared" si="14"/>
        <v>2491</v>
      </c>
      <c r="H95" s="28">
        <f t="shared" si="14"/>
        <v>-1459</v>
      </c>
      <c r="I95" s="28">
        <f>+SUM(I87:I94)</f>
        <v>-4836</v>
      </c>
    </row>
    <row r="96" spans="1:9" x14ac:dyDescent="0.35">
      <c r="A96" s="2" t="s">
        <v>99</v>
      </c>
      <c r="B96">
        <v>-83</v>
      </c>
      <c r="C96">
        <v>-105</v>
      </c>
      <c r="D96">
        <v>-20</v>
      </c>
      <c r="E96">
        <v>45</v>
      </c>
      <c r="F96">
        <v>-129</v>
      </c>
      <c r="G96">
        <v>-66</v>
      </c>
      <c r="H96" s="3">
        <v>143</v>
      </c>
      <c r="I96" s="3">
        <v>-143</v>
      </c>
    </row>
    <row r="97" spans="1:9" x14ac:dyDescent="0.35">
      <c r="A97" s="29" t="s">
        <v>100</v>
      </c>
      <c r="B97" s="28">
        <f t="shared" ref="B97:H97" si="15">+B76+B85+B95+B96</f>
        <v>-1859</v>
      </c>
      <c r="C97" s="28">
        <f t="shared" si="15"/>
        <v>-685</v>
      </c>
      <c r="D97" s="28">
        <f t="shared" si="15"/>
        <v>227</v>
      </c>
      <c r="E97" s="28">
        <f t="shared" si="15"/>
        <v>451</v>
      </c>
      <c r="F97" s="28">
        <f t="shared" si="15"/>
        <v>217</v>
      </c>
      <c r="G97" s="28">
        <f t="shared" si="15"/>
        <v>3882</v>
      </c>
      <c r="H97" s="28">
        <f t="shared" si="15"/>
        <v>1541</v>
      </c>
      <c r="I97" s="28">
        <f>+I76+I85+I95+I96</f>
        <v>-1315</v>
      </c>
    </row>
    <row r="98" spans="1:9" x14ac:dyDescent="0.35">
      <c r="A98" t="s">
        <v>101</v>
      </c>
      <c r="B98" s="8">
        <v>2220</v>
      </c>
      <c r="C98" s="8">
        <v>3852</v>
      </c>
      <c r="D98" s="8">
        <v>3138</v>
      </c>
      <c r="E98" s="8">
        <v>3808</v>
      </c>
      <c r="F98" s="8">
        <v>4249</v>
      </c>
      <c r="G98" s="8">
        <v>4466</v>
      </c>
      <c r="H98" s="3">
        <v>8348</v>
      </c>
      <c r="I98" s="3">
        <f>+H99</f>
        <v>9889</v>
      </c>
    </row>
    <row r="99" spans="1:9" ht="15" thickBot="1" x14ac:dyDescent="0.4">
      <c r="A99" s="6" t="s">
        <v>102</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+B99-B25</f>
        <v>0</v>
      </c>
      <c r="C100" s="13">
        <f t="shared" ref="C100:H100" si="16">+C99-C25</f>
        <v>0</v>
      </c>
      <c r="D100" s="13">
        <f t="shared" si="16"/>
        <v>0</v>
      </c>
      <c r="E100" s="13">
        <f t="shared" si="16"/>
        <v>0</v>
      </c>
      <c r="F100" s="13">
        <f t="shared" si="16"/>
        <v>0</v>
      </c>
      <c r="G100" s="13">
        <f t="shared" si="16"/>
        <v>0</v>
      </c>
      <c r="H100" s="13">
        <f t="shared" si="16"/>
        <v>0</v>
      </c>
      <c r="I100" s="13">
        <f>+I99-I25</f>
        <v>0</v>
      </c>
    </row>
    <row r="101" spans="1:9" x14ac:dyDescent="0.35">
      <c r="A101" t="s">
        <v>103</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104</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105</v>
      </c>
      <c r="B105">
        <v>206</v>
      </c>
      <c r="C105">
        <v>252</v>
      </c>
      <c r="D105">
        <v>266</v>
      </c>
      <c r="E105">
        <v>294</v>
      </c>
      <c r="F105">
        <v>160</v>
      </c>
      <c r="G105">
        <v>121</v>
      </c>
      <c r="H105" s="3">
        <v>179</v>
      </c>
      <c r="I105" s="3">
        <v>160</v>
      </c>
    </row>
    <row r="106" spans="1:9" x14ac:dyDescent="0.35">
      <c r="A106" s="11" t="s">
        <v>106</v>
      </c>
      <c r="B106">
        <v>240</v>
      </c>
      <c r="C106">
        <v>271</v>
      </c>
      <c r="D106">
        <v>300</v>
      </c>
      <c r="E106">
        <v>320</v>
      </c>
      <c r="F106">
        <v>347</v>
      </c>
      <c r="G106">
        <v>385</v>
      </c>
      <c r="H106" s="3">
        <v>438</v>
      </c>
      <c r="I106" s="3">
        <v>480</v>
      </c>
    </row>
    <row r="108" spans="1:9" x14ac:dyDescent="0.35">
      <c r="A108" s="14" t="s">
        <v>109</v>
      </c>
      <c r="B108" s="14"/>
      <c r="C108" s="14"/>
      <c r="D108" s="14"/>
      <c r="E108" s="14"/>
      <c r="F108" s="14"/>
      <c r="G108" s="14"/>
      <c r="H108" s="14"/>
      <c r="I108" s="14"/>
    </row>
    <row r="109" spans="1:9" x14ac:dyDescent="0.35">
      <c r="A109" s="30" t="s">
        <v>119</v>
      </c>
      <c r="B109" s="3"/>
      <c r="C109" s="3"/>
      <c r="D109" s="3"/>
      <c r="E109" s="3"/>
      <c r="F109" s="3"/>
      <c r="G109" s="3"/>
      <c r="H109" s="3"/>
      <c r="I109" s="3"/>
    </row>
    <row r="110" spans="1:9" x14ac:dyDescent="0.35">
      <c r="A110" s="2" t="s">
        <v>110</v>
      </c>
      <c r="B110" s="3">
        <f>+SUM(B111:B113)</f>
        <v>13740</v>
      </c>
      <c r="C110" s="3">
        <f t="shared" ref="C110:H110" si="17">+SUM(C111:C113)</f>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123</v>
      </c>
      <c r="B111" s="8">
        <v>8506</v>
      </c>
      <c r="C111" s="8">
        <v>9299</v>
      </c>
      <c r="D111" s="8">
        <v>9684</v>
      </c>
      <c r="E111" s="8">
        <v>9322</v>
      </c>
      <c r="F111" s="8">
        <v>10045</v>
      </c>
      <c r="G111" s="8">
        <v>9329</v>
      </c>
      <c r="H111" s="8">
        <v>11644</v>
      </c>
      <c r="I111" s="8">
        <v>12228</v>
      </c>
    </row>
    <row r="112" spans="1:9" x14ac:dyDescent="0.35">
      <c r="A112" s="11" t="s">
        <v>124</v>
      </c>
      <c r="B112" s="8">
        <v>4410</v>
      </c>
      <c r="C112" s="8">
        <v>4746</v>
      </c>
      <c r="D112" s="8">
        <v>4886</v>
      </c>
      <c r="E112" s="8">
        <v>4938</v>
      </c>
      <c r="F112" s="8">
        <v>5260</v>
      </c>
      <c r="G112" s="8">
        <v>4639</v>
      </c>
      <c r="H112" s="8">
        <v>5028</v>
      </c>
      <c r="I112" s="8">
        <v>5492</v>
      </c>
    </row>
    <row r="113" spans="1:9" x14ac:dyDescent="0.35">
      <c r="A113" s="11" t="s">
        <v>125</v>
      </c>
      <c r="B113">
        <v>824</v>
      </c>
      <c r="C113">
        <v>719</v>
      </c>
      <c r="D113">
        <v>646</v>
      </c>
      <c r="E113">
        <v>595</v>
      </c>
      <c r="F113">
        <v>597</v>
      </c>
      <c r="G113">
        <v>516</v>
      </c>
      <c r="H113">
        <v>507</v>
      </c>
      <c r="I113">
        <v>633</v>
      </c>
    </row>
    <row r="114" spans="1:9" x14ac:dyDescent="0.35">
      <c r="A114" s="2" t="s">
        <v>111</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35">
      <c r="A115" s="11" t="s">
        <v>123</v>
      </c>
      <c r="B115" s="8">
        <v>4703</v>
      </c>
      <c r="C115" s="8">
        <v>5043</v>
      </c>
      <c r="D115" s="8">
        <v>5192</v>
      </c>
      <c r="E115" s="8">
        <v>5875</v>
      </c>
      <c r="F115" s="8">
        <v>6293</v>
      </c>
      <c r="G115" s="8">
        <v>5892</v>
      </c>
      <c r="H115" s="8">
        <v>6970</v>
      </c>
      <c r="I115" s="8">
        <v>7388</v>
      </c>
    </row>
    <row r="116" spans="1:9" x14ac:dyDescent="0.35">
      <c r="A116" s="11" t="s">
        <v>124</v>
      </c>
      <c r="B116" s="8">
        <v>2051</v>
      </c>
      <c r="C116" s="8">
        <v>2149</v>
      </c>
      <c r="D116" s="8">
        <v>2395</v>
      </c>
      <c r="E116" s="8">
        <v>2940</v>
      </c>
      <c r="F116" s="8">
        <v>3087</v>
      </c>
      <c r="G116" s="8">
        <v>3053</v>
      </c>
      <c r="H116" s="8">
        <v>3996</v>
      </c>
      <c r="I116" s="8">
        <v>4527</v>
      </c>
    </row>
    <row r="117" spans="1:9" x14ac:dyDescent="0.35">
      <c r="A117" s="11" t="s">
        <v>125</v>
      </c>
      <c r="B117" s="8">
        <v>372</v>
      </c>
      <c r="C117">
        <v>376</v>
      </c>
      <c r="D117">
        <v>383</v>
      </c>
      <c r="E117">
        <v>427</v>
      </c>
      <c r="F117">
        <v>432</v>
      </c>
      <c r="G117">
        <v>402</v>
      </c>
      <c r="H117">
        <v>490</v>
      </c>
      <c r="I117">
        <v>564</v>
      </c>
    </row>
    <row r="118" spans="1:9" x14ac:dyDescent="0.35">
      <c r="A118" s="2" t="s">
        <v>112</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35">
      <c r="A119" s="11" t="s">
        <v>123</v>
      </c>
      <c r="B119" s="8">
        <v>2016</v>
      </c>
      <c r="C119" s="8">
        <v>2599</v>
      </c>
      <c r="D119" s="8">
        <v>2920</v>
      </c>
      <c r="E119" s="8">
        <v>3496</v>
      </c>
      <c r="F119" s="8">
        <v>4262</v>
      </c>
      <c r="G119" s="8">
        <v>4635</v>
      </c>
      <c r="H119" s="8">
        <v>5748</v>
      </c>
      <c r="I119" s="8">
        <v>5416</v>
      </c>
    </row>
    <row r="120" spans="1:9" x14ac:dyDescent="0.35">
      <c r="A120" s="11" t="s">
        <v>124</v>
      </c>
      <c r="B120">
        <v>925</v>
      </c>
      <c r="C120" s="8">
        <v>1055</v>
      </c>
      <c r="D120" s="8">
        <v>1188</v>
      </c>
      <c r="E120" s="8">
        <v>1508</v>
      </c>
      <c r="F120" s="8">
        <v>1808</v>
      </c>
      <c r="G120" s="8">
        <v>1896</v>
      </c>
      <c r="H120" s="8">
        <v>2347</v>
      </c>
      <c r="I120" s="8">
        <v>1938</v>
      </c>
    </row>
    <row r="121" spans="1:9" x14ac:dyDescent="0.35">
      <c r="A121" s="11" t="s">
        <v>125</v>
      </c>
      <c r="B121">
        <v>126</v>
      </c>
      <c r="C121">
        <v>131</v>
      </c>
      <c r="D121">
        <v>129</v>
      </c>
      <c r="E121">
        <v>130</v>
      </c>
      <c r="F121">
        <v>138</v>
      </c>
      <c r="G121">
        <v>148</v>
      </c>
      <c r="H121">
        <v>195</v>
      </c>
      <c r="I121">
        <v>193</v>
      </c>
    </row>
    <row r="122" spans="1:9" x14ac:dyDescent="0.35">
      <c r="A122" s="2" t="s">
        <v>116</v>
      </c>
      <c r="B122" s="3">
        <f t="shared" ref="B122:C122" si="32">+SUM(B123:B125)</f>
        <v>4653</v>
      </c>
      <c r="C122" s="3">
        <f t="shared" si="32"/>
        <v>4317</v>
      </c>
      <c r="D122" s="3">
        <f t="shared" ref="D122" si="33">+SUM(D123:D125)</f>
        <v>4737</v>
      </c>
      <c r="E122" s="3">
        <f t="shared" ref="E122" si="34">+SUM(E123:E125)</f>
        <v>5166</v>
      </c>
      <c r="F122" s="3">
        <f t="shared" ref="F122" si="35">+SUM(F123:F125)</f>
        <v>5254</v>
      </c>
      <c r="G122" s="3">
        <f t="shared" ref="G122" si="36">+SUM(G123:G125)</f>
        <v>5028</v>
      </c>
      <c r="H122" s="3">
        <f t="shared" ref="H122" si="37">+SUM(H123:H125)</f>
        <v>5343</v>
      </c>
      <c r="I122" s="3">
        <f>+SUM(I123:I125)</f>
        <v>5955</v>
      </c>
    </row>
    <row r="123" spans="1:9" x14ac:dyDescent="0.35">
      <c r="A123" s="11" t="s">
        <v>123</v>
      </c>
      <c r="B123">
        <v>3093</v>
      </c>
      <c r="C123" s="8">
        <v>2930</v>
      </c>
      <c r="D123" s="8">
        <v>3285</v>
      </c>
      <c r="E123" s="8">
        <v>3575</v>
      </c>
      <c r="F123" s="8">
        <v>3622</v>
      </c>
      <c r="G123" s="8">
        <v>3449</v>
      </c>
      <c r="H123" s="8">
        <v>3659</v>
      </c>
      <c r="I123" s="8">
        <v>4111</v>
      </c>
    </row>
    <row r="124" spans="1:9" x14ac:dyDescent="0.35">
      <c r="A124" s="11" t="s">
        <v>124</v>
      </c>
      <c r="B124">
        <v>1250</v>
      </c>
      <c r="C124" s="8">
        <v>1117</v>
      </c>
      <c r="D124" s="8">
        <v>1185</v>
      </c>
      <c r="E124" s="8">
        <v>1347</v>
      </c>
      <c r="F124" s="8">
        <v>1395</v>
      </c>
      <c r="G124" s="8">
        <v>1365</v>
      </c>
      <c r="H124" s="8">
        <v>1494</v>
      </c>
      <c r="I124" s="8">
        <v>1610</v>
      </c>
    </row>
    <row r="125" spans="1:9" x14ac:dyDescent="0.35">
      <c r="A125" s="11" t="s">
        <v>125</v>
      </c>
      <c r="B125">
        <v>310</v>
      </c>
      <c r="C125">
        <v>270</v>
      </c>
      <c r="D125">
        <v>267</v>
      </c>
      <c r="E125">
        <v>244</v>
      </c>
      <c r="F125">
        <v>237</v>
      </c>
      <c r="G125">
        <v>214</v>
      </c>
      <c r="H125">
        <v>190</v>
      </c>
      <c r="I125">
        <v>234</v>
      </c>
    </row>
    <row r="126" spans="1:9" x14ac:dyDescent="0.35">
      <c r="A126" s="2" t="s">
        <v>117</v>
      </c>
      <c r="B126">
        <v>115</v>
      </c>
      <c r="C126">
        <v>73</v>
      </c>
      <c r="D126">
        <v>73</v>
      </c>
      <c r="E126">
        <v>88</v>
      </c>
      <c r="F126">
        <v>42</v>
      </c>
      <c r="G126">
        <v>30</v>
      </c>
      <c r="H126" s="3">
        <v>25</v>
      </c>
      <c r="I126" s="3">
        <v>102</v>
      </c>
    </row>
    <row r="127" spans="1:9" x14ac:dyDescent="0.35">
      <c r="A127" s="4" t="s">
        <v>113</v>
      </c>
      <c r="B127" s="5">
        <f>+B110+B114+B118+B122+B126</f>
        <v>28701</v>
      </c>
      <c r="C127" s="5">
        <f>+C110+C114+C118+C122+C126</f>
        <v>30507</v>
      </c>
      <c r="D127" s="5">
        <f t="shared" ref="D127:I127" si="38">+D110+D114+D118+D122+D126</f>
        <v>32233</v>
      </c>
      <c r="E127" s="5">
        <f t="shared" si="38"/>
        <v>34485</v>
      </c>
      <c r="F127" s="5">
        <f t="shared" si="38"/>
        <v>37218</v>
      </c>
      <c r="G127" s="5">
        <f t="shared" si="38"/>
        <v>35568</v>
      </c>
      <c r="H127" s="5">
        <f t="shared" si="38"/>
        <v>42293</v>
      </c>
      <c r="I127" s="5">
        <f t="shared" si="38"/>
        <v>44436</v>
      </c>
    </row>
    <row r="128" spans="1:9" x14ac:dyDescent="0.35">
      <c r="A128" s="2" t="s">
        <v>114</v>
      </c>
      <c r="B128" s="8">
        <v>1982</v>
      </c>
      <c r="C128" s="8">
        <v>1955</v>
      </c>
      <c r="D128" s="8">
        <v>2042</v>
      </c>
      <c r="E128" s="8">
        <v>1886</v>
      </c>
      <c r="F128" s="8">
        <v>1906</v>
      </c>
      <c r="G128" s="8">
        <v>1846</v>
      </c>
      <c r="H128" s="3">
        <v>2205</v>
      </c>
      <c r="I128" s="3">
        <v>2346</v>
      </c>
    </row>
    <row r="129" spans="1:9" x14ac:dyDescent="0.35">
      <c r="A129" s="2" t="s">
        <v>118</v>
      </c>
      <c r="B129">
        <v>-82</v>
      </c>
      <c r="C129">
        <v>-86</v>
      </c>
      <c r="D129">
        <v>75</v>
      </c>
      <c r="E129">
        <v>26</v>
      </c>
      <c r="F129">
        <v>-7</v>
      </c>
      <c r="G129">
        <v>-11</v>
      </c>
      <c r="H129" s="3">
        <v>40</v>
      </c>
      <c r="I129" s="3">
        <v>-72</v>
      </c>
    </row>
    <row r="130" spans="1:9" ht="15" thickBot="1" x14ac:dyDescent="0.4">
      <c r="A130" s="6" t="s">
        <v>115</v>
      </c>
      <c r="B130" s="7">
        <f>+SUM(B127:B129)</f>
        <v>30601</v>
      </c>
      <c r="C130" s="7">
        <f>+SUM(C127:C129)</f>
        <v>32376</v>
      </c>
      <c r="D130" s="7">
        <f t="shared" ref="D130:H130" si="39">+SUM(D127:D129)</f>
        <v>34350</v>
      </c>
      <c r="E130" s="7">
        <f t="shared" si="39"/>
        <v>36397</v>
      </c>
      <c r="F130" s="7">
        <f t="shared" si="39"/>
        <v>39117</v>
      </c>
      <c r="G130" s="7">
        <f t="shared" si="39"/>
        <v>37403</v>
      </c>
      <c r="H130" s="7">
        <f t="shared" si="39"/>
        <v>44538</v>
      </c>
      <c r="I130" s="7">
        <f>+SUM(I127:I129)</f>
        <v>46710</v>
      </c>
    </row>
    <row r="131" spans="1:9" s="12" customFormat="1" ht="15" thickTop="1" x14ac:dyDescent="0.35">
      <c r="A131" s="12" t="s">
        <v>121</v>
      </c>
      <c r="B131" s="13">
        <f>+B130-B2</f>
        <v>0</v>
      </c>
      <c r="C131" s="13">
        <f>+C130-C2</f>
        <v>0</v>
      </c>
      <c r="D131" s="13">
        <f t="shared" ref="D131:I131" si="40">+D130-D2</f>
        <v>0</v>
      </c>
      <c r="E131" s="13">
        <f t="shared" si="40"/>
        <v>0</v>
      </c>
      <c r="F131" s="13">
        <f t="shared" si="40"/>
        <v>0</v>
      </c>
      <c r="G131" s="13">
        <f t="shared" si="40"/>
        <v>0</v>
      </c>
      <c r="H131" s="13">
        <f t="shared" si="40"/>
        <v>0</v>
      </c>
      <c r="I131" s="13">
        <f t="shared" si="40"/>
        <v>0</v>
      </c>
    </row>
    <row r="132" spans="1:9" x14ac:dyDescent="0.35">
      <c r="A132" s="1" t="s">
        <v>120</v>
      </c>
    </row>
    <row r="133" spans="1:9" x14ac:dyDescent="0.35">
      <c r="A133" s="2" t="s">
        <v>110</v>
      </c>
      <c r="B133" s="8">
        <v>3645</v>
      </c>
      <c r="C133" s="8">
        <v>3763</v>
      </c>
      <c r="D133" s="8">
        <v>3875</v>
      </c>
      <c r="E133" s="8">
        <v>3600</v>
      </c>
      <c r="F133" s="8">
        <v>3925</v>
      </c>
      <c r="G133" s="8">
        <v>2899</v>
      </c>
      <c r="H133" s="3">
        <v>5089</v>
      </c>
      <c r="I133" s="3">
        <v>5114</v>
      </c>
    </row>
    <row r="134" spans="1:9" x14ac:dyDescent="0.35">
      <c r="A134" s="2" t="s">
        <v>111</v>
      </c>
      <c r="B134" s="8">
        <v>1524</v>
      </c>
      <c r="C134" s="8">
        <v>1787</v>
      </c>
      <c r="D134" s="8">
        <v>1507</v>
      </c>
      <c r="E134" s="8">
        <v>1587</v>
      </c>
      <c r="F134" s="8">
        <v>1995</v>
      </c>
      <c r="G134" s="8">
        <v>1541</v>
      </c>
      <c r="H134" s="3">
        <v>2435</v>
      </c>
      <c r="I134" s="3">
        <v>3293</v>
      </c>
    </row>
    <row r="135" spans="1:9" x14ac:dyDescent="0.35">
      <c r="A135" s="2" t="s">
        <v>112</v>
      </c>
      <c r="B135">
        <v>993</v>
      </c>
      <c r="C135" s="8">
        <v>1372</v>
      </c>
      <c r="D135" s="8">
        <v>1507</v>
      </c>
      <c r="E135" s="8">
        <v>1807</v>
      </c>
      <c r="F135" s="8">
        <v>2376</v>
      </c>
      <c r="G135" s="8">
        <v>2490</v>
      </c>
      <c r="H135" s="3">
        <v>3243</v>
      </c>
      <c r="I135" s="3">
        <v>2365</v>
      </c>
    </row>
    <row r="136" spans="1:9" x14ac:dyDescent="0.35">
      <c r="A136" s="2" t="s">
        <v>116</v>
      </c>
      <c r="B136" s="3">
        <v>918</v>
      </c>
      <c r="C136" s="8">
        <v>1002</v>
      </c>
      <c r="D136">
        <v>980</v>
      </c>
      <c r="E136" s="8">
        <v>1189</v>
      </c>
      <c r="F136" s="8">
        <v>1323</v>
      </c>
      <c r="G136" s="8">
        <v>1184</v>
      </c>
      <c r="H136" s="3">
        <v>1530</v>
      </c>
      <c r="I136" s="3">
        <v>1896</v>
      </c>
    </row>
    <row r="137" spans="1:9" x14ac:dyDescent="0.35">
      <c r="A137" s="2" t="s">
        <v>117</v>
      </c>
      <c r="B137" s="3">
        <v>-2263</v>
      </c>
      <c r="C137">
        <v>-2596</v>
      </c>
      <c r="D137">
        <v>-2677</v>
      </c>
      <c r="E137">
        <v>-2658</v>
      </c>
      <c r="F137">
        <v>-3262</v>
      </c>
      <c r="G137">
        <v>-3468</v>
      </c>
      <c r="H137" s="3">
        <v>-3656</v>
      </c>
      <c r="I137" s="3">
        <v>-4262</v>
      </c>
    </row>
    <row r="138" spans="1:9" x14ac:dyDescent="0.35">
      <c r="A138" s="4" t="s">
        <v>113</v>
      </c>
      <c r="B138" s="5">
        <f t="shared" ref="B138:I138" si="41">+SUM(B133:B137)</f>
        <v>4817</v>
      </c>
      <c r="C138" s="5">
        <f t="shared" si="41"/>
        <v>5328</v>
      </c>
      <c r="D138" s="5">
        <f t="shared" si="41"/>
        <v>5192</v>
      </c>
      <c r="E138" s="5">
        <f t="shared" si="41"/>
        <v>5525</v>
      </c>
      <c r="F138" s="5">
        <f t="shared" si="41"/>
        <v>6357</v>
      </c>
      <c r="G138" s="5">
        <f t="shared" si="41"/>
        <v>4646</v>
      </c>
      <c r="H138" s="5">
        <f t="shared" si="41"/>
        <v>8641</v>
      </c>
      <c r="I138" s="5">
        <f t="shared" si="41"/>
        <v>8406</v>
      </c>
    </row>
    <row r="139" spans="1:9" x14ac:dyDescent="0.35">
      <c r="A139" s="2" t="s">
        <v>114</v>
      </c>
      <c r="B139">
        <v>517</v>
      </c>
      <c r="C139">
        <v>487</v>
      </c>
      <c r="D139">
        <v>477</v>
      </c>
      <c r="E139">
        <v>310</v>
      </c>
      <c r="F139">
        <v>303</v>
      </c>
      <c r="G139">
        <v>297</v>
      </c>
      <c r="H139" s="3">
        <v>543</v>
      </c>
      <c r="I139" s="3">
        <v>669</v>
      </c>
    </row>
    <row r="140" spans="1:9" x14ac:dyDescent="0.35">
      <c r="A140" s="2" t="s">
        <v>118</v>
      </c>
      <c r="B140" s="3">
        <v>-1101</v>
      </c>
      <c r="C140" s="3">
        <v>-1173</v>
      </c>
      <c r="D140" s="3">
        <v>-724</v>
      </c>
      <c r="E140" s="8">
        <v>-1456</v>
      </c>
      <c r="F140" s="8">
        <v>-1810</v>
      </c>
      <c r="G140" s="8">
        <v>-1967</v>
      </c>
      <c r="H140" s="3">
        <v>-2261</v>
      </c>
      <c r="I140" s="3">
        <v>-2219</v>
      </c>
    </row>
    <row r="141" spans="1:9" ht="15" thickBot="1" x14ac:dyDescent="0.4">
      <c r="A141" s="6" t="s">
        <v>122</v>
      </c>
      <c r="B141" s="7">
        <f t="shared" ref="B141" si="42">+SUM(B138:B140)</f>
        <v>4233</v>
      </c>
      <c r="C141" s="7">
        <f t="shared" ref="C141" si="43">+SUM(C138:C140)</f>
        <v>4642</v>
      </c>
      <c r="D141" s="7">
        <f t="shared" ref="D141" si="44">+SUM(D138:D140)</f>
        <v>4945</v>
      </c>
      <c r="E141" s="7">
        <f t="shared" ref="E141" si="45">+SUM(E138:E140)</f>
        <v>4379</v>
      </c>
      <c r="F141" s="7">
        <f t="shared" ref="F141" si="46">+SUM(F138:F140)</f>
        <v>4850</v>
      </c>
      <c r="G141" s="7">
        <f t="shared" ref="G141" si="47">+SUM(G138:G140)</f>
        <v>2976</v>
      </c>
      <c r="H141" s="7">
        <f>+SUM(H138:H140)</f>
        <v>6923</v>
      </c>
      <c r="I141" s="7">
        <f>+SUM(I138:I140)</f>
        <v>6856</v>
      </c>
    </row>
    <row r="142" spans="1:9" s="12" customFormat="1" ht="15" thickTop="1" x14ac:dyDescent="0.35">
      <c r="A142" s="12" t="s">
        <v>121</v>
      </c>
      <c r="B142" s="13">
        <f>+B141-B10-B8</f>
        <v>0</v>
      </c>
      <c r="C142" s="13">
        <f t="shared" ref="C142:G142" si="48">+C141-C10-C8</f>
        <v>0</v>
      </c>
      <c r="D142" s="13">
        <f t="shared" si="48"/>
        <v>0</v>
      </c>
      <c r="E142" s="13">
        <f t="shared" si="48"/>
        <v>0</v>
      </c>
      <c r="F142" s="13">
        <f t="shared" si="48"/>
        <v>0</v>
      </c>
      <c r="G142" s="13">
        <f t="shared" si="48"/>
        <v>0</v>
      </c>
      <c r="H142" s="13">
        <f>+H141-H10-H8</f>
        <v>0</v>
      </c>
      <c r="I142" s="13">
        <f>+I141-I10-I8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2024-02-13T17:22:47Z</dcterms:modified>
</cp:coreProperties>
</file>