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c61085fcbb06c0/Desktop/"/>
    </mc:Choice>
  </mc:AlternateContent>
  <xr:revisionPtr revIDLastSave="0" documentId="8_{A0643F81-412B-467A-926F-DE216F61CFC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48" i="1" l="1"/>
  <c r="D13" i="1"/>
  <c r="D18" i="1" s="1"/>
  <c r="D20" i="1" s="1"/>
  <c r="D22" i="1" s="1"/>
  <c r="B13" i="1"/>
  <c r="B18" i="1" s="1"/>
  <c r="B20" i="1" s="1"/>
  <c r="B22" i="1" s="1"/>
  <c r="C13" i="1"/>
  <c r="C18" i="1" s="1"/>
  <c r="C20" i="1" s="1"/>
  <c r="C22" i="1" s="1"/>
  <c r="B62" i="1"/>
  <c r="B69" i="1" s="1"/>
  <c r="C48" i="1"/>
  <c r="D62" i="1"/>
  <c r="D69" i="1" s="1"/>
  <c r="C69" i="1"/>
  <c r="D48" i="1"/>
  <c r="H48" i="1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J49" i="3" l="1"/>
  <c r="F48" i="1"/>
  <c r="H49" i="3" s="1"/>
  <c r="C76" i="1"/>
  <c r="C91" i="1" s="1"/>
  <c r="C109" i="1" s="1"/>
  <c r="B76" i="1"/>
  <c r="B91" i="1" s="1"/>
  <c r="B109" i="1" s="1"/>
  <c r="G48" i="1"/>
  <c r="I49" i="3" s="1"/>
  <c r="D76" i="1"/>
  <c r="D91" i="1" s="1"/>
  <c r="D109" i="1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<sst xmlns="http://schemas.openxmlformats.org/spreadsheetml/2006/main" count="194" uniqueCount="154">
  <si>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</si>
  <si>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</si>
  <si>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</si>
  <si>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</si>
  <si>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</si>
  <si>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</si>
  <si>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</si>
  <si>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</si>
  <si>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</si>
  <si>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</si>
  <si>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</si>
  <si>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</si>
  <si>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</si>
  <si>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</si>
  <si>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</si>
  <si>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</si>
  <si>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</si>
  <si>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</si>
  <si>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</si>
  <si>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</si>
  <si>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</si>
  <si>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</si>
  <si>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</si>
  <si>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</si>
  <si>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</si>
  <si>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</si>
  <si>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</si>
  <si>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</si>
  <si>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</si>
  <si>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</si>
  <si>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</si>
  <si>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</si>
  <si>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</si>
  <si>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</si>
  <si>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</si>
  <si>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</si>
  <si>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</si>
  <si>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</si>
  <si>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</si>
  <si>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</si>
  <si>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</si>
  <si>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</si>
  <si>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</si>
  <si>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</si>
  <si>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</si>
  <si>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</si>
  <si>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</si>
  <si>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</si>
  <si>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</si>
  <si>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</si>
  <si>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</si>
  <si>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</si>
  <si>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</si>
  <si>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</si>
  <si>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</si>
  <si>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</si>
  <si>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</si>
  <si>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</si>
  <si>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</si>
  <si>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</si>
  <si>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</si>
  <si>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</si>
  <si>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</si>
  <si>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</si>
  <si>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</si>
  <si>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</si>
  <si>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</si>
  <si>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</si>
  <si>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</si>
  <si>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</si>
  <si>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</si>
  <si>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</si>
  <si>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</si>
  <si>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</si>
  <si>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</si>
  <si>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</si>
  <si>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</si>
  <si>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</si>
  <si>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</si>
  <si>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</si>
  <si>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</si>
  <si>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</si>
  <si>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</si>
  <si>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</si>
  <si>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</si>
  <si>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</si>
  <si>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</si>
  <si>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</si>
  <si>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</si>
  <si>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</si>
  <si>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</si>
  <si>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</si>
  <si>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</si>
  <si>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</si>
  <si>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</si>
  <si>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</si>
  <si>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</si>
  <si>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</si>
  <si>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</si>
  <si>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</si>
  <si>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</si>
  <si>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</si>
  <si>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</si>
  <si>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</si>
  <si>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</si>
  <si>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</si>
  <si>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</si>
  <si>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</si>
  <si>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</si>
  <si>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</si>
  <si>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</si>
  <si>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</si>
  <si>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</si>
  <si>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</si>
  <si>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</si>
  <si>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</si>
  <si>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</si>
  <si>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</si>
  <si>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</si>
  <si>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</si>
  <si>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</si>
  <si>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</si>
  <si>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</si>
  <si>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</si>
  <si>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</si>
  <si>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</si>
  <si>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</si>
  <si>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</si>
  <si>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</si>
  <si>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</si>
  <si>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</si>
  <si>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</si>
  <si>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</si>
  <si>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</si>
  <si>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</si>
  <si>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</si>
  <si>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</si>
  <si>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</si>
  <si>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</si>
  <si>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</si>
  <si>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</si>
  <si>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</si>
  <si>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</si>
  <si>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</si>
  <si>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</si>
  <si>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</si>
  <si>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</si>
  <si>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</si>
  <si>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</si>
  <si>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</si>
  <si>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Product</t>
  </si>
  <si>
    <t>Net sales</t>
  </si>
  <si>
    <t>Total Assets</t>
  </si>
  <si>
    <t>R&amp;D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</si>
</sst>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I8" sqref="I8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4" x14ac:dyDescent="0.3">
      <c r="A17" s="1" t="s">
        <v>90</v>
      </c>
    </row>
    <row r="18" spans="1:4" x14ac:dyDescent="0.3">
      <c r="A18" s="1" t="s">
        <v>14</v>
      </c>
    </row>
    <row r="19" spans="1:4" x14ac:dyDescent="0.3">
      <c r="A19" s="1" t="s">
        <v>93</v>
      </c>
    </row>
    <row r="20" spans="1:4" x14ac:dyDescent="0.3">
      <c r="A20" s="1"/>
    </row>
    <row r="21" spans="1:4" x14ac:dyDescent="0.3">
      <c r="A21" s="17" t="s">
        <v>98</v>
      </c>
    </row>
    <row r="22" spans="1:4" x14ac:dyDescent="0.3">
      <c r="A22" s="1" t="s">
        <v>94</v>
      </c>
    </row>
    <row r="23" spans="1:4" x14ac:dyDescent="0.3">
      <c r="A23" s="1" t="s">
        <v>95</v>
      </c>
    </row>
    <row r="24" spans="1:4" x14ac:dyDescent="0.3">
      <c r="A24" s="1" t="s">
        <v>96</v>
      </c>
    </row>
    <row r="25" spans="1:4" x14ac:dyDescent="0.3">
      <c r="A25" s="1"/>
    </row>
    <row r="26" spans="1:4" x14ac:dyDescent="0.3">
      <c r="A26" s="17" t="s">
        <v>144</v>
      </c>
      <c r="D26" s="1"/>
    </row>
    <row r="27" spans="1:4" x14ac:dyDescent="0.3">
      <c r="A27" s="16" t="s">
        <v>143</v>
      </c>
    </row>
    <row r="29" spans="1:4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H121" sqref="H121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8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8" x14ac:dyDescent="0.3">
      <c r="A35" t="s">
        <v>25</v>
      </c>
    </row>
    <row r="36" spans="1:8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8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8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8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8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8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8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8" x14ac:dyDescent="0.3">
      <c r="A43" t="s">
        <v>48</v>
      </c>
      <c r="B43" s="12"/>
      <c r="C43" s="12"/>
      <c r="D43" s="12"/>
    </row>
    <row r="44" spans="1:8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8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8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8" x14ac:dyDescent="0.3">
      <c r="A47" s="8" t="s">
        <v>50</v>
      </c>
      <c r="B47" s="13">
        <f>+SUM(B44:B46)</f>
        <v>217350</v>
      </c>
      <c r="C47" s="13">
        <f t="shared" ref="C47:D47" si="0">+SUM(C44:C46)</f>
        <v>216166</v>
      </c>
      <c r="D47" s="13">
        <f t="shared" si="0"/>
        <v>180175</v>
      </c>
    </row>
    <row r="48" spans="1:8" ht="15" thickBot="1" x14ac:dyDescent="0.35">
      <c r="A48" s="9" t="s">
        <v>33</v>
      </c>
      <c r="B48" s="14">
        <f>+B42+B47</f>
        <v>352755</v>
      </c>
      <c r="C48" s="14">
        <f t="shared" ref="C48:D48" si="1">+C42+C47</f>
        <v>351002</v>
      </c>
      <c r="D48" s="14">
        <f t="shared" si="1"/>
        <v>323888</v>
      </c>
      <c r="E48" s="2"/>
      <c r="F48" s="23">
        <f>AVERAGE(B48:C48)</f>
        <v>351878.5</v>
      </c>
      <c r="G48" s="23">
        <f>AVERAGE(C48:D48)</f>
        <v>337445</v>
      </c>
      <c r="H48" s="23">
        <f>AVERAGE(D48:E48)</f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2">+SUM(C51:C55)</f>
        <v>125481</v>
      </c>
      <c r="D56" s="13">
        <f t="shared" si="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3">+C59+C60</f>
        <v>162431</v>
      </c>
      <c r="D61" s="21">
        <f t="shared" si="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4">+C56+C61</f>
        <v>287912</v>
      </c>
      <c r="D62" s="13">
        <f t="shared" si="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5">+SUM(C65:C67)</f>
        <v>63090</v>
      </c>
      <c r="D68" s="13">
        <f t="shared" si="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6">+C68+C62</f>
        <v>351002</v>
      </c>
      <c r="D69" s="14">
        <f t="shared" si="6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7">+SUM(C76:C90)</f>
        <v>104038</v>
      </c>
      <c r="D91" s="13">
        <f t="shared" si="7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8">+SUM(C93:C98)</f>
        <v>-14545</v>
      </c>
      <c r="D99" s="13">
        <f t="shared" si="8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9">+SUM(C101:C107)</f>
        <v>-93353</v>
      </c>
      <c r="D108" s="13">
        <f t="shared" si="9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10">+C91+C99+C108</f>
        <v>-3860</v>
      </c>
      <c r="D109" s="13">
        <f t="shared" si="10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5"/>
  <sheetViews>
    <sheetView tabSelected="1" topLeftCell="A2" workbookViewId="0">
      <selection activeCell="F72" sqref="F72"/>
    </sheetView>
  </sheetViews>
  <sheetFormatPr defaultRowHeight="14.4" x14ac:dyDescent="0.3"/>
  <cols>
    <col min="1" max="1" width="4.6640625" customWidth="1"/>
    <col min="2" max="2" width="44.88671875" customWidth="1"/>
    <col min="3" max="3" width="13.109375" bestFit="1" customWidth="1"/>
    <col min="4" max="5" width="12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0.87</v>
      </c>
      <c r="D5">
        <v>1.07</v>
      </c>
      <c r="E5">
        <v>1.36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0.5</v>
      </c>
      <c r="D6">
        <v>0.74</v>
      </c>
      <c r="E6">
        <v>1.03</v>
      </c>
    </row>
    <row r="7" spans="1:10" x14ac:dyDescent="0.3">
      <c r="A7" s="18">
        <f t="shared" si="0"/>
        <v>1.3000000000000003</v>
      </c>
      <c r="B7" s="1" t="s">
        <v>102</v>
      </c>
      <c r="C7">
        <v>0.24</v>
      </c>
      <c r="D7">
        <v>0.26</v>
      </c>
      <c r="E7">
        <v>0.37</v>
      </c>
    </row>
    <row r="8" spans="1:10" x14ac:dyDescent="0.3">
      <c r="A8" s="18">
        <f t="shared" si="0"/>
        <v>1.4000000000000004</v>
      </c>
      <c r="B8" s="1" t="s">
        <v>103</v>
      </c>
      <c r="C8">
        <v>10.29</v>
      </c>
      <c r="D8">
        <v>12.03</v>
      </c>
      <c r="E8">
        <v>16.32</v>
      </c>
    </row>
    <row r="9" spans="1:10" x14ac:dyDescent="0.3">
      <c r="A9" s="18">
        <f t="shared" si="0"/>
        <v>1.5000000000000004</v>
      </c>
      <c r="B9" s="1" t="s">
        <v>104</v>
      </c>
      <c r="C9">
        <v>14.81</v>
      </c>
      <c r="D9">
        <v>17.760000000000002</v>
      </c>
      <c r="E9">
        <v>17.64</v>
      </c>
    </row>
    <row r="10" spans="1:10" x14ac:dyDescent="0.3">
      <c r="A10" s="18">
        <f t="shared" si="0"/>
        <v>1.6000000000000005</v>
      </c>
      <c r="B10" s="1" t="s">
        <v>105</v>
      </c>
      <c r="C10">
        <v>45.29</v>
      </c>
      <c r="D10">
        <v>37.64</v>
      </c>
      <c r="E10">
        <v>32.32</v>
      </c>
    </row>
    <row r="11" spans="1:10" x14ac:dyDescent="0.3">
      <c r="A11" s="18">
        <f t="shared" si="0"/>
        <v>1.7000000000000006</v>
      </c>
      <c r="B11" s="1" t="s">
        <v>106</v>
      </c>
      <c r="C11">
        <v>25.9</v>
      </c>
      <c r="D11">
        <v>27.4</v>
      </c>
      <c r="E11">
        <v>23.54</v>
      </c>
    </row>
    <row r="12" spans="1:10" x14ac:dyDescent="0.3">
      <c r="A12" s="18">
        <f t="shared" si="0"/>
        <v>1.8000000000000007</v>
      </c>
      <c r="B12" s="1" t="s">
        <v>107</v>
      </c>
      <c r="C12">
        <v>-4.58</v>
      </c>
      <c r="D12">
        <v>7.54</v>
      </c>
      <c r="E12">
        <v>8.86</v>
      </c>
    </row>
    <row r="13" spans="1:10" x14ac:dyDescent="0.3">
      <c r="A13" s="18">
        <f t="shared" si="0"/>
        <v>1.9000000000000008</v>
      </c>
      <c r="B13" s="1" t="s">
        <v>108</v>
      </c>
      <c r="C13" s="24">
        <v>0.10440000000000001</v>
      </c>
      <c r="D13" s="24">
        <v>0.12920000000000001</v>
      </c>
      <c r="E13" s="24">
        <v>0.1489</v>
      </c>
    </row>
    <row r="14" spans="1:10" x14ac:dyDescent="0.3">
      <c r="A14" s="18"/>
      <c r="B14" s="3" t="s">
        <v>109</v>
      </c>
      <c r="C14" s="2">
        <v>-18577</v>
      </c>
      <c r="D14">
        <v>9355</v>
      </c>
      <c r="E14"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4">
        <v>0.43030000000000002</v>
      </c>
      <c r="D17" s="24">
        <v>0.4173</v>
      </c>
      <c r="E17" s="24">
        <v>0.3821</v>
      </c>
    </row>
    <row r="18" spans="1:5" x14ac:dyDescent="0.3">
      <c r="A18" s="18">
        <f>+A17+0.1</f>
        <v>2.2000000000000002</v>
      </c>
      <c r="B18" s="1" t="s">
        <v>111</v>
      </c>
      <c r="C18" s="24">
        <v>0.35049999999999998</v>
      </c>
      <c r="D18" s="24">
        <v>0.34689999999999999</v>
      </c>
      <c r="E18" s="24">
        <v>0.31590000000000001</v>
      </c>
    </row>
    <row r="19" spans="1:5" x14ac:dyDescent="0.3">
      <c r="A19" s="18"/>
      <c r="B19" s="3" t="s">
        <v>112</v>
      </c>
      <c r="C19">
        <v>138002</v>
      </c>
      <c r="D19">
        <v>126961</v>
      </c>
      <c r="E19">
        <v>86872</v>
      </c>
    </row>
    <row r="20" spans="1:5" x14ac:dyDescent="0.3">
      <c r="A20" s="18">
        <f>+A18+0.1</f>
        <v>2.3000000000000003</v>
      </c>
      <c r="B20" s="1" t="s">
        <v>113</v>
      </c>
      <c r="C20" s="24">
        <v>0.30209999999999998</v>
      </c>
      <c r="D20" s="24">
        <v>0.29759999999999998</v>
      </c>
      <c r="E20" s="24">
        <v>0.24149999999999999</v>
      </c>
    </row>
    <row r="21" spans="1:5" x14ac:dyDescent="0.3">
      <c r="A21" s="18"/>
      <c r="B21" s="3" t="s">
        <v>114</v>
      </c>
      <c r="C21">
        <v>106353</v>
      </c>
      <c r="D21">
        <v>96256</v>
      </c>
      <c r="E21">
        <v>66288</v>
      </c>
    </row>
    <row r="22" spans="1:5" x14ac:dyDescent="0.3">
      <c r="A22" s="18">
        <f>+A20+0.1</f>
        <v>2.4000000000000004</v>
      </c>
      <c r="B22" s="1" t="s">
        <v>115</v>
      </c>
      <c r="C22" s="24">
        <v>0.25319999999999998</v>
      </c>
      <c r="D22" s="24">
        <v>0.25879999999999997</v>
      </c>
      <c r="E22" s="24">
        <v>0.20930000000000001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v>-2.5000000000000001E-2</v>
      </c>
      <c r="D25">
        <v>4.5599999999999996</v>
      </c>
      <c r="E25">
        <v>3.95</v>
      </c>
    </row>
    <row r="26" spans="1:5" x14ac:dyDescent="0.3">
      <c r="A26" s="18">
        <f t="shared" ref="A26:A30" si="1">+A25+0.1</f>
        <v>3.2</v>
      </c>
      <c r="B26" s="1" t="s">
        <v>118</v>
      </c>
      <c r="C26">
        <v>0.85</v>
      </c>
      <c r="D26">
        <v>0.82</v>
      </c>
      <c r="E26">
        <v>0.79</v>
      </c>
    </row>
    <row r="27" spans="1:5" x14ac:dyDescent="0.3">
      <c r="A27" s="18">
        <f t="shared" si="1"/>
        <v>3.3000000000000003</v>
      </c>
      <c r="B27" s="1" t="s">
        <v>119</v>
      </c>
      <c r="C27">
        <v>0.35</v>
      </c>
      <c r="D27">
        <v>0.64</v>
      </c>
      <c r="E27">
        <v>0.6</v>
      </c>
    </row>
    <row r="28" spans="1:5" x14ac:dyDescent="0.3">
      <c r="A28" s="18">
        <f t="shared" si="1"/>
        <v>3.4000000000000004</v>
      </c>
      <c r="B28" s="1" t="s">
        <v>120</v>
      </c>
      <c r="C28">
        <v>98.5</v>
      </c>
      <c r="D28">
        <v>92.2</v>
      </c>
      <c r="E28">
        <v>70.599999999999994</v>
      </c>
    </row>
    <row r="29" spans="1:5" x14ac:dyDescent="0.3">
      <c r="A29" s="18">
        <f t="shared" si="1"/>
        <v>3.5000000000000004</v>
      </c>
      <c r="B29" s="1" t="s">
        <v>121</v>
      </c>
      <c r="C29">
        <v>45.8</v>
      </c>
      <c r="D29">
        <v>45.6</v>
      </c>
      <c r="E29">
        <v>36.299999999999997</v>
      </c>
    </row>
    <row r="30" spans="1:5" x14ac:dyDescent="0.3">
      <c r="A30" s="18">
        <f t="shared" si="1"/>
        <v>3.6000000000000005</v>
      </c>
      <c r="B30" s="1" t="s">
        <v>122</v>
      </c>
      <c r="C30">
        <v>0.64</v>
      </c>
      <c r="D30">
        <v>0.56000000000000005</v>
      </c>
      <c r="E30">
        <v>0.31</v>
      </c>
    </row>
    <row r="31" spans="1:5" x14ac:dyDescent="0.3">
      <c r="A31" s="18"/>
      <c r="B31" s="3" t="s">
        <v>123</v>
      </c>
      <c r="C31">
        <v>10310</v>
      </c>
      <c r="D31">
        <v>9397</v>
      </c>
      <c r="E31">
        <v>5302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v>1.1220000000000001</v>
      </c>
      <c r="D34">
        <v>1.044</v>
      </c>
      <c r="E34">
        <v>0.84899999999999998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>
        <v>9.36</v>
      </c>
      <c r="D35">
        <v>9.2769999999999992</v>
      </c>
      <c r="E35">
        <v>7.4610000000000003</v>
      </c>
    </row>
    <row r="36" spans="1:5" x14ac:dyDescent="0.3">
      <c r="A36" s="18">
        <f t="shared" si="2"/>
        <v>4.2999999999999989</v>
      </c>
      <c r="B36" s="1" t="s">
        <v>127</v>
      </c>
      <c r="C36">
        <v>64</v>
      </c>
      <c r="D36">
        <v>55.018999999999998</v>
      </c>
      <c r="E36">
        <v>57.344000000000001</v>
      </c>
    </row>
    <row r="37" spans="1:5" x14ac:dyDescent="0.3">
      <c r="A37" s="18">
        <f t="shared" si="2"/>
        <v>4.3999999999999986</v>
      </c>
      <c r="B37" s="1" t="s">
        <v>128</v>
      </c>
      <c r="C37" s="24">
        <v>0.2833</v>
      </c>
      <c r="D37" s="24">
        <v>0.28760000000000002</v>
      </c>
      <c r="E37" s="24">
        <v>0.1772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31.36</v>
      </c>
      <c r="D40">
        <v>34.18</v>
      </c>
      <c r="E40">
        <v>58.36</v>
      </c>
    </row>
    <row r="41" spans="1:5" x14ac:dyDescent="0.3">
      <c r="A41" s="18">
        <f t="shared" ref="A41:A44" si="3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5" x14ac:dyDescent="0.3">
      <c r="A42" s="18">
        <f t="shared" si="3"/>
        <v>5.2999999999999989</v>
      </c>
      <c r="B42" s="1" t="s">
        <v>132</v>
      </c>
      <c r="C42">
        <v>16.28</v>
      </c>
      <c r="D42">
        <v>14.44</v>
      </c>
      <c r="E42">
        <v>13.03</v>
      </c>
    </row>
    <row r="43" spans="1:5" x14ac:dyDescent="0.3">
      <c r="A43" s="18">
        <f t="shared" si="3"/>
        <v>5.3999999999999986</v>
      </c>
      <c r="B43" s="3" t="s">
        <v>133</v>
      </c>
      <c r="C43">
        <v>11.4</v>
      </c>
      <c r="D43">
        <v>13.27</v>
      </c>
      <c r="E43">
        <v>14.71</v>
      </c>
    </row>
    <row r="44" spans="1:5" x14ac:dyDescent="0.3">
      <c r="A44" s="18">
        <f t="shared" si="3"/>
        <v>5.4999999999999982</v>
      </c>
      <c r="B44" s="1" t="s">
        <v>134</v>
      </c>
      <c r="C44">
        <v>0.156</v>
      </c>
      <c r="D44">
        <v>0.16900000000000001</v>
      </c>
      <c r="E44">
        <v>0.28999999999999998</v>
      </c>
    </row>
    <row r="45" spans="1:5" x14ac:dyDescent="0.3">
      <c r="A45" s="18"/>
      <c r="B45" s="3" t="s">
        <v>135</v>
      </c>
      <c r="C45">
        <v>0.96</v>
      </c>
      <c r="D45">
        <v>0.96</v>
      </c>
      <c r="E45">
        <v>0.96</v>
      </c>
    </row>
    <row r="46" spans="1:5" x14ac:dyDescent="0.3">
      <c r="A46" s="18">
        <f>+A44+0.1</f>
        <v>5.5999999999999979</v>
      </c>
      <c r="B46" s="1" t="s">
        <v>136</v>
      </c>
      <c r="C46">
        <v>0.49</v>
      </c>
      <c r="D46">
        <v>0.49</v>
      </c>
      <c r="E46">
        <v>0.49</v>
      </c>
    </row>
    <row r="47" spans="1:5" x14ac:dyDescent="0.3">
      <c r="A47" s="18">
        <f t="shared" ref="A47:A50" si="4">+A45+0.1</f>
        <v>0.1</v>
      </c>
      <c r="B47" s="1" t="s">
        <v>137</v>
      </c>
      <c r="C47">
        <v>1.53</v>
      </c>
      <c r="D47">
        <v>1.5</v>
      </c>
      <c r="E47">
        <v>0.88</v>
      </c>
    </row>
    <row r="48" spans="1:5" x14ac:dyDescent="0.3">
      <c r="A48" s="18">
        <f t="shared" si="4"/>
        <v>5.6999999999999975</v>
      </c>
      <c r="B48" s="1" t="s">
        <v>138</v>
      </c>
      <c r="C48">
        <v>0.56000000000000005</v>
      </c>
      <c r="D48">
        <v>0.5</v>
      </c>
      <c r="E48">
        <v>0.37</v>
      </c>
    </row>
    <row r="49" spans="1:10" x14ac:dyDescent="0.3">
      <c r="A49" s="18">
        <f t="shared" si="4"/>
        <v>0.2</v>
      </c>
      <c r="B49" s="1" t="s">
        <v>128</v>
      </c>
      <c r="C49">
        <v>0.28000000000000003</v>
      </c>
      <c r="D49">
        <v>0.27</v>
      </c>
      <c r="E49">
        <v>0.18</v>
      </c>
      <c r="H49" t="e">
        <f>#REF!*100</f>
        <v>#REF!</v>
      </c>
      <c r="I49" t="e">
        <f>#REF!*100</f>
        <v>#REF!</v>
      </c>
      <c r="J49" t="e">
        <f>#REF!*100</f>
        <v>#REF!</v>
      </c>
    </row>
    <row r="50" spans="1:10" x14ac:dyDescent="0.3">
      <c r="A50" s="18">
        <f t="shared" si="4"/>
        <v>5.7999999999999972</v>
      </c>
      <c r="B50" s="1" t="s">
        <v>139</v>
      </c>
      <c r="C50">
        <v>25.42</v>
      </c>
      <c r="D50">
        <v>27.68</v>
      </c>
      <c r="E50">
        <v>45.1</v>
      </c>
    </row>
    <row r="51" spans="1:10" x14ac:dyDescent="0.3">
      <c r="A51" s="18"/>
      <c r="B51" s="3" t="s">
        <v>140</v>
      </c>
      <c r="C51">
        <v>25.42</v>
      </c>
      <c r="D51">
        <v>27.68</v>
      </c>
      <c r="E51">
        <v>45.1</v>
      </c>
    </row>
    <row r="53" spans="1:10" x14ac:dyDescent="0.3">
      <c r="B53" s="1" t="s">
        <v>145</v>
      </c>
    </row>
    <row r="54" spans="1:10" x14ac:dyDescent="0.3">
      <c r="B54" s="1" t="s">
        <v>150</v>
      </c>
      <c r="C54">
        <v>316199</v>
      </c>
      <c r="D54">
        <v>297392</v>
      </c>
      <c r="E54">
        <v>220747</v>
      </c>
    </row>
    <row r="55" spans="1:10" x14ac:dyDescent="0.3">
      <c r="B55" s="1" t="s">
        <v>5</v>
      </c>
      <c r="C55">
        <v>78129</v>
      </c>
      <c r="D55">
        <v>68425</v>
      </c>
      <c r="E55">
        <v>53768</v>
      </c>
    </row>
    <row r="56" spans="1:10" x14ac:dyDescent="0.3">
      <c r="B56" s="1" t="s">
        <v>151</v>
      </c>
      <c r="C56">
        <v>394328</v>
      </c>
      <c r="D56">
        <v>365817</v>
      </c>
      <c r="E56">
        <v>274515</v>
      </c>
    </row>
    <row r="57" spans="1:10" x14ac:dyDescent="0.3">
      <c r="B57" s="1" t="s">
        <v>89</v>
      </c>
      <c r="C57">
        <v>170782</v>
      </c>
      <c r="D57">
        <v>152836</v>
      </c>
      <c r="E57">
        <v>104956</v>
      </c>
    </row>
    <row r="58" spans="1:10" x14ac:dyDescent="0.3">
      <c r="B58" s="1" t="s">
        <v>90</v>
      </c>
    </row>
    <row r="59" spans="1:10" x14ac:dyDescent="0.3">
      <c r="B59" s="1" t="s">
        <v>11</v>
      </c>
      <c r="C59">
        <v>26251</v>
      </c>
      <c r="D59">
        <v>21914</v>
      </c>
      <c r="E59">
        <v>18752</v>
      </c>
    </row>
    <row r="60" spans="1:10" x14ac:dyDescent="0.3">
      <c r="B60" s="1" t="s">
        <v>12</v>
      </c>
      <c r="C60">
        <v>25094</v>
      </c>
      <c r="D60">
        <v>21973</v>
      </c>
      <c r="E60">
        <v>19916</v>
      </c>
    </row>
    <row r="61" spans="1:10" x14ac:dyDescent="0.3">
      <c r="B61" s="1" t="s">
        <v>91</v>
      </c>
    </row>
    <row r="62" spans="1:10" x14ac:dyDescent="0.3">
      <c r="B62" s="1" t="s">
        <v>152</v>
      </c>
      <c r="C62">
        <v>352755</v>
      </c>
      <c r="D62">
        <v>351002</v>
      </c>
      <c r="E62">
        <v>323888</v>
      </c>
    </row>
    <row r="63" spans="1:10" x14ac:dyDescent="0.3">
      <c r="B63" s="1" t="s">
        <v>41</v>
      </c>
      <c r="C63">
        <v>302083</v>
      </c>
      <c r="D63">
        <v>287912</v>
      </c>
      <c r="E63">
        <v>258549</v>
      </c>
    </row>
    <row r="64" spans="1:10" x14ac:dyDescent="0.3">
      <c r="B64" s="1"/>
    </row>
    <row r="65" spans="2:5" x14ac:dyDescent="0.3">
      <c r="B65" s="1" t="s">
        <v>146</v>
      </c>
      <c r="C65" s="24">
        <v>0.56659999999999999</v>
      </c>
      <c r="D65" s="24">
        <v>0.5827</v>
      </c>
      <c r="E65" s="24">
        <v>0.61799999999999999</v>
      </c>
    </row>
    <row r="66" spans="2:5" x14ac:dyDescent="0.3">
      <c r="B66" s="1" t="s">
        <v>89</v>
      </c>
      <c r="C66" s="24">
        <v>0.43340000000000001</v>
      </c>
      <c r="D66" s="24">
        <v>0.4173</v>
      </c>
      <c r="E66" s="24">
        <v>0.38290000000000002</v>
      </c>
    </row>
    <row r="67" spans="2:5" x14ac:dyDescent="0.3">
      <c r="B67" s="1" t="s">
        <v>90</v>
      </c>
    </row>
    <row r="68" spans="2:5" x14ac:dyDescent="0.3">
      <c r="B68" s="1" t="s">
        <v>153</v>
      </c>
      <c r="C68" s="24">
        <v>6.6600000000000006E-2</v>
      </c>
      <c r="D68" s="24">
        <v>5.9900000000000002E-2</v>
      </c>
      <c r="E68" s="24">
        <v>6.4799999999999996E-2</v>
      </c>
    </row>
    <row r="69" spans="2:5" x14ac:dyDescent="0.3">
      <c r="B69" s="1" t="s">
        <v>12</v>
      </c>
      <c r="C69" s="24">
        <v>6.3600000000000004E-2</v>
      </c>
      <c r="D69" s="24">
        <v>0.06</v>
      </c>
      <c r="E69" s="24">
        <v>7.2700000000000001E-2</v>
      </c>
    </row>
    <row r="70" spans="2:5" x14ac:dyDescent="0.3">
      <c r="B70" s="1" t="s">
        <v>14</v>
      </c>
      <c r="C70" s="24">
        <v>0.30259999999999998</v>
      </c>
      <c r="D70" s="24">
        <v>0.2974</v>
      </c>
      <c r="E70" s="24">
        <v>0.2414</v>
      </c>
    </row>
    <row r="71" spans="2:5" x14ac:dyDescent="0.3">
      <c r="B71" s="1" t="s">
        <v>93</v>
      </c>
      <c r="C71" s="24">
        <v>0.25309999999999999</v>
      </c>
      <c r="D71" s="24">
        <v>0.25890000000000002</v>
      </c>
      <c r="E71" s="24">
        <v>0.20910000000000001</v>
      </c>
    </row>
    <row r="73" spans="2:5" x14ac:dyDescent="0.3">
      <c r="B73" s="1" t="s">
        <v>94</v>
      </c>
      <c r="C73" s="24">
        <v>0.19359999999999999</v>
      </c>
      <c r="D73" s="24">
        <v>0.1535</v>
      </c>
      <c r="E73" s="24">
        <v>0.1686</v>
      </c>
    </row>
    <row r="74" spans="2:5" x14ac:dyDescent="0.3">
      <c r="B74" s="1" t="s">
        <v>95</v>
      </c>
      <c r="C74" s="24">
        <v>-5.67E-2</v>
      </c>
      <c r="D74" s="24">
        <v>-3.9800000000000002E-2</v>
      </c>
      <c r="E74" s="24">
        <v>-1.5599999999999999E-2</v>
      </c>
    </row>
    <row r="75" spans="2:5" x14ac:dyDescent="0.3">
      <c r="B75" s="1" t="s">
        <v>96</v>
      </c>
      <c r="C75" s="24">
        <v>-0.10290000000000001</v>
      </c>
      <c r="D75" s="24">
        <v>-6.7299999999999999E-2</v>
      </c>
      <c r="E75" s="24">
        <v>-2.3800000000000002E-2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Celina Nathania Mittakadapa</cp:lastModifiedBy>
  <dcterms:created xsi:type="dcterms:W3CDTF">2020-05-18T16:32:37Z</dcterms:created>
  <dcterms:modified xsi:type="dcterms:W3CDTF">2024-01-30T03:45:29Z</dcterms:modified>
</cp:coreProperties>
</file>