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 Jarvis\Documents\investement analysis\"/>
    </mc:Choice>
  </mc:AlternateContent>
  <xr:revisionPtr revIDLastSave="0" documentId="13_ncr:1_{FD203ACE-E379-4523-8D87-513117972BC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2" r:id="rId1"/>
    <sheet name="Financial Statements" sheetId="1" r:id="rId2"/>
    <sheet name="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31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<sst xmlns="http://schemas.openxmlformats.org/spreadsheetml/2006/main" count="214" uniqueCount="161">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</sst>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C20" sqref="C20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A35" sqref="A35:A60"/>
    </sheetView>
  </sheetViews>
  <sheetFormatPr defaultRowHeight="14.4" x14ac:dyDescent="0.3"/>
  <cols>
    <col min="1" max="1" width="138.44140625" bestFit="1" customWidth="1"/>
    <col min="2" max="3" width="11.5546875" bestFit="1" customWidth="1"/>
    <col min="4" max="4" width="11.6640625" bestFit="1" customWidth="1"/>
    <col min="5" max="5" width="9.109375" bestFit="1" customWidth="1"/>
    <col min="6" max="6" width="33.88671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1</v>
      </c>
      <c r="B2" s="28"/>
      <c r="C2" s="28"/>
      <c r="D2" s="28"/>
    </row>
    <row r="3" spans="1:10" x14ac:dyDescent="0.3">
      <c r="B3" s="27" t="s">
        <v>23</v>
      </c>
      <c r="C3" s="27"/>
      <c r="D3" s="2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24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4"/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4"/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s="24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5"/>
    </row>
    <row r="18" spans="1:7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G20" t="s">
        <v>156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28" t="s">
        <v>24</v>
      </c>
      <c r="B31" s="28"/>
      <c r="C31" s="28"/>
      <c r="D31" s="28"/>
      <c r="F31">
        <v>2022</v>
      </c>
      <c r="G31" s="24">
        <f>B22+B79-G46-G39+G52</f>
        <v>-32165</v>
      </c>
    </row>
    <row r="32" spans="1:7" x14ac:dyDescent="0.3">
      <c r="B32" s="27" t="s">
        <v>142</v>
      </c>
      <c r="C32" s="27"/>
      <c r="D32" s="27"/>
      <c r="F32">
        <v>2021</v>
      </c>
      <c r="G32" s="24">
        <f>C22+C79-G47-G40+G53</f>
        <v>-53897</v>
      </c>
    </row>
    <row r="33" spans="1:13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4">
        <f>D22+D79-G48-G41+G54</f>
        <v>-282425</v>
      </c>
    </row>
    <row r="35" spans="1:13" x14ac:dyDescent="0.3">
      <c r="A35" t="s">
        <v>25</v>
      </c>
    </row>
    <row r="36" spans="1:13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3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3" x14ac:dyDescent="0.3">
      <c r="A38" s="1" t="s">
        <v>28</v>
      </c>
      <c r="B38" s="12">
        <v>28184</v>
      </c>
      <c r="C38" s="12">
        <v>26278</v>
      </c>
      <c r="D38" s="12">
        <v>16120</v>
      </c>
      <c r="G38" t="s">
        <v>155</v>
      </c>
    </row>
    <row r="39" spans="1:13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4">
        <f>(B45-B96)+B79</f>
        <v>63929</v>
      </c>
      <c r="L39" t="s">
        <v>150</v>
      </c>
      <c r="M39" t="s">
        <v>151</v>
      </c>
    </row>
    <row r="40" spans="1:13" x14ac:dyDescent="0.3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4">
        <f>(C45-C96)+C79</f>
        <v>61809</v>
      </c>
      <c r="K40" s="12">
        <v>2022</v>
      </c>
      <c r="L40" s="24">
        <f>(B39/B12)*365</f>
        <v>8.0756980666171607</v>
      </c>
      <c r="M40">
        <f>(B38/B8)*365</f>
        <v>26.087825363656648</v>
      </c>
    </row>
    <row r="41" spans="1:13" x14ac:dyDescent="0.3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4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</row>
    <row r="42" spans="1:13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4">
        <f>(D39/D12)*365</f>
        <v>8.7418833562358831</v>
      </c>
      <c r="M42">
        <f>(D38/D8)*365</f>
        <v>21.433437152796749</v>
      </c>
    </row>
    <row r="43" spans="1:13" x14ac:dyDescent="0.3">
      <c r="A43" t="s">
        <v>48</v>
      </c>
      <c r="B43" s="12"/>
      <c r="C43" s="12"/>
      <c r="D43" s="12"/>
      <c r="L43" s="25"/>
    </row>
    <row r="44" spans="1:13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3" x14ac:dyDescent="0.3">
      <c r="A45" s="1" t="s">
        <v>32</v>
      </c>
      <c r="B45" s="12">
        <v>42117</v>
      </c>
      <c r="C45" s="12">
        <v>39440</v>
      </c>
      <c r="D45" s="12">
        <v>36766</v>
      </c>
      <c r="G45" t="s">
        <v>153</v>
      </c>
      <c r="L45" s="25"/>
    </row>
    <row r="46" spans="1:13" x14ac:dyDescent="0.3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4">
        <f>B48-B56</f>
        <v>198773</v>
      </c>
      <c r="L46" s="24">
        <f>L40+M40-H10</f>
        <v>34.163523430273813</v>
      </c>
    </row>
    <row r="47" spans="1:13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4">
        <f>C48-C56</f>
        <v>225521</v>
      </c>
    </row>
    <row r="48" spans="1:13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4">
        <f>D48-D56</f>
        <v>218496</v>
      </c>
      <c r="K48" s="21"/>
      <c r="L48" s="21"/>
      <c r="M48" s="21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154</v>
      </c>
      <c r="L51" s="24">
        <f>L42+M42-H12</f>
        <v>30.17532050903263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4">
        <f>(B55+B59)-B105</f>
        <v>119630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4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4">
        <f>(D55-D59)-D105</f>
        <v>-77265</v>
      </c>
      <c r="M54" t="s">
        <v>152</v>
      </c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  <c r="F55" s="24"/>
      <c r="K55" s="26"/>
      <c r="L55" s="26">
        <v>2022</v>
      </c>
      <c r="M55" s="24">
        <f>B42-B56</f>
        <v>-18577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4">
        <f>C42-C56</f>
        <v>9355</v>
      </c>
    </row>
    <row r="57" spans="1:13" x14ac:dyDescent="0.3">
      <c r="A57" t="s">
        <v>51</v>
      </c>
      <c r="B57" s="12"/>
      <c r="C57" s="12"/>
      <c r="D57" s="12"/>
      <c r="L57" s="2">
        <v>2020</v>
      </c>
      <c r="M57" s="24">
        <f>D42-D56</f>
        <v>38321</v>
      </c>
    </row>
    <row r="58" spans="1:13" x14ac:dyDescent="0.3">
      <c r="A58" s="1" t="s">
        <v>37</v>
      </c>
      <c r="B58" s="12"/>
      <c r="C58" s="12"/>
      <c r="D58" s="12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" thickTop="1" x14ac:dyDescent="0.3"/>
    <row r="71" spans="1:8" x14ac:dyDescent="0.3">
      <c r="A71" s="28" t="s">
        <v>55</v>
      </c>
      <c r="B71" s="28"/>
      <c r="C71" s="28"/>
      <c r="D71" s="28"/>
    </row>
    <row r="72" spans="1:8" x14ac:dyDescent="0.3">
      <c r="B72" s="27" t="s">
        <v>23</v>
      </c>
      <c r="C72" s="27"/>
      <c r="D72" s="27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3">
      <c r="F74">
        <v>2022</v>
      </c>
      <c r="G74">
        <f>B12/(AVERAGE(B85+B39))</f>
        <v>34.76609642301711</v>
      </c>
    </row>
    <row r="75" spans="1:8" x14ac:dyDescent="0.3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4">
        <f>D12/(AVERAGE(D85+D39))</f>
        <v>43.10091509913574</v>
      </c>
    </row>
    <row r="77" spans="1:8" x14ac:dyDescent="0.3">
      <c r="A77" s="11" t="s">
        <v>18</v>
      </c>
      <c r="B77" s="15"/>
      <c r="C77" s="15"/>
      <c r="D77" s="15"/>
      <c r="F77" s="12"/>
      <c r="G77" s="24"/>
      <c r="H77" s="12"/>
    </row>
    <row r="78" spans="1:8" x14ac:dyDescent="0.3">
      <c r="A78" s="1" t="s">
        <v>58</v>
      </c>
      <c r="B78" s="12"/>
      <c r="C78" s="12"/>
      <c r="D78" s="12"/>
      <c r="G78" s="24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  <c r="G79" t="s">
        <v>157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3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3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3">
      <c r="A83" t="s">
        <v>62</v>
      </c>
      <c r="B83" s="12"/>
      <c r="C83" s="12"/>
      <c r="D83" s="12"/>
    </row>
    <row r="84" spans="1:7" x14ac:dyDescent="0.3">
      <c r="A84" s="1" t="s">
        <v>28</v>
      </c>
      <c r="B84" s="12">
        <v>-1823</v>
      </c>
      <c r="C84" s="12">
        <v>-10125</v>
      </c>
      <c r="D84" s="12">
        <v>6917</v>
      </c>
      <c r="F84" s="24"/>
    </row>
    <row r="85" spans="1:7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3">
      <c r="A87" s="1" t="s">
        <v>84</v>
      </c>
      <c r="B87" s="12">
        <v>-6499</v>
      </c>
      <c r="C87" s="12">
        <v>-8042</v>
      </c>
      <c r="D87" s="12">
        <v>-9588</v>
      </c>
      <c r="F87" s="24" t="s">
        <v>158</v>
      </c>
    </row>
    <row r="88" spans="1:7" x14ac:dyDescent="0.3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3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3">
      <c r="A90" s="1" t="s">
        <v>85</v>
      </c>
      <c r="B90" s="12">
        <v>5632</v>
      </c>
      <c r="C90" s="12">
        <v>5799</v>
      </c>
      <c r="D90" s="12">
        <v>8916</v>
      </c>
      <c r="F90" s="24">
        <f>SUM(D79:D90)</f>
        <v>23263</v>
      </c>
    </row>
    <row r="91" spans="1:7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3">
      <c r="A92" s="7" t="s">
        <v>64</v>
      </c>
      <c r="B92" s="12"/>
      <c r="C92" s="12"/>
      <c r="D92" s="12"/>
      <c r="G92" t="s">
        <v>159</v>
      </c>
    </row>
    <row r="93" spans="1:7" x14ac:dyDescent="0.3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9">
        <v>155.81</v>
      </c>
    </row>
    <row r="94" spans="1:7" x14ac:dyDescent="0.3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9">
        <v>154.30000000000001</v>
      </c>
    </row>
    <row r="95" spans="1:7" x14ac:dyDescent="0.3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9">
        <v>113.02</v>
      </c>
    </row>
    <row r="96" spans="1:7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160</v>
      </c>
    </row>
    <row r="100" spans="1:7" x14ac:dyDescent="0.3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3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80</v>
      </c>
      <c r="B112" s="12"/>
      <c r="C112" s="12"/>
      <c r="D112" s="12"/>
      <c r="F112" s="12"/>
      <c r="G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abSelected="1" topLeftCell="A51" workbookViewId="0">
      <selection activeCell="B78" sqref="B78"/>
    </sheetView>
  </sheetViews>
  <sheetFormatPr defaultRowHeight="14.4" x14ac:dyDescent="0.3"/>
  <cols>
    <col min="1" max="1" width="4.6640625" customWidth="1"/>
    <col min="2" max="2" width="77.109375" bestFit="1" customWidth="1"/>
    <col min="3" max="4" width="12" bestFit="1" customWidth="1"/>
    <col min="5" max="5" width="11.1093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7" t="s">
        <v>23</v>
      </c>
      <c r="D2" s="27"/>
      <c r="E2" s="27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0.87</v>
      </c>
      <c r="D6">
        <v>1.05</v>
      </c>
      <c r="E6">
        <v>1.36</v>
      </c>
    </row>
    <row r="7" spans="1:10" x14ac:dyDescent="0.3">
      <c r="A7" s="18">
        <f t="shared" si="0"/>
        <v>1.3000000000000003</v>
      </c>
      <c r="B7" s="1" t="s">
        <v>102</v>
      </c>
      <c r="C7">
        <v>0.15</v>
      </c>
      <c r="D7">
        <v>0.28000000000000003</v>
      </c>
      <c r="E7">
        <v>0.36</v>
      </c>
    </row>
    <row r="8" spans="1:10" x14ac:dyDescent="0.3">
      <c r="A8" s="18">
        <f t="shared" si="0"/>
        <v>1.4000000000000004</v>
      </c>
      <c r="B8" s="1" t="s">
        <v>103</v>
      </c>
      <c r="C8">
        <v>105.84</v>
      </c>
      <c r="D8">
        <v>132.15</v>
      </c>
      <c r="E8">
        <v>198.19</v>
      </c>
    </row>
    <row r="9" spans="1:10" x14ac:dyDescent="0.3">
      <c r="A9" s="18">
        <f t="shared" si="0"/>
        <v>1.5000000000000004</v>
      </c>
      <c r="B9" s="1" t="s">
        <v>104</v>
      </c>
      <c r="C9">
        <v>10.5</v>
      </c>
      <c r="D9">
        <v>6.74</v>
      </c>
      <c r="E9">
        <v>8.4700000000000006</v>
      </c>
    </row>
    <row r="10" spans="1:10" x14ac:dyDescent="0.3">
      <c r="A10" s="18">
        <f t="shared" si="0"/>
        <v>1.6000000000000005</v>
      </c>
      <c r="B10" s="1" t="s">
        <v>105</v>
      </c>
      <c r="C10">
        <v>120.11</v>
      </c>
      <c r="D10">
        <v>114.97</v>
      </c>
      <c r="E10">
        <v>82.3</v>
      </c>
    </row>
    <row r="11" spans="1:10" x14ac:dyDescent="0.3">
      <c r="A11" s="18">
        <f t="shared" si="0"/>
        <v>1.7000000000000006</v>
      </c>
      <c r="B11" s="1" t="s">
        <v>106</v>
      </c>
      <c r="C11">
        <v>24.4</v>
      </c>
      <c r="D11">
        <v>16.12</v>
      </c>
      <c r="E11">
        <v>30.63</v>
      </c>
    </row>
    <row r="12" spans="1:10" x14ac:dyDescent="0.3">
      <c r="A12" s="18">
        <f t="shared" si="0"/>
        <v>1.8000000000000007</v>
      </c>
      <c r="B12" s="1" t="s">
        <v>107</v>
      </c>
      <c r="C12">
        <v>71</v>
      </c>
      <c r="D12">
        <v>-56.36</v>
      </c>
      <c r="E12">
        <v>61</v>
      </c>
    </row>
    <row r="13" spans="1:10" x14ac:dyDescent="0.3">
      <c r="A13" s="18">
        <f t="shared" si="0"/>
        <v>1.9000000000000008</v>
      </c>
      <c r="B13" s="1" t="s">
        <v>108</v>
      </c>
      <c r="C13">
        <v>-4.71</v>
      </c>
      <c r="D13">
        <v>2.56</v>
      </c>
      <c r="E13">
        <v>13.96</v>
      </c>
    </row>
    <row r="14" spans="1:10" x14ac:dyDescent="0.3">
      <c r="A14" s="18"/>
      <c r="B14" s="3" t="s">
        <v>109</v>
      </c>
      <c r="C14" s="2">
        <v>18577</v>
      </c>
      <c r="D14" s="2">
        <v>9355</v>
      </c>
      <c r="E14" s="2"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v>43.31</v>
      </c>
      <c r="D17">
        <v>41.78</v>
      </c>
      <c r="E17">
        <v>38.229999999999997</v>
      </c>
    </row>
    <row r="18" spans="1:5" x14ac:dyDescent="0.3">
      <c r="A18" s="18">
        <f>+A17+0.1</f>
        <v>2.2000000000000002</v>
      </c>
      <c r="B18" s="1" t="s">
        <v>111</v>
      </c>
      <c r="C18">
        <v>0.34</v>
      </c>
      <c r="D18">
        <v>0.37</v>
      </c>
      <c r="E18">
        <v>0.28999999999999998</v>
      </c>
    </row>
    <row r="19" spans="1:5" x14ac:dyDescent="0.3">
      <c r="A19" s="18"/>
      <c r="B19" s="3" t="s">
        <v>112</v>
      </c>
      <c r="C19" s="2">
        <v>133345</v>
      </c>
      <c r="D19" s="2">
        <v>134036</v>
      </c>
      <c r="E19" s="2">
        <v>80970</v>
      </c>
    </row>
    <row r="20" spans="1:5" x14ac:dyDescent="0.3">
      <c r="A20" s="18">
        <f>+A18+0.1</f>
        <v>2.3000000000000003</v>
      </c>
      <c r="B20" s="1" t="s">
        <v>113</v>
      </c>
      <c r="C20">
        <v>0.31</v>
      </c>
      <c r="D20">
        <v>0.34</v>
      </c>
      <c r="E20">
        <v>0.25</v>
      </c>
    </row>
    <row r="21" spans="1:5" x14ac:dyDescent="0.3">
      <c r="A21" s="18"/>
      <c r="B21" s="3" t="s">
        <v>114</v>
      </c>
      <c r="C21" s="2">
        <v>122241</v>
      </c>
      <c r="D21" s="2">
        <v>122752</v>
      </c>
      <c r="E21" s="2">
        <v>69914</v>
      </c>
    </row>
    <row r="22" spans="1:5" x14ac:dyDescent="0.3">
      <c r="A22" s="18">
        <f>+A20+0.1</f>
        <v>2.4000000000000004</v>
      </c>
      <c r="B22" s="1" t="s">
        <v>115</v>
      </c>
      <c r="C22">
        <v>83.56</v>
      </c>
      <c r="D22">
        <v>86.9</v>
      </c>
      <c r="E22">
        <v>86.6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3.04</v>
      </c>
      <c r="D25">
        <v>1.99</v>
      </c>
      <c r="E25">
        <v>1.61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0.31</v>
      </c>
      <c r="D26">
        <v>0.34</v>
      </c>
      <c r="E26">
        <v>0.33</v>
      </c>
    </row>
    <row r="27" spans="1:5" x14ac:dyDescent="0.3">
      <c r="A27" s="18">
        <f t="shared" si="1"/>
        <v>3.3000000000000003</v>
      </c>
      <c r="B27" s="1" t="s">
        <v>119</v>
      </c>
      <c r="C27">
        <v>0.66</v>
      </c>
      <c r="D27">
        <v>0.63</v>
      </c>
      <c r="E27">
        <v>0.6</v>
      </c>
    </row>
    <row r="28" spans="1:5" x14ac:dyDescent="0.3">
      <c r="A28" s="18">
        <f t="shared" si="1"/>
        <v>3.4000000000000004</v>
      </c>
      <c r="B28" s="1" t="s">
        <v>120</v>
      </c>
      <c r="C28">
        <v>34.840000000000003</v>
      </c>
      <c r="D28">
        <v>35.24</v>
      </c>
      <c r="E28">
        <v>19.12</v>
      </c>
    </row>
    <row r="29" spans="1:5" x14ac:dyDescent="0.3">
      <c r="A29" s="18">
        <f t="shared" si="1"/>
        <v>3.5000000000000004</v>
      </c>
      <c r="B29" s="1" t="s">
        <v>121</v>
      </c>
      <c r="C29">
        <v>1082.8</v>
      </c>
      <c r="D29">
        <v>868.88</v>
      </c>
      <c r="E29">
        <v>354.21</v>
      </c>
    </row>
    <row r="30" spans="1:5" x14ac:dyDescent="0.3">
      <c r="A30" s="18">
        <f t="shared" si="1"/>
        <v>3.6000000000000005</v>
      </c>
      <c r="B30" s="1" t="s">
        <v>122</v>
      </c>
      <c r="C30">
        <v>-0.5</v>
      </c>
      <c r="D30">
        <v>-0.93</v>
      </c>
      <c r="E30">
        <v>-5.56</v>
      </c>
    </row>
    <row r="31" spans="1:5" x14ac:dyDescent="0.3">
      <c r="A31" s="18"/>
      <c r="B31" s="3" t="s">
        <v>123</v>
      </c>
      <c r="C31" s="2">
        <v>32165</v>
      </c>
      <c r="D31" s="2">
        <v>23987</v>
      </c>
      <c r="E31" s="2">
        <v>282425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0.83</v>
      </c>
      <c r="D34">
        <v>0.8</v>
      </c>
      <c r="E34">
        <v>0.68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3.18</v>
      </c>
      <c r="D35">
        <v>3.34</v>
      </c>
      <c r="E35">
        <v>1.95</v>
      </c>
    </row>
    <row r="36" spans="1:5" x14ac:dyDescent="0.3">
      <c r="A36" s="18">
        <f t="shared" si="2"/>
        <v>4.2999999999999989</v>
      </c>
      <c r="B36" s="1" t="s">
        <v>127</v>
      </c>
      <c r="C36">
        <v>34.78</v>
      </c>
      <c r="D36">
        <v>54.08</v>
      </c>
      <c r="E36">
        <v>43</v>
      </c>
    </row>
    <row r="37" spans="1:5" x14ac:dyDescent="0.3">
      <c r="A37" s="18">
        <f t="shared" si="2"/>
        <v>4.3999999999999986</v>
      </c>
      <c r="B37" s="1" t="s">
        <v>128</v>
      </c>
      <c r="C37">
        <v>0.27</v>
      </c>
      <c r="D37">
        <v>0.26</v>
      </c>
      <c r="E37">
        <v>0.17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25.33</v>
      </c>
      <c r="D40">
        <v>2.21</v>
      </c>
      <c r="E40">
        <v>34.15</v>
      </c>
    </row>
    <row r="41" spans="1:5" x14ac:dyDescent="0.3">
      <c r="A41" s="18">
        <f t="shared" ref="A41:A44" si="3">+A40+0.1</f>
        <v>5.1999999999999993</v>
      </c>
      <c r="B41" s="3" t="s">
        <v>131</v>
      </c>
    </row>
    <row r="42" spans="1:5" x14ac:dyDescent="0.3">
      <c r="A42" s="18">
        <f t="shared" si="3"/>
        <v>5.2999999999999989</v>
      </c>
      <c r="B42" s="1" t="s">
        <v>132</v>
      </c>
    </row>
    <row r="43" spans="1:5" x14ac:dyDescent="0.3">
      <c r="A43" s="18">
        <f t="shared" si="3"/>
        <v>5.3999999999999986</v>
      </c>
      <c r="B43" s="3" t="s">
        <v>133</v>
      </c>
    </row>
    <row r="44" spans="1:5" x14ac:dyDescent="0.3">
      <c r="A44" s="18">
        <f t="shared" si="3"/>
        <v>5.4999999999999982</v>
      </c>
      <c r="B44" s="1" t="s">
        <v>134</v>
      </c>
    </row>
    <row r="45" spans="1:5" x14ac:dyDescent="0.3">
      <c r="A45" s="18"/>
      <c r="B45" s="3" t="s">
        <v>135</v>
      </c>
    </row>
    <row r="46" spans="1:5" x14ac:dyDescent="0.3">
      <c r="A46" s="18">
        <f>+A44+0.1</f>
        <v>5.5999999999999979</v>
      </c>
      <c r="B46" s="1" t="s">
        <v>136</v>
      </c>
    </row>
    <row r="47" spans="1:5" x14ac:dyDescent="0.3">
      <c r="A47" s="18">
        <f t="shared" ref="A47:A50" si="4">+A45+0.1</f>
        <v>0.1</v>
      </c>
      <c r="B47" s="1" t="s">
        <v>137</v>
      </c>
    </row>
    <row r="48" spans="1:5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  <row r="53" spans="1:2" x14ac:dyDescent="0.3">
      <c r="B53" s="17" t="s">
        <v>149</v>
      </c>
    </row>
    <row r="54" spans="1:2" x14ac:dyDescent="0.3">
      <c r="B54" s="1" t="s">
        <v>145</v>
      </c>
    </row>
    <row r="55" spans="1:2" x14ac:dyDescent="0.3">
      <c r="B55" s="1" t="s">
        <v>89</v>
      </c>
    </row>
    <row r="56" spans="1:2" x14ac:dyDescent="0.3">
      <c r="B56" s="1" t="s">
        <v>90</v>
      </c>
    </row>
    <row r="57" spans="1:2" x14ac:dyDescent="0.3">
      <c r="B57" s="11" t="s">
        <v>91</v>
      </c>
    </row>
    <row r="58" spans="1:2" x14ac:dyDescent="0.3">
      <c r="B58" t="s">
        <v>25</v>
      </c>
    </row>
    <row r="59" spans="1:2" x14ac:dyDescent="0.3">
      <c r="B59" s="1" t="s">
        <v>26</v>
      </c>
    </row>
    <row r="60" spans="1:2" x14ac:dyDescent="0.3">
      <c r="B60" s="1" t="s">
        <v>27</v>
      </c>
    </row>
    <row r="61" spans="1:2" x14ac:dyDescent="0.3">
      <c r="B61" s="1" t="s">
        <v>28</v>
      </c>
    </row>
    <row r="62" spans="1:2" x14ac:dyDescent="0.3">
      <c r="B62" s="1" t="s">
        <v>29</v>
      </c>
    </row>
    <row r="63" spans="1:2" x14ac:dyDescent="0.3">
      <c r="B63" s="1" t="s">
        <v>47</v>
      </c>
    </row>
    <row r="64" spans="1:2" x14ac:dyDescent="0.3">
      <c r="B64" s="1" t="s">
        <v>30</v>
      </c>
    </row>
    <row r="65" spans="2:2" x14ac:dyDescent="0.3">
      <c r="B65" t="s">
        <v>48</v>
      </c>
    </row>
    <row r="66" spans="2:2" x14ac:dyDescent="0.3">
      <c r="B66" s="1" t="s">
        <v>27</v>
      </c>
    </row>
    <row r="67" spans="2:2" x14ac:dyDescent="0.3">
      <c r="B67" s="1" t="s">
        <v>32</v>
      </c>
    </row>
    <row r="68" spans="2:2" x14ac:dyDescent="0.3">
      <c r="B68" s="1" t="s">
        <v>49</v>
      </c>
    </row>
    <row r="69" spans="2:2" x14ac:dyDescent="0.3">
      <c r="B69" t="s">
        <v>34</v>
      </c>
    </row>
    <row r="70" spans="2:2" x14ac:dyDescent="0.3">
      <c r="B70" s="1" t="s">
        <v>35</v>
      </c>
    </row>
    <row r="71" spans="2:2" x14ac:dyDescent="0.3">
      <c r="B71" s="1" t="s">
        <v>36</v>
      </c>
    </row>
    <row r="72" spans="2:2" x14ac:dyDescent="0.3">
      <c r="B72" s="1" t="s">
        <v>37</v>
      </c>
    </row>
    <row r="73" spans="2:2" x14ac:dyDescent="0.3">
      <c r="B73" s="1" t="s">
        <v>38</v>
      </c>
    </row>
    <row r="74" spans="2:2" x14ac:dyDescent="0.3">
      <c r="B74" s="1" t="s">
        <v>39</v>
      </c>
    </row>
    <row r="75" spans="2:2" x14ac:dyDescent="0.3">
      <c r="B75" t="s">
        <v>51</v>
      </c>
    </row>
    <row r="76" spans="2:2" x14ac:dyDescent="0.3">
      <c r="B76" s="1" t="s">
        <v>37</v>
      </c>
    </row>
    <row r="77" spans="2:2" x14ac:dyDescent="0.3">
      <c r="B77" s="1" t="s">
        <v>39</v>
      </c>
    </row>
    <row r="78" spans="2:2" x14ac:dyDescent="0.3">
      <c r="B78" s="1" t="s">
        <v>52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Emily Jarvis</cp:lastModifiedBy>
  <dcterms:created xsi:type="dcterms:W3CDTF">2020-05-18T16:32:37Z</dcterms:created>
  <dcterms:modified xsi:type="dcterms:W3CDTF">2023-10-22T14:28:29Z</dcterms:modified>
</cp:coreProperties>
</file>