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a/Downloads/"/>
    </mc:Choice>
  </mc:AlternateContent>
  <xr:revisionPtr revIDLastSave="0" documentId="13_ncr:1_{B11F50A7-0C34-7C4C-824A-E9B152F05BE6}" xr6:coauthVersionLast="47" xr6:coauthVersionMax="47" xr10:uidLastSave="{00000000-0000-0000-0000-000000000000}"/>
  <bookViews>
    <workbookView xWindow="0" yWindow="460" windowWidth="25600" windowHeight="1452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N18" i="3"/>
  <c r="N15" i="3"/>
  <c r="N12" i="3"/>
  <c r="N9" i="3"/>
  <c r="D6" i="3"/>
  <c r="L182" i="3"/>
  <c r="D179" i="3"/>
  <c r="D101" i="3"/>
  <c r="J8" i="3"/>
  <c r="B168" i="3"/>
  <c r="C212" i="3"/>
  <c r="K126" i="3"/>
  <c r="B85" i="3"/>
  <c r="B23" i="3"/>
  <c r="F18" i="3"/>
  <c r="D173" i="3"/>
  <c r="D183" i="3"/>
  <c r="D206" i="3"/>
  <c r="D204" i="3"/>
  <c r="I176" i="3"/>
  <c r="H176" i="3"/>
  <c r="G176" i="3"/>
  <c r="F176" i="3"/>
  <c r="E176" i="3"/>
  <c r="D176" i="3"/>
  <c r="C176" i="3"/>
  <c r="B176" i="3"/>
  <c r="I172" i="3"/>
  <c r="H172" i="3"/>
  <c r="G172" i="3"/>
  <c r="F172" i="3"/>
  <c r="E172" i="3"/>
  <c r="D172" i="3"/>
  <c r="C172" i="3"/>
  <c r="B172" i="3"/>
  <c r="I168" i="3"/>
  <c r="H168" i="3"/>
  <c r="G168" i="3"/>
  <c r="F168" i="3"/>
  <c r="F169" i="3" s="1"/>
  <c r="E168" i="3"/>
  <c r="D168" i="3"/>
  <c r="C168" i="3"/>
  <c r="I126" i="3"/>
  <c r="H126" i="3"/>
  <c r="G126" i="3"/>
  <c r="G127" i="3" s="1"/>
  <c r="F126" i="3"/>
  <c r="E126" i="3"/>
  <c r="D126" i="3"/>
  <c r="C126" i="3"/>
  <c r="C127" i="3" s="1"/>
  <c r="B126" i="3"/>
  <c r="I122" i="3"/>
  <c r="H122" i="3"/>
  <c r="G122" i="3"/>
  <c r="F122" i="3"/>
  <c r="E122" i="3"/>
  <c r="D122" i="3"/>
  <c r="C122" i="3"/>
  <c r="C123" i="3" s="1"/>
  <c r="B122" i="3"/>
  <c r="I118" i="3"/>
  <c r="H118" i="3"/>
  <c r="G118" i="3"/>
  <c r="F118" i="3"/>
  <c r="E118" i="3"/>
  <c r="D118" i="3"/>
  <c r="C118" i="3"/>
  <c r="B118" i="3"/>
  <c r="I127" i="3"/>
  <c r="H127" i="3"/>
  <c r="F127" i="3"/>
  <c r="E127" i="3"/>
  <c r="D127" i="3"/>
  <c r="B127" i="3"/>
  <c r="I123" i="3"/>
  <c r="H123" i="3"/>
  <c r="G123" i="3"/>
  <c r="F123" i="3"/>
  <c r="E123" i="3"/>
  <c r="D123" i="3"/>
  <c r="B123" i="3"/>
  <c r="I119" i="3"/>
  <c r="H119" i="3"/>
  <c r="G119" i="3"/>
  <c r="F119" i="3"/>
  <c r="E119" i="3"/>
  <c r="D119" i="3"/>
  <c r="C119" i="3"/>
  <c r="B119" i="3"/>
  <c r="I169" i="3"/>
  <c r="H169" i="3"/>
  <c r="G169" i="3"/>
  <c r="E169" i="3"/>
  <c r="D169" i="3"/>
  <c r="C169" i="3"/>
  <c r="B169" i="3"/>
  <c r="I173" i="3"/>
  <c r="H173" i="3"/>
  <c r="G173" i="3"/>
  <c r="F173" i="3"/>
  <c r="E173" i="3"/>
  <c r="C173" i="3"/>
  <c r="B173" i="3"/>
  <c r="I177" i="3"/>
  <c r="H177" i="3"/>
  <c r="G177" i="3"/>
  <c r="F177" i="3"/>
  <c r="E177" i="3"/>
  <c r="D177" i="3"/>
  <c r="C177" i="3"/>
  <c r="B177" i="3"/>
  <c r="I95" i="3"/>
  <c r="H95" i="3"/>
  <c r="G95" i="3"/>
  <c r="G96" i="3" s="1"/>
  <c r="F95" i="3"/>
  <c r="E95" i="3"/>
  <c r="D95" i="3"/>
  <c r="C95" i="3"/>
  <c r="F96" i="3"/>
  <c r="B95" i="3"/>
  <c r="B96" i="3" s="1"/>
  <c r="I91" i="3"/>
  <c r="H91" i="3"/>
  <c r="G91" i="3"/>
  <c r="F91" i="3"/>
  <c r="F92" i="3" s="1"/>
  <c r="E91" i="3"/>
  <c r="D91" i="3"/>
  <c r="C91" i="3"/>
  <c r="C92" i="3"/>
  <c r="B91" i="3"/>
  <c r="I96" i="3"/>
  <c r="H96" i="3"/>
  <c r="E96" i="3"/>
  <c r="D96" i="3"/>
  <c r="C96" i="3"/>
  <c r="I92" i="3"/>
  <c r="H92" i="3"/>
  <c r="G92" i="3"/>
  <c r="E92" i="3"/>
  <c r="D92" i="3"/>
  <c r="B92" i="3"/>
  <c r="I88" i="3"/>
  <c r="H88" i="3"/>
  <c r="G88" i="3"/>
  <c r="F88" i="3"/>
  <c r="E88" i="3"/>
  <c r="D88" i="3"/>
  <c r="I87" i="3"/>
  <c r="H87" i="3"/>
  <c r="G87" i="3"/>
  <c r="F87" i="3"/>
  <c r="E87" i="3"/>
  <c r="D87" i="3"/>
  <c r="C87" i="3"/>
  <c r="B87" i="3"/>
  <c r="I162" i="3"/>
  <c r="N162" i="3"/>
  <c r="M162" i="3"/>
  <c r="L162" i="3"/>
  <c r="K162" i="3"/>
  <c r="J162" i="3"/>
  <c r="J157" i="3"/>
  <c r="N159" i="3"/>
  <c r="M159" i="3"/>
  <c r="L159" i="3"/>
  <c r="K159" i="3"/>
  <c r="J159" i="3"/>
  <c r="I149" i="3"/>
  <c r="J149" i="3"/>
  <c r="J148" i="3"/>
  <c r="J161" i="3"/>
  <c r="K161" i="3" s="1"/>
  <c r="L161" i="3" s="1"/>
  <c r="M161" i="3" s="1"/>
  <c r="N161" i="3" s="1"/>
  <c r="J160" i="3"/>
  <c r="J158" i="3"/>
  <c r="J156" i="3"/>
  <c r="J155" i="3"/>
  <c r="K154" i="3" s="1"/>
  <c r="J154" i="3"/>
  <c r="J152" i="3"/>
  <c r="J151" i="3"/>
  <c r="K150" i="3" s="1"/>
  <c r="J150" i="3"/>
  <c r="K149" i="3"/>
  <c r="L149" i="3" s="1"/>
  <c r="M149" i="3" s="1"/>
  <c r="N149" i="3" s="1"/>
  <c r="K148" i="3"/>
  <c r="L148" i="3" s="1"/>
  <c r="M148" i="3" s="1"/>
  <c r="N148" i="3" s="1"/>
  <c r="J147" i="3"/>
  <c r="K147" i="3" s="1"/>
  <c r="K146" i="3"/>
  <c r="L146" i="3" s="1"/>
  <c r="M146" i="3" s="1"/>
  <c r="N146" i="3" s="1"/>
  <c r="J146" i="3"/>
  <c r="J145" i="3"/>
  <c r="K145" i="3" s="1"/>
  <c r="L145" i="3" s="1"/>
  <c r="M145" i="3" s="1"/>
  <c r="N145" i="3" s="1"/>
  <c r="J192" i="3"/>
  <c r="K192" i="3" s="1"/>
  <c r="L192" i="3" s="1"/>
  <c r="M192" i="3" s="1"/>
  <c r="N192" i="3" s="1"/>
  <c r="J191" i="3"/>
  <c r="J193" i="3" s="1"/>
  <c r="J190" i="3"/>
  <c r="J188" i="3"/>
  <c r="J189" i="3" s="1"/>
  <c r="J187" i="3"/>
  <c r="J186" i="3"/>
  <c r="K185" i="3" s="1"/>
  <c r="J185" i="3"/>
  <c r="J183" i="3"/>
  <c r="J182" i="3"/>
  <c r="K181" i="3" s="1"/>
  <c r="J181" i="3"/>
  <c r="J184" i="3" s="1"/>
  <c r="J180" i="3"/>
  <c r="K180" i="3" s="1"/>
  <c r="L180" i="3" s="1"/>
  <c r="M180" i="3" s="1"/>
  <c r="N180" i="3" s="1"/>
  <c r="J179" i="3"/>
  <c r="K179" i="3" s="1"/>
  <c r="L179" i="3" s="1"/>
  <c r="M179" i="3" s="1"/>
  <c r="N179" i="3" s="1"/>
  <c r="J178" i="3"/>
  <c r="K178" i="3" s="1"/>
  <c r="J176" i="3"/>
  <c r="K176" i="3" s="1"/>
  <c r="L176" i="3" s="1"/>
  <c r="M176" i="3" s="1"/>
  <c r="N176" i="3" s="1"/>
  <c r="J175" i="3"/>
  <c r="J174" i="3"/>
  <c r="J172" i="3"/>
  <c r="K172" i="3" s="1"/>
  <c r="L172" i="3" s="1"/>
  <c r="M172" i="3" s="1"/>
  <c r="N172" i="3" s="1"/>
  <c r="J171" i="3"/>
  <c r="J170" i="3"/>
  <c r="K169" i="3"/>
  <c r="L169" i="3" s="1"/>
  <c r="M169" i="3" s="1"/>
  <c r="N169" i="3" s="1"/>
  <c r="J168" i="3"/>
  <c r="K168" i="3" s="1"/>
  <c r="L168" i="3" s="1"/>
  <c r="M168" i="3" s="1"/>
  <c r="N168" i="3" s="1"/>
  <c r="J167" i="3"/>
  <c r="K167" i="3" s="1"/>
  <c r="L167" i="3" s="1"/>
  <c r="M167" i="3" s="1"/>
  <c r="N167" i="3" s="1"/>
  <c r="J166" i="3"/>
  <c r="K166" i="3" s="1"/>
  <c r="L166" i="3" s="1"/>
  <c r="M166" i="3" s="1"/>
  <c r="N166" i="3" s="1"/>
  <c r="J165" i="3"/>
  <c r="K165" i="3" s="1"/>
  <c r="L165" i="3" s="1"/>
  <c r="M165" i="3" s="1"/>
  <c r="N165" i="3" s="1"/>
  <c r="J164" i="3"/>
  <c r="J118" i="3"/>
  <c r="J142" i="3"/>
  <c r="K142" i="3" s="1"/>
  <c r="L142" i="3" s="1"/>
  <c r="M142" i="3" s="1"/>
  <c r="N142" i="3" s="1"/>
  <c r="J141" i="3"/>
  <c r="J143" i="3" s="1"/>
  <c r="J140" i="3"/>
  <c r="J138" i="3"/>
  <c r="J139" i="3" s="1"/>
  <c r="J137" i="3"/>
  <c r="J136" i="3"/>
  <c r="K136" i="3" s="1"/>
  <c r="L136" i="3" s="1"/>
  <c r="M136" i="3" s="1"/>
  <c r="N136" i="3" s="1"/>
  <c r="K135" i="3"/>
  <c r="K137" i="3" s="1"/>
  <c r="J135" i="3"/>
  <c r="J133" i="3"/>
  <c r="J132" i="3"/>
  <c r="K132" i="3" s="1"/>
  <c r="L132" i="3" s="1"/>
  <c r="M132" i="3" s="1"/>
  <c r="N132" i="3" s="1"/>
  <c r="K131" i="3"/>
  <c r="J131" i="3"/>
  <c r="J134" i="3" s="1"/>
  <c r="J130" i="3"/>
  <c r="K130" i="3" s="1"/>
  <c r="L130" i="3" s="1"/>
  <c r="M130" i="3" s="1"/>
  <c r="N130" i="3" s="1"/>
  <c r="J129" i="3"/>
  <c r="K129" i="3" s="1"/>
  <c r="L129" i="3" s="1"/>
  <c r="M129" i="3" s="1"/>
  <c r="N129" i="3" s="1"/>
  <c r="J128" i="3"/>
  <c r="K128" i="3" s="1"/>
  <c r="L128" i="3" s="1"/>
  <c r="M128" i="3" s="1"/>
  <c r="N128" i="3" s="1"/>
  <c r="J126" i="3"/>
  <c r="L126" i="3" s="1"/>
  <c r="M126" i="3" s="1"/>
  <c r="N126" i="3" s="1"/>
  <c r="J125" i="3"/>
  <c r="J124" i="3"/>
  <c r="J122" i="3"/>
  <c r="K122" i="3" s="1"/>
  <c r="L122" i="3" s="1"/>
  <c r="M122" i="3" s="1"/>
  <c r="N122" i="3" s="1"/>
  <c r="J121" i="3"/>
  <c r="J123" i="3" s="1"/>
  <c r="K123" i="3" s="1"/>
  <c r="L123" i="3" s="1"/>
  <c r="M123" i="3" s="1"/>
  <c r="N123" i="3" s="1"/>
  <c r="J120" i="3"/>
  <c r="K119" i="3"/>
  <c r="L119" i="3" s="1"/>
  <c r="M119" i="3" s="1"/>
  <c r="N119" i="3" s="1"/>
  <c r="K118" i="3"/>
  <c r="L118" i="3" s="1"/>
  <c r="M118" i="3" s="1"/>
  <c r="N118" i="3" s="1"/>
  <c r="L117" i="3"/>
  <c r="M117" i="3" s="1"/>
  <c r="N117" i="3" s="1"/>
  <c r="K117" i="3"/>
  <c r="J117" i="3"/>
  <c r="J116" i="3"/>
  <c r="K116" i="3" s="1"/>
  <c r="L116" i="3" s="1"/>
  <c r="J115" i="3"/>
  <c r="K115" i="3" s="1"/>
  <c r="L115" i="3" s="1"/>
  <c r="M115" i="3" s="1"/>
  <c r="N115" i="3" s="1"/>
  <c r="K114" i="3"/>
  <c r="L114" i="3" s="1"/>
  <c r="M114" i="3" s="1"/>
  <c r="N114" i="3" s="1"/>
  <c r="J114" i="3"/>
  <c r="J111" i="3"/>
  <c r="K111" i="3" s="1"/>
  <c r="L111" i="3" s="1"/>
  <c r="M111" i="3" s="1"/>
  <c r="N111" i="3" s="1"/>
  <c r="J110" i="3"/>
  <c r="J112" i="3" s="1"/>
  <c r="J109" i="3"/>
  <c r="J107" i="3"/>
  <c r="J108" i="3" s="1"/>
  <c r="J106" i="3"/>
  <c r="J105" i="3"/>
  <c r="K104" i="3" s="1"/>
  <c r="J104" i="3"/>
  <c r="J102" i="3"/>
  <c r="J101" i="3"/>
  <c r="K100" i="3" s="1"/>
  <c r="J100" i="3"/>
  <c r="J99" i="3"/>
  <c r="K99" i="3" s="1"/>
  <c r="L99" i="3" s="1"/>
  <c r="M99" i="3" s="1"/>
  <c r="N99" i="3" s="1"/>
  <c r="J98" i="3"/>
  <c r="K98" i="3" s="1"/>
  <c r="L98" i="3" s="1"/>
  <c r="M98" i="3" s="1"/>
  <c r="N98" i="3" s="1"/>
  <c r="J97" i="3"/>
  <c r="K97" i="3" s="1"/>
  <c r="J95" i="3"/>
  <c r="K95" i="3" s="1"/>
  <c r="L95" i="3" s="1"/>
  <c r="M95" i="3" s="1"/>
  <c r="N95" i="3" s="1"/>
  <c r="J94" i="3"/>
  <c r="J96" i="3" s="1"/>
  <c r="K96" i="3" s="1"/>
  <c r="L96" i="3" s="1"/>
  <c r="M96" i="3" s="1"/>
  <c r="N96" i="3" s="1"/>
  <c r="J93" i="3"/>
  <c r="J91" i="3"/>
  <c r="K91" i="3" s="1"/>
  <c r="L91" i="3" s="1"/>
  <c r="M91" i="3" s="1"/>
  <c r="N91" i="3" s="1"/>
  <c r="J90" i="3"/>
  <c r="J92" i="3" s="1"/>
  <c r="K92" i="3" s="1"/>
  <c r="L92" i="3" s="1"/>
  <c r="M92" i="3" s="1"/>
  <c r="N92" i="3" s="1"/>
  <c r="J89" i="3"/>
  <c r="K88" i="3"/>
  <c r="L88" i="3" s="1"/>
  <c r="M88" i="3" s="1"/>
  <c r="N88" i="3" s="1"/>
  <c r="J87" i="3"/>
  <c r="K87" i="3" s="1"/>
  <c r="L87" i="3" s="1"/>
  <c r="M87" i="3" s="1"/>
  <c r="N87" i="3" s="1"/>
  <c r="J86" i="3"/>
  <c r="K86" i="3" s="1"/>
  <c r="L86" i="3" s="1"/>
  <c r="M86" i="3" s="1"/>
  <c r="N86" i="3" s="1"/>
  <c r="J85" i="3"/>
  <c r="K85" i="3" s="1"/>
  <c r="L85" i="3" s="1"/>
  <c r="M85" i="3" s="1"/>
  <c r="N85" i="3" s="1"/>
  <c r="J84" i="3"/>
  <c r="K84" i="3" s="1"/>
  <c r="L84" i="3" s="1"/>
  <c r="M84" i="3" s="1"/>
  <c r="N84" i="3" s="1"/>
  <c r="K83" i="3"/>
  <c r="L83" i="3" s="1"/>
  <c r="M83" i="3" s="1"/>
  <c r="N83" i="3" s="1"/>
  <c r="J83" i="3"/>
  <c r="J80" i="3"/>
  <c r="K80" i="3" s="1"/>
  <c r="L80" i="3" s="1"/>
  <c r="M80" i="3" s="1"/>
  <c r="N80" i="3" s="1"/>
  <c r="J79" i="3"/>
  <c r="J81" i="3" s="1"/>
  <c r="J78" i="3"/>
  <c r="J76" i="3"/>
  <c r="J77" i="3" s="1"/>
  <c r="J75" i="3"/>
  <c r="J74" i="3"/>
  <c r="K74" i="3" s="1"/>
  <c r="L74" i="3" s="1"/>
  <c r="M74" i="3" s="1"/>
  <c r="N74" i="3" s="1"/>
  <c r="K73" i="3"/>
  <c r="K75" i="3" s="1"/>
  <c r="J73" i="3"/>
  <c r="J72" i="3"/>
  <c r="J71" i="3"/>
  <c r="J70" i="3"/>
  <c r="K70" i="3" s="1"/>
  <c r="L70" i="3" s="1"/>
  <c r="M70" i="3" s="1"/>
  <c r="N70" i="3" s="1"/>
  <c r="K69" i="3"/>
  <c r="J69" i="3"/>
  <c r="J68" i="3"/>
  <c r="K68" i="3" s="1"/>
  <c r="L68" i="3" s="1"/>
  <c r="M68" i="3" s="1"/>
  <c r="N68" i="3" s="1"/>
  <c r="J67" i="3"/>
  <c r="K67" i="3" s="1"/>
  <c r="L67" i="3" s="1"/>
  <c r="M67" i="3" s="1"/>
  <c r="N67" i="3" s="1"/>
  <c r="J66" i="3"/>
  <c r="K66" i="3" s="1"/>
  <c r="L66" i="3" s="1"/>
  <c r="M66" i="3" s="1"/>
  <c r="N66" i="3" s="1"/>
  <c r="J64" i="3"/>
  <c r="K64" i="3" s="1"/>
  <c r="L64" i="3" s="1"/>
  <c r="M64" i="3" s="1"/>
  <c r="N64" i="3" s="1"/>
  <c r="J63" i="3"/>
  <c r="J65" i="3" s="1"/>
  <c r="K65" i="3" s="1"/>
  <c r="L65" i="3" s="1"/>
  <c r="M65" i="3" s="1"/>
  <c r="N65" i="3" s="1"/>
  <c r="J62" i="3"/>
  <c r="J60" i="3"/>
  <c r="K60" i="3" s="1"/>
  <c r="L60" i="3" s="1"/>
  <c r="M60" i="3" s="1"/>
  <c r="N60" i="3" s="1"/>
  <c r="J59" i="3"/>
  <c r="J61" i="3" s="1"/>
  <c r="K61" i="3" s="1"/>
  <c r="L61" i="3" s="1"/>
  <c r="M61" i="3" s="1"/>
  <c r="N61" i="3" s="1"/>
  <c r="J58" i="3"/>
  <c r="K57" i="3"/>
  <c r="L57" i="3" s="1"/>
  <c r="M57" i="3" s="1"/>
  <c r="N57" i="3" s="1"/>
  <c r="K56" i="3"/>
  <c r="L56" i="3" s="1"/>
  <c r="M56" i="3" s="1"/>
  <c r="N56" i="3" s="1"/>
  <c r="J56" i="3"/>
  <c r="J55" i="3"/>
  <c r="K55" i="3" s="1"/>
  <c r="L55" i="3" s="1"/>
  <c r="M55" i="3" s="1"/>
  <c r="N55" i="3" s="1"/>
  <c r="J54" i="3"/>
  <c r="K54" i="3" s="1"/>
  <c r="L54" i="3" s="1"/>
  <c r="M54" i="3" s="1"/>
  <c r="N54" i="3" s="1"/>
  <c r="J53" i="3"/>
  <c r="K53" i="3" s="1"/>
  <c r="L53" i="3" s="1"/>
  <c r="M53" i="3" s="1"/>
  <c r="N53" i="3" s="1"/>
  <c r="K52" i="3"/>
  <c r="J52" i="3"/>
  <c r="J41" i="3"/>
  <c r="N41" i="3"/>
  <c r="M41" i="3"/>
  <c r="L41" i="3"/>
  <c r="K41" i="3"/>
  <c r="I65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I61" i="3"/>
  <c r="H61" i="3"/>
  <c r="G61" i="3"/>
  <c r="F61" i="3"/>
  <c r="E61" i="3"/>
  <c r="D61" i="3"/>
  <c r="C61" i="3"/>
  <c r="B61" i="3"/>
  <c r="B60" i="3"/>
  <c r="I60" i="3"/>
  <c r="H60" i="3"/>
  <c r="G60" i="3"/>
  <c r="F60" i="3"/>
  <c r="E60" i="3"/>
  <c r="D60" i="3"/>
  <c r="C60" i="3"/>
  <c r="J27" i="3"/>
  <c r="J30" i="3"/>
  <c r="J33" i="3"/>
  <c r="J50" i="3"/>
  <c r="J49" i="3"/>
  <c r="K49" i="3" s="1"/>
  <c r="L49" i="3" s="1"/>
  <c r="M49" i="3" s="1"/>
  <c r="N49" i="3" s="1"/>
  <c r="J48" i="3"/>
  <c r="J47" i="3"/>
  <c r="J45" i="3"/>
  <c r="J46" i="3" s="1"/>
  <c r="J44" i="3"/>
  <c r="J43" i="3"/>
  <c r="K43" i="3" s="1"/>
  <c r="L43" i="3" s="1"/>
  <c r="M43" i="3" s="1"/>
  <c r="N43" i="3" s="1"/>
  <c r="K42" i="3"/>
  <c r="K44" i="3" s="1"/>
  <c r="J42" i="3"/>
  <c r="J40" i="3"/>
  <c r="J39" i="3"/>
  <c r="K39" i="3" s="1"/>
  <c r="L39" i="3" s="1"/>
  <c r="M39" i="3" s="1"/>
  <c r="N39" i="3" s="1"/>
  <c r="J38" i="3"/>
  <c r="J37" i="3"/>
  <c r="K37" i="3" s="1"/>
  <c r="L37" i="3" s="1"/>
  <c r="M37" i="3" s="1"/>
  <c r="N37" i="3" s="1"/>
  <c r="J36" i="3"/>
  <c r="K36" i="3" s="1"/>
  <c r="L36" i="3" s="1"/>
  <c r="M36" i="3" s="1"/>
  <c r="N36" i="3" s="1"/>
  <c r="J35" i="3"/>
  <c r="K35" i="3" s="1"/>
  <c r="L35" i="3" s="1"/>
  <c r="M35" i="3" s="1"/>
  <c r="N35" i="3" s="1"/>
  <c r="K33" i="3"/>
  <c r="L33" i="3" s="1"/>
  <c r="M33" i="3" s="1"/>
  <c r="N33" i="3" s="1"/>
  <c r="J32" i="3"/>
  <c r="J34" i="3" s="1"/>
  <c r="K34" i="3" s="1"/>
  <c r="L34" i="3" s="1"/>
  <c r="M34" i="3" s="1"/>
  <c r="N34" i="3" s="1"/>
  <c r="J31" i="3"/>
  <c r="J29" i="3"/>
  <c r="K29" i="3" s="1"/>
  <c r="L29" i="3" s="1"/>
  <c r="M29" i="3" s="1"/>
  <c r="N29" i="3" s="1"/>
  <c r="J28" i="3"/>
  <c r="K30" i="3" s="1"/>
  <c r="L30" i="3" s="1"/>
  <c r="M30" i="3" s="1"/>
  <c r="N30" i="3" s="1"/>
  <c r="K26" i="3"/>
  <c r="L26" i="3" s="1"/>
  <c r="M26" i="3" s="1"/>
  <c r="N26" i="3" s="1"/>
  <c r="K25" i="3"/>
  <c r="L25" i="3" s="1"/>
  <c r="M25" i="3" s="1"/>
  <c r="N25" i="3" s="1"/>
  <c r="J25" i="3"/>
  <c r="J24" i="3"/>
  <c r="K24" i="3" s="1"/>
  <c r="L24" i="3" s="1"/>
  <c r="M24" i="3" s="1"/>
  <c r="N24" i="3" s="1"/>
  <c r="J23" i="3"/>
  <c r="K23" i="3" s="1"/>
  <c r="L23" i="3" s="1"/>
  <c r="M23" i="3" s="1"/>
  <c r="N23" i="3" s="1"/>
  <c r="J22" i="3"/>
  <c r="K22" i="3" s="1"/>
  <c r="L22" i="3" s="1"/>
  <c r="M22" i="3" s="1"/>
  <c r="N22" i="3" s="1"/>
  <c r="K21" i="3"/>
  <c r="L21" i="3" s="1"/>
  <c r="M21" i="3" s="1"/>
  <c r="N21" i="3" s="1"/>
  <c r="J21" i="3"/>
  <c r="I78" i="3"/>
  <c r="I50" i="3"/>
  <c r="I35" i="3"/>
  <c r="H35" i="3"/>
  <c r="I44" i="3"/>
  <c r="I40" i="3"/>
  <c r="I37" i="3"/>
  <c r="N212" i="3"/>
  <c r="M212" i="3"/>
  <c r="L212" i="3"/>
  <c r="K212" i="3"/>
  <c r="J212" i="3"/>
  <c r="K210" i="3"/>
  <c r="L210" i="3" s="1"/>
  <c r="M210" i="3" s="1"/>
  <c r="N210" i="3" s="1"/>
  <c r="J210" i="3"/>
  <c r="K211" i="3"/>
  <c r="L211" i="3" s="1"/>
  <c r="M211" i="3" s="1"/>
  <c r="N211" i="3" s="1"/>
  <c r="J211" i="3"/>
  <c r="N209" i="3"/>
  <c r="M209" i="3"/>
  <c r="L209" i="3"/>
  <c r="K209" i="3"/>
  <c r="J209" i="3"/>
  <c r="K207" i="3"/>
  <c r="L207" i="3" s="1"/>
  <c r="M207" i="3" s="1"/>
  <c r="N207" i="3" s="1"/>
  <c r="J207" i="3"/>
  <c r="K208" i="3"/>
  <c r="L208" i="3" s="1"/>
  <c r="M208" i="3" s="1"/>
  <c r="N208" i="3" s="1"/>
  <c r="J208" i="3"/>
  <c r="N206" i="3"/>
  <c r="M206" i="3"/>
  <c r="L206" i="3"/>
  <c r="K206" i="3"/>
  <c r="J206" i="3"/>
  <c r="K204" i="3"/>
  <c r="L204" i="3" s="1"/>
  <c r="M204" i="3" s="1"/>
  <c r="N204" i="3" s="1"/>
  <c r="J204" i="3"/>
  <c r="J203" i="3"/>
  <c r="M202" i="3"/>
  <c r="L202" i="3"/>
  <c r="K202" i="3"/>
  <c r="J202" i="3"/>
  <c r="K200" i="3"/>
  <c r="L200" i="3" s="1"/>
  <c r="M200" i="3" s="1"/>
  <c r="N200" i="3" s="1"/>
  <c r="J200" i="3"/>
  <c r="K201" i="3"/>
  <c r="L201" i="3" s="1"/>
  <c r="M201" i="3" s="1"/>
  <c r="N201" i="3" s="1"/>
  <c r="J201" i="3"/>
  <c r="K196" i="3"/>
  <c r="L196" i="3" s="1"/>
  <c r="M196" i="3" s="1"/>
  <c r="N196" i="3" s="1"/>
  <c r="J196" i="3"/>
  <c r="K195" i="3"/>
  <c r="J195" i="3"/>
  <c r="I114" i="3"/>
  <c r="I55" i="3"/>
  <c r="I56" i="3"/>
  <c r="I57" i="3"/>
  <c r="H57" i="3"/>
  <c r="G57" i="3"/>
  <c r="F57" i="3"/>
  <c r="E57" i="3"/>
  <c r="D57" i="3"/>
  <c r="H56" i="3"/>
  <c r="G56" i="3"/>
  <c r="F56" i="3"/>
  <c r="E56" i="3"/>
  <c r="D56" i="3"/>
  <c r="C56" i="3"/>
  <c r="B56" i="3"/>
  <c r="B25" i="3"/>
  <c r="I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B163" i="1"/>
  <c r="K17" i="3"/>
  <c r="K18" i="3" s="1"/>
  <c r="K8" i="3"/>
  <c r="K9" i="3" s="1"/>
  <c r="J17" i="3"/>
  <c r="I17" i="3"/>
  <c r="H17" i="3"/>
  <c r="G17" i="3"/>
  <c r="F17" i="3"/>
  <c r="G18" i="3" s="1"/>
  <c r="E17" i="3"/>
  <c r="D17" i="3"/>
  <c r="C17" i="3"/>
  <c r="B17" i="3"/>
  <c r="I14" i="3"/>
  <c r="H14" i="3"/>
  <c r="H16" i="3" s="1"/>
  <c r="I11" i="3"/>
  <c r="H11" i="3"/>
  <c r="G11" i="3"/>
  <c r="H12" i="3" s="1"/>
  <c r="F11" i="3"/>
  <c r="G12" i="3" s="1"/>
  <c r="E11" i="3"/>
  <c r="D11" i="3"/>
  <c r="C11" i="3"/>
  <c r="B11" i="3"/>
  <c r="I8" i="3"/>
  <c r="H8" i="3"/>
  <c r="G8" i="3"/>
  <c r="F8" i="3"/>
  <c r="F10" i="3" s="1"/>
  <c r="E8" i="3"/>
  <c r="D8" i="3"/>
  <c r="C8" i="3"/>
  <c r="B7" i="3"/>
  <c r="C7" i="3"/>
  <c r="E7" i="3"/>
  <c r="F7" i="3"/>
  <c r="G7" i="3"/>
  <c r="H7" i="3"/>
  <c r="B8" i="3"/>
  <c r="H5" i="3"/>
  <c r="G5" i="3"/>
  <c r="F5" i="3"/>
  <c r="E5" i="3"/>
  <c r="C5" i="3"/>
  <c r="B5" i="3"/>
  <c r="I3" i="3"/>
  <c r="I19" i="3" s="1"/>
  <c r="H3" i="3"/>
  <c r="G3" i="3"/>
  <c r="F3" i="3"/>
  <c r="G4" i="3" s="1"/>
  <c r="E3" i="3"/>
  <c r="D3" i="3"/>
  <c r="C3" i="3"/>
  <c r="B3" i="3"/>
  <c r="I212" i="3"/>
  <c r="H212" i="3"/>
  <c r="G212" i="3"/>
  <c r="F212" i="3"/>
  <c r="E212" i="3"/>
  <c r="D212" i="3"/>
  <c r="B212" i="3"/>
  <c r="I211" i="3"/>
  <c r="H211" i="3"/>
  <c r="G211" i="3"/>
  <c r="F211" i="3"/>
  <c r="E211" i="3"/>
  <c r="D211" i="3"/>
  <c r="C211" i="3"/>
  <c r="B211" i="3"/>
  <c r="I210" i="3"/>
  <c r="H210" i="3"/>
  <c r="G210" i="3"/>
  <c r="F210" i="3"/>
  <c r="F203" i="3" s="1"/>
  <c r="E210" i="3"/>
  <c r="D210" i="3"/>
  <c r="C210" i="3"/>
  <c r="B210" i="3"/>
  <c r="I209" i="3"/>
  <c r="H209" i="3"/>
  <c r="I208" i="3"/>
  <c r="I207" i="3"/>
  <c r="H207" i="3"/>
  <c r="B206" i="3"/>
  <c r="I206" i="3"/>
  <c r="H206" i="3"/>
  <c r="G206" i="3"/>
  <c r="F206" i="3"/>
  <c r="E206" i="3"/>
  <c r="C206" i="3"/>
  <c r="I205" i="3"/>
  <c r="J205" i="3" s="1"/>
  <c r="K205" i="3" s="1"/>
  <c r="L205" i="3" s="1"/>
  <c r="M205" i="3" s="1"/>
  <c r="N205" i="3" s="1"/>
  <c r="H205" i="3"/>
  <c r="G205" i="3"/>
  <c r="F205" i="3"/>
  <c r="E205" i="3"/>
  <c r="D205" i="3"/>
  <c r="C205" i="3"/>
  <c r="B205" i="3"/>
  <c r="I204" i="3"/>
  <c r="H204" i="3"/>
  <c r="G204" i="3"/>
  <c r="F204" i="3"/>
  <c r="E204" i="3"/>
  <c r="D197" i="3"/>
  <c r="D5" i="3" s="1"/>
  <c r="C204" i="3"/>
  <c r="B204" i="3"/>
  <c r="I203" i="3"/>
  <c r="H203" i="3"/>
  <c r="G203" i="3"/>
  <c r="E203" i="3"/>
  <c r="D203" i="3"/>
  <c r="C203" i="3"/>
  <c r="B203" i="3"/>
  <c r="I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D201" i="3"/>
  <c r="C201" i="3"/>
  <c r="B201" i="3"/>
  <c r="I200" i="3"/>
  <c r="H200" i="3"/>
  <c r="G200" i="3"/>
  <c r="F200" i="3"/>
  <c r="E200" i="3"/>
  <c r="D200" i="3"/>
  <c r="C200" i="3"/>
  <c r="C197" i="3" s="1"/>
  <c r="G197" i="3"/>
  <c r="B200" i="3"/>
  <c r="I197" i="3"/>
  <c r="I199" i="3" s="1"/>
  <c r="H197" i="3"/>
  <c r="E197" i="3"/>
  <c r="E199" i="3" s="1"/>
  <c r="B197" i="3"/>
  <c r="B199" i="3" s="1"/>
  <c r="I195" i="3"/>
  <c r="I196" i="3" s="1"/>
  <c r="H195" i="3"/>
  <c r="G195" i="3"/>
  <c r="G196" i="3" s="1"/>
  <c r="F195" i="3"/>
  <c r="F196" i="3" s="1"/>
  <c r="E195" i="3"/>
  <c r="E196" i="3" s="1"/>
  <c r="D195" i="3"/>
  <c r="C195" i="3"/>
  <c r="C196" i="3" s="1"/>
  <c r="B195" i="3"/>
  <c r="B196" i="3" s="1"/>
  <c r="C192" i="3"/>
  <c r="I191" i="3"/>
  <c r="I193" i="3" s="1"/>
  <c r="H191" i="3"/>
  <c r="H193" i="3" s="1"/>
  <c r="G191" i="3"/>
  <c r="G184" i="3" s="1"/>
  <c r="F191" i="3"/>
  <c r="E191" i="3"/>
  <c r="E193" i="3" s="1"/>
  <c r="D191" i="3"/>
  <c r="D193" i="3" s="1"/>
  <c r="C191" i="3"/>
  <c r="C193" i="3" s="1"/>
  <c r="B191" i="3"/>
  <c r="B193" i="3" s="1"/>
  <c r="C186" i="3"/>
  <c r="I185" i="3"/>
  <c r="I178" i="3" s="1"/>
  <c r="I180" i="3" s="1"/>
  <c r="H185" i="3"/>
  <c r="H187" i="3" s="1"/>
  <c r="G185" i="3"/>
  <c r="G186" i="3" s="1"/>
  <c r="F185" i="3"/>
  <c r="F187" i="3" s="1"/>
  <c r="E185" i="3"/>
  <c r="E187" i="3" s="1"/>
  <c r="D185" i="3"/>
  <c r="D187" i="3" s="1"/>
  <c r="C185" i="3"/>
  <c r="C187" i="3" s="1"/>
  <c r="B185" i="3"/>
  <c r="B187" i="3" s="1"/>
  <c r="I184" i="3"/>
  <c r="F183" i="3"/>
  <c r="B183" i="3"/>
  <c r="I181" i="3"/>
  <c r="I183" i="3" s="1"/>
  <c r="H181" i="3"/>
  <c r="H183" i="3" s="1"/>
  <c r="G181" i="3"/>
  <c r="F181" i="3"/>
  <c r="F178" i="3" s="1"/>
  <c r="E181" i="3"/>
  <c r="E184" i="3" s="1"/>
  <c r="D181" i="3"/>
  <c r="D184" i="3" s="1"/>
  <c r="C181" i="3"/>
  <c r="B181" i="3"/>
  <c r="B178" i="3" s="1"/>
  <c r="B180" i="3" s="1"/>
  <c r="H178" i="3"/>
  <c r="E178" i="3"/>
  <c r="D178" i="3"/>
  <c r="C175" i="3"/>
  <c r="I174" i="3"/>
  <c r="I175" i="3" s="1"/>
  <c r="H174" i="3"/>
  <c r="G174" i="3"/>
  <c r="G175" i="3" s="1"/>
  <c r="F174" i="3"/>
  <c r="F175" i="3" s="1"/>
  <c r="E174" i="3"/>
  <c r="E175" i="3" s="1"/>
  <c r="D174" i="3"/>
  <c r="C174" i="3"/>
  <c r="B174" i="3"/>
  <c r="B175" i="3" s="1"/>
  <c r="I170" i="3"/>
  <c r="I171" i="3" s="1"/>
  <c r="H170" i="3"/>
  <c r="G170" i="3"/>
  <c r="G171" i="3" s="1"/>
  <c r="F170" i="3"/>
  <c r="F171" i="3" s="1"/>
  <c r="E170" i="3"/>
  <c r="E171" i="3" s="1"/>
  <c r="D170" i="3"/>
  <c r="C170" i="3"/>
  <c r="C171" i="3" s="1"/>
  <c r="B170" i="3"/>
  <c r="B171" i="3" s="1"/>
  <c r="C167" i="3"/>
  <c r="I166" i="3"/>
  <c r="I167" i="3" s="1"/>
  <c r="H166" i="3"/>
  <c r="G166" i="3"/>
  <c r="G167" i="3" s="1"/>
  <c r="F166" i="3"/>
  <c r="F167" i="3" s="1"/>
  <c r="E166" i="3"/>
  <c r="E167" i="3" s="1"/>
  <c r="D166" i="3"/>
  <c r="C166" i="3"/>
  <c r="B166" i="3"/>
  <c r="B167" i="3" s="1"/>
  <c r="I164" i="3"/>
  <c r="I165" i="3" s="1"/>
  <c r="H164" i="3"/>
  <c r="G164" i="3"/>
  <c r="G193" i="3" s="1"/>
  <c r="F164" i="3"/>
  <c r="F165" i="3" s="1"/>
  <c r="E164" i="3"/>
  <c r="E165" i="3" s="1"/>
  <c r="D164" i="3"/>
  <c r="C164" i="3"/>
  <c r="C165" i="3" s="1"/>
  <c r="B164" i="3"/>
  <c r="B165" i="3" s="1"/>
  <c r="I160" i="3"/>
  <c r="H160" i="3"/>
  <c r="G160" i="3"/>
  <c r="G162" i="3" s="1"/>
  <c r="F160" i="3"/>
  <c r="E160" i="3"/>
  <c r="E162" i="3" s="1"/>
  <c r="D160" i="3"/>
  <c r="C160" i="3"/>
  <c r="C161" i="3" s="1"/>
  <c r="B160" i="3"/>
  <c r="I157" i="3"/>
  <c r="I159" i="3" s="1"/>
  <c r="H157" i="3"/>
  <c r="G157" i="3"/>
  <c r="G158" i="3" s="1"/>
  <c r="F157" i="3"/>
  <c r="E157" i="3"/>
  <c r="E159" i="3" s="1"/>
  <c r="D157" i="3"/>
  <c r="C157" i="3"/>
  <c r="C158" i="3" s="1"/>
  <c r="B157" i="3"/>
  <c r="I154" i="3"/>
  <c r="I156" i="3" s="1"/>
  <c r="H154" i="3"/>
  <c r="G154" i="3"/>
  <c r="G156" i="3" s="1"/>
  <c r="F154" i="3"/>
  <c r="E154" i="3"/>
  <c r="E156" i="3" s="1"/>
  <c r="D154" i="3"/>
  <c r="C154" i="3"/>
  <c r="C155" i="3" s="1"/>
  <c r="B154" i="3"/>
  <c r="I153" i="3"/>
  <c r="B153" i="3"/>
  <c r="F151" i="3"/>
  <c r="B151" i="3"/>
  <c r="I150" i="3"/>
  <c r="I152" i="3" s="1"/>
  <c r="H150" i="3"/>
  <c r="H151" i="3" s="1"/>
  <c r="G150" i="3"/>
  <c r="G152" i="3" s="1"/>
  <c r="F150" i="3"/>
  <c r="F152" i="3" s="1"/>
  <c r="E150" i="3"/>
  <c r="E153" i="3" s="1"/>
  <c r="D150" i="3"/>
  <c r="C150" i="3"/>
  <c r="F147" i="3"/>
  <c r="B150" i="3"/>
  <c r="I147" i="3"/>
  <c r="E147" i="3"/>
  <c r="E149" i="3" s="1"/>
  <c r="B147" i="3"/>
  <c r="F146" i="3"/>
  <c r="I145" i="3"/>
  <c r="H145" i="3"/>
  <c r="H146" i="3" s="1"/>
  <c r="G145" i="3"/>
  <c r="F145" i="3"/>
  <c r="E145" i="3"/>
  <c r="D145" i="3"/>
  <c r="D146" i="3" s="1"/>
  <c r="C145" i="3"/>
  <c r="B145" i="3"/>
  <c r="B152" i="3" s="1"/>
  <c r="F143" i="3"/>
  <c r="F142" i="3"/>
  <c r="I141" i="3"/>
  <c r="I143" i="3" s="1"/>
  <c r="H141" i="3"/>
  <c r="H143" i="3" s="1"/>
  <c r="G141" i="3"/>
  <c r="F141" i="3"/>
  <c r="F134" i="3" s="1"/>
  <c r="E141" i="3"/>
  <c r="E143" i="3" s="1"/>
  <c r="D141" i="3"/>
  <c r="D143" i="3" s="1"/>
  <c r="C141" i="3"/>
  <c r="C143" i="3" s="1"/>
  <c r="B141" i="3"/>
  <c r="B143" i="3" s="1"/>
  <c r="F140" i="3"/>
  <c r="F139" i="3"/>
  <c r="I138" i="3"/>
  <c r="I140" i="3" s="1"/>
  <c r="H138" i="3"/>
  <c r="H140" i="3" s="1"/>
  <c r="G138" i="3"/>
  <c r="G140" i="3" s="1"/>
  <c r="F138" i="3"/>
  <c r="E138" i="3"/>
  <c r="E140" i="3" s="1"/>
  <c r="D138" i="3"/>
  <c r="D140" i="3" s="1"/>
  <c r="C138" i="3"/>
  <c r="C140" i="3" s="1"/>
  <c r="B138" i="3"/>
  <c r="B140" i="3" s="1"/>
  <c r="F137" i="3"/>
  <c r="F136" i="3"/>
  <c r="B136" i="3"/>
  <c r="I135" i="3"/>
  <c r="I137" i="3" s="1"/>
  <c r="H135" i="3"/>
  <c r="H128" i="3" s="1"/>
  <c r="G135" i="3"/>
  <c r="G137" i="3" s="1"/>
  <c r="F135" i="3"/>
  <c r="E135" i="3"/>
  <c r="E137" i="3" s="1"/>
  <c r="D135" i="3"/>
  <c r="D128" i="3" s="1"/>
  <c r="C135" i="3"/>
  <c r="C137" i="3" s="1"/>
  <c r="C128" i="3"/>
  <c r="C130" i="3" s="1"/>
  <c r="B135" i="3"/>
  <c r="I134" i="3"/>
  <c r="C134" i="3"/>
  <c r="G133" i="3"/>
  <c r="C133" i="3"/>
  <c r="G132" i="3"/>
  <c r="C132" i="3"/>
  <c r="I131" i="3"/>
  <c r="I133" i="3" s="1"/>
  <c r="H131" i="3"/>
  <c r="H134" i="3" s="1"/>
  <c r="G131" i="3"/>
  <c r="F131" i="3"/>
  <c r="E131" i="3"/>
  <c r="E134" i="3" s="1"/>
  <c r="D131" i="3"/>
  <c r="D134" i="3" s="1"/>
  <c r="C131" i="3"/>
  <c r="B131" i="3"/>
  <c r="B134" i="3" s="1"/>
  <c r="I128" i="3"/>
  <c r="I130" i="3" s="1"/>
  <c r="E128" i="3"/>
  <c r="E130" i="3" s="1"/>
  <c r="B128" i="3"/>
  <c r="B121" i="3"/>
  <c r="F117" i="3"/>
  <c r="I124" i="3"/>
  <c r="H124" i="3"/>
  <c r="H125" i="3" s="1"/>
  <c r="G124" i="3"/>
  <c r="F124" i="3"/>
  <c r="F125" i="3" s="1"/>
  <c r="E124" i="3"/>
  <c r="D124" i="3"/>
  <c r="D125" i="3" s="1"/>
  <c r="C124" i="3"/>
  <c r="I120" i="3"/>
  <c r="I121" i="3" s="1"/>
  <c r="H120" i="3"/>
  <c r="G120" i="3"/>
  <c r="H121" i="3" s="1"/>
  <c r="F120" i="3"/>
  <c r="E120" i="3"/>
  <c r="E121" i="3" s="1"/>
  <c r="D120" i="3"/>
  <c r="C120" i="3"/>
  <c r="D121" i="3" s="1"/>
  <c r="I116" i="3"/>
  <c r="H116" i="3"/>
  <c r="H117" i="3" s="1"/>
  <c r="G116" i="3"/>
  <c r="G117" i="3" s="1"/>
  <c r="F116" i="3"/>
  <c r="E116" i="3"/>
  <c r="D116" i="3"/>
  <c r="D117" i="3" s="1"/>
  <c r="C116" i="3"/>
  <c r="B124" i="3"/>
  <c r="B125" i="3" s="1"/>
  <c r="B120" i="3"/>
  <c r="B116" i="3"/>
  <c r="C117" i="3" s="1"/>
  <c r="H114" i="3"/>
  <c r="H115" i="3" s="1"/>
  <c r="G114" i="3"/>
  <c r="F114" i="3"/>
  <c r="F115" i="3" s="1"/>
  <c r="E114" i="3"/>
  <c r="D114" i="3"/>
  <c r="D115" i="3" s="1"/>
  <c r="C114" i="3"/>
  <c r="B114" i="3"/>
  <c r="B115" i="3" s="1"/>
  <c r="I93" i="3"/>
  <c r="H93" i="3"/>
  <c r="H94" i="3" s="1"/>
  <c r="G93" i="3"/>
  <c r="F93" i="3"/>
  <c r="F94" i="3" s="1"/>
  <c r="E93" i="3"/>
  <c r="D93" i="3"/>
  <c r="D94" i="3" s="1"/>
  <c r="C93" i="3"/>
  <c r="B93" i="3"/>
  <c r="B94" i="3" s="1"/>
  <c r="B112" i="3"/>
  <c r="B111" i="3"/>
  <c r="I110" i="3"/>
  <c r="H110" i="3"/>
  <c r="G110" i="3"/>
  <c r="F110" i="3"/>
  <c r="F103" i="3" s="1"/>
  <c r="E110" i="3"/>
  <c r="D110" i="3"/>
  <c r="C110" i="3"/>
  <c r="C103" i="3" s="1"/>
  <c r="B110" i="3"/>
  <c r="I107" i="3"/>
  <c r="I109" i="3" s="1"/>
  <c r="H107" i="3"/>
  <c r="H109" i="3" s="1"/>
  <c r="G107" i="3"/>
  <c r="F107" i="3"/>
  <c r="E107" i="3"/>
  <c r="E109" i="3" s="1"/>
  <c r="D107" i="3"/>
  <c r="D109" i="3" s="1"/>
  <c r="C107" i="3"/>
  <c r="B107" i="3"/>
  <c r="I104" i="3"/>
  <c r="I106" i="3" s="1"/>
  <c r="H104" i="3"/>
  <c r="H106" i="3" s="1"/>
  <c r="G104" i="3"/>
  <c r="F104" i="3"/>
  <c r="E104" i="3"/>
  <c r="D104" i="3"/>
  <c r="D97" i="3" s="1"/>
  <c r="C104" i="3"/>
  <c r="B104" i="3"/>
  <c r="I100" i="3"/>
  <c r="I103" i="3" s="1"/>
  <c r="H100" i="3"/>
  <c r="H103" i="3" s="1"/>
  <c r="G100" i="3"/>
  <c r="G103" i="3" s="1"/>
  <c r="F100" i="3"/>
  <c r="F97" i="3" s="1"/>
  <c r="E100" i="3"/>
  <c r="E103" i="3" s="1"/>
  <c r="D100" i="3"/>
  <c r="D102" i="3" s="1"/>
  <c r="C100" i="3"/>
  <c r="B100" i="3"/>
  <c r="B103" i="3" s="1"/>
  <c r="I97" i="3"/>
  <c r="H97" i="3"/>
  <c r="B97" i="3"/>
  <c r="I89" i="3"/>
  <c r="H89" i="3"/>
  <c r="G89" i="3"/>
  <c r="G90" i="3" s="1"/>
  <c r="F89" i="3"/>
  <c r="E89" i="3"/>
  <c r="D89" i="3"/>
  <c r="C89" i="3"/>
  <c r="C90" i="3" s="1"/>
  <c r="B89" i="3"/>
  <c r="B90" i="3" s="1"/>
  <c r="I85" i="3"/>
  <c r="H85" i="3"/>
  <c r="G85" i="3"/>
  <c r="G86" i="3" s="1"/>
  <c r="F85" i="3"/>
  <c r="E85" i="3"/>
  <c r="D85" i="3"/>
  <c r="C85" i="3"/>
  <c r="C86" i="3" s="1"/>
  <c r="C88" i="3" s="1"/>
  <c r="B86" i="3"/>
  <c r="B88" i="3" s="1"/>
  <c r="I83" i="3"/>
  <c r="H83" i="3"/>
  <c r="G83" i="3"/>
  <c r="G84" i="3" s="1"/>
  <c r="F83" i="3"/>
  <c r="E83" i="3"/>
  <c r="D83" i="3"/>
  <c r="C83" i="3"/>
  <c r="C84" i="3" s="1"/>
  <c r="B83" i="3"/>
  <c r="B84" i="3" s="1"/>
  <c r="I79" i="3"/>
  <c r="H79" i="3"/>
  <c r="G79" i="3"/>
  <c r="F79" i="3"/>
  <c r="E79" i="3"/>
  <c r="D79" i="3"/>
  <c r="C79" i="3"/>
  <c r="B79" i="3"/>
  <c r="D77" i="3"/>
  <c r="I76" i="3"/>
  <c r="H76" i="3"/>
  <c r="G76" i="3"/>
  <c r="F76" i="3"/>
  <c r="E76" i="3"/>
  <c r="E77" i="3" s="1"/>
  <c r="D76" i="3"/>
  <c r="C76" i="3"/>
  <c r="B76" i="3"/>
  <c r="B78" i="3" s="1"/>
  <c r="I72" i="3"/>
  <c r="E72" i="3"/>
  <c r="C72" i="3"/>
  <c r="I69" i="3"/>
  <c r="H69" i="3"/>
  <c r="G69" i="3"/>
  <c r="F69" i="3"/>
  <c r="F71" i="3" s="1"/>
  <c r="E69" i="3"/>
  <c r="D69" i="3"/>
  <c r="C69" i="3"/>
  <c r="B69" i="3"/>
  <c r="B71" i="3" s="1"/>
  <c r="I73" i="3"/>
  <c r="H73" i="3"/>
  <c r="G73" i="3"/>
  <c r="F73" i="3"/>
  <c r="F66" i="3" s="1"/>
  <c r="E73" i="3"/>
  <c r="D73" i="3"/>
  <c r="C73" i="3"/>
  <c r="G66" i="3"/>
  <c r="B73" i="3"/>
  <c r="I66" i="3"/>
  <c r="I62" i="3"/>
  <c r="I63" i="3" s="1"/>
  <c r="H62" i="3"/>
  <c r="G62" i="3"/>
  <c r="F62" i="3"/>
  <c r="E62" i="3"/>
  <c r="E63" i="3" s="1"/>
  <c r="D62" i="3"/>
  <c r="C62" i="3"/>
  <c r="B62" i="3"/>
  <c r="B63" i="3" s="1"/>
  <c r="I58" i="3"/>
  <c r="I59" i="3" s="1"/>
  <c r="H58" i="3"/>
  <c r="G58" i="3"/>
  <c r="F58" i="3"/>
  <c r="E58" i="3"/>
  <c r="E59" i="3" s="1"/>
  <c r="D58" i="3"/>
  <c r="C58" i="3"/>
  <c r="B58" i="3"/>
  <c r="B59" i="3" s="1"/>
  <c r="I54" i="3"/>
  <c r="H54" i="3"/>
  <c r="G54" i="3"/>
  <c r="F54" i="3"/>
  <c r="F55" i="3" s="1"/>
  <c r="E54" i="3"/>
  <c r="D54" i="3"/>
  <c r="C54" i="3"/>
  <c r="B54" i="3"/>
  <c r="B55" i="3" s="1"/>
  <c r="I52" i="3"/>
  <c r="H52" i="3"/>
  <c r="I53" i="3" s="1"/>
  <c r="G52" i="3"/>
  <c r="G53" i="3" s="1"/>
  <c r="F52" i="3"/>
  <c r="E52" i="3"/>
  <c r="F53" i="3" s="1"/>
  <c r="D52" i="3"/>
  <c r="E53" i="3" s="1"/>
  <c r="C52" i="3"/>
  <c r="C53" i="3" s="1"/>
  <c r="B52" i="3"/>
  <c r="B53" i="3" s="1"/>
  <c r="B161" i="1"/>
  <c r="C97" i="1"/>
  <c r="D111" i="1"/>
  <c r="J18" i="3"/>
  <c r="J9" i="3"/>
  <c r="H19" i="3"/>
  <c r="G19" i="3"/>
  <c r="F19" i="3"/>
  <c r="E19" i="3"/>
  <c r="D19" i="3"/>
  <c r="C19" i="3"/>
  <c r="B19" i="3"/>
  <c r="I18" i="3"/>
  <c r="H18" i="3"/>
  <c r="E18" i="3"/>
  <c r="D18" i="3"/>
  <c r="C18" i="3"/>
  <c r="B18" i="3"/>
  <c r="I15" i="3"/>
  <c r="J14" i="3" s="1"/>
  <c r="H13" i="3"/>
  <c r="G13" i="3"/>
  <c r="F13" i="3"/>
  <c r="E13" i="3"/>
  <c r="D13" i="3"/>
  <c r="C13" i="3"/>
  <c r="B13" i="3"/>
  <c r="I12" i="3"/>
  <c r="J11" i="3" s="1"/>
  <c r="F12" i="3"/>
  <c r="E12" i="3"/>
  <c r="C12" i="3"/>
  <c r="B12" i="3"/>
  <c r="H10" i="3"/>
  <c r="G10" i="3"/>
  <c r="E10" i="3"/>
  <c r="D10" i="3"/>
  <c r="C10" i="3"/>
  <c r="B10" i="3"/>
  <c r="I9" i="3"/>
  <c r="H9" i="3"/>
  <c r="E9" i="3"/>
  <c r="D9" i="3"/>
  <c r="C9" i="3"/>
  <c r="B9" i="3"/>
  <c r="H6" i="3"/>
  <c r="F6" i="3"/>
  <c r="C6" i="3"/>
  <c r="B6" i="3"/>
  <c r="H4" i="3"/>
  <c r="F4" i="3"/>
  <c r="E4" i="3"/>
  <c r="D4" i="3"/>
  <c r="C4" i="3"/>
  <c r="B4" i="3"/>
  <c r="D7" i="3" l="1"/>
  <c r="E6" i="3"/>
  <c r="D12" i="3"/>
  <c r="J177" i="3"/>
  <c r="K177" i="3" s="1"/>
  <c r="L177" i="3" s="1"/>
  <c r="M177" i="3" s="1"/>
  <c r="N177" i="3" s="1"/>
  <c r="J173" i="3"/>
  <c r="K173" i="3" s="1"/>
  <c r="L173" i="3" s="1"/>
  <c r="M173" i="3" s="1"/>
  <c r="N173" i="3" s="1"/>
  <c r="J127" i="3"/>
  <c r="K127" i="3" s="1"/>
  <c r="L127" i="3" s="1"/>
  <c r="M127" i="3" s="1"/>
  <c r="N127" i="3" s="1"/>
  <c r="K156" i="3"/>
  <c r="L147" i="3"/>
  <c r="M147" i="3" s="1"/>
  <c r="N147" i="3" s="1"/>
  <c r="K152" i="3"/>
  <c r="K155" i="3"/>
  <c r="L155" i="3" s="1"/>
  <c r="M155" i="3" s="1"/>
  <c r="N155" i="3" s="1"/>
  <c r="K151" i="3"/>
  <c r="L151" i="3" s="1"/>
  <c r="M151" i="3" s="1"/>
  <c r="N151" i="3" s="1"/>
  <c r="J153" i="3"/>
  <c r="K160" i="3"/>
  <c r="K153" i="3" s="1"/>
  <c r="K157" i="3"/>
  <c r="K174" i="3"/>
  <c r="L174" i="3" s="1"/>
  <c r="M174" i="3" s="1"/>
  <c r="N174" i="3" s="1"/>
  <c r="K187" i="3"/>
  <c r="L185" i="3"/>
  <c r="L178" i="3"/>
  <c r="M178" i="3" s="1"/>
  <c r="N178" i="3" s="1"/>
  <c r="K183" i="3"/>
  <c r="L181" i="3"/>
  <c r="K164" i="3"/>
  <c r="L164" i="3" s="1"/>
  <c r="M164" i="3" s="1"/>
  <c r="N164" i="3" s="1"/>
  <c r="K182" i="3"/>
  <c r="M182" i="3" s="1"/>
  <c r="N182" i="3" s="1"/>
  <c r="K186" i="3"/>
  <c r="L186" i="3" s="1"/>
  <c r="M186" i="3" s="1"/>
  <c r="N186" i="3" s="1"/>
  <c r="K171" i="3"/>
  <c r="L171" i="3" s="1"/>
  <c r="M171" i="3" s="1"/>
  <c r="N171" i="3" s="1"/>
  <c r="K175" i="3"/>
  <c r="L175" i="3" s="1"/>
  <c r="M175" i="3" s="1"/>
  <c r="N175" i="3" s="1"/>
  <c r="K191" i="3"/>
  <c r="K188" i="3"/>
  <c r="M116" i="3"/>
  <c r="N116" i="3" s="1"/>
  <c r="L131" i="3"/>
  <c r="L135" i="3"/>
  <c r="K121" i="3"/>
  <c r="L121" i="3" s="1"/>
  <c r="M121" i="3" s="1"/>
  <c r="N121" i="3" s="1"/>
  <c r="K125" i="3"/>
  <c r="L125" i="3" s="1"/>
  <c r="M125" i="3" s="1"/>
  <c r="N125" i="3" s="1"/>
  <c r="K133" i="3"/>
  <c r="K141" i="3"/>
  <c r="K138" i="3"/>
  <c r="K106" i="3"/>
  <c r="L104" i="3"/>
  <c r="L97" i="3"/>
  <c r="M97" i="3" s="1"/>
  <c r="N97" i="3" s="1"/>
  <c r="K102" i="3"/>
  <c r="L100" i="3"/>
  <c r="K101" i="3"/>
  <c r="L101" i="3" s="1"/>
  <c r="M101" i="3" s="1"/>
  <c r="N101" i="3" s="1"/>
  <c r="K105" i="3"/>
  <c r="L105" i="3" s="1"/>
  <c r="M105" i="3" s="1"/>
  <c r="N105" i="3" s="1"/>
  <c r="K90" i="3"/>
  <c r="L90" i="3" s="1"/>
  <c r="M90" i="3" s="1"/>
  <c r="N90" i="3" s="1"/>
  <c r="K94" i="3"/>
  <c r="L94" i="3" s="1"/>
  <c r="M94" i="3" s="1"/>
  <c r="N94" i="3" s="1"/>
  <c r="J103" i="3"/>
  <c r="K110" i="3"/>
  <c r="K107" i="3"/>
  <c r="L52" i="3"/>
  <c r="M52" i="3" s="1"/>
  <c r="N52" i="3" s="1"/>
  <c r="L69" i="3"/>
  <c r="L73" i="3"/>
  <c r="K59" i="3"/>
  <c r="L59" i="3" s="1"/>
  <c r="M59" i="3" s="1"/>
  <c r="N59" i="3" s="1"/>
  <c r="K63" i="3"/>
  <c r="L63" i="3" s="1"/>
  <c r="M63" i="3" s="1"/>
  <c r="N63" i="3" s="1"/>
  <c r="K71" i="3"/>
  <c r="K79" i="3"/>
  <c r="K76" i="3"/>
  <c r="K27" i="3"/>
  <c r="L27" i="3" s="1"/>
  <c r="M27" i="3" s="1"/>
  <c r="N27" i="3" s="1"/>
  <c r="K38" i="3"/>
  <c r="L42" i="3"/>
  <c r="K28" i="3"/>
  <c r="L28" i="3" s="1"/>
  <c r="M28" i="3" s="1"/>
  <c r="N28" i="3" s="1"/>
  <c r="K32" i="3"/>
  <c r="L32" i="3" s="1"/>
  <c r="M32" i="3" s="1"/>
  <c r="N32" i="3" s="1"/>
  <c r="K48" i="3"/>
  <c r="K45" i="3"/>
  <c r="L203" i="3"/>
  <c r="K203" i="3"/>
  <c r="J12" i="3"/>
  <c r="K11" i="3" s="1"/>
  <c r="I5" i="3"/>
  <c r="L195" i="3"/>
  <c r="I16" i="3"/>
  <c r="J3" i="3"/>
  <c r="J16" i="3" s="1"/>
  <c r="I10" i="3"/>
  <c r="I4" i="3"/>
  <c r="J4" i="3" s="1"/>
  <c r="K4" i="3" s="1"/>
  <c r="L4" i="3" s="1"/>
  <c r="M4" i="3" s="1"/>
  <c r="N4" i="3" s="1"/>
  <c r="I13" i="3"/>
  <c r="J15" i="3"/>
  <c r="K14" i="3"/>
  <c r="K15" i="3" s="1"/>
  <c r="L14" i="3" s="1"/>
  <c r="L17" i="3"/>
  <c r="L8" i="3"/>
  <c r="F9" i="3"/>
  <c r="G9" i="3"/>
  <c r="G6" i="3"/>
  <c r="F197" i="3"/>
  <c r="I198" i="3"/>
  <c r="F199" i="3"/>
  <c r="F198" i="3"/>
  <c r="H198" i="3"/>
  <c r="C198" i="3"/>
  <c r="C199" i="3"/>
  <c r="G198" i="3"/>
  <c r="G199" i="3"/>
  <c r="D198" i="3"/>
  <c r="E198" i="3"/>
  <c r="D199" i="3"/>
  <c r="H199" i="3"/>
  <c r="B198" i="3"/>
  <c r="D147" i="3"/>
  <c r="D153" i="3"/>
  <c r="D152" i="3"/>
  <c r="G161" i="3"/>
  <c r="G165" i="3"/>
  <c r="G55" i="3"/>
  <c r="F59" i="3"/>
  <c r="F63" i="3"/>
  <c r="B66" i="3"/>
  <c r="B68" i="3" s="1"/>
  <c r="C75" i="3"/>
  <c r="G75" i="3"/>
  <c r="C71" i="3"/>
  <c r="G71" i="3"/>
  <c r="F77" i="3"/>
  <c r="D81" i="3"/>
  <c r="H81" i="3"/>
  <c r="D84" i="3"/>
  <c r="H84" i="3"/>
  <c r="D86" i="3"/>
  <c r="H86" i="3"/>
  <c r="D90" i="3"/>
  <c r="H90" i="3"/>
  <c r="E97" i="3"/>
  <c r="E99" i="3" s="1"/>
  <c r="D112" i="3"/>
  <c r="H112" i="3"/>
  <c r="I132" i="3"/>
  <c r="H136" i="3"/>
  <c r="H137" i="3"/>
  <c r="H139" i="3"/>
  <c r="H142" i="3"/>
  <c r="E146" i="3"/>
  <c r="I146" i="3"/>
  <c r="G153" i="3"/>
  <c r="D156" i="3"/>
  <c r="H156" i="3"/>
  <c r="C156" i="3"/>
  <c r="D159" i="3"/>
  <c r="H159" i="3"/>
  <c r="C159" i="3"/>
  <c r="D162" i="3"/>
  <c r="H162" i="3"/>
  <c r="C162" i="3"/>
  <c r="D165" i="3"/>
  <c r="H165" i="3"/>
  <c r="D171" i="3"/>
  <c r="H171" i="3"/>
  <c r="C55" i="3"/>
  <c r="G155" i="3"/>
  <c r="G187" i="3"/>
  <c r="D55" i="3"/>
  <c r="H55" i="3"/>
  <c r="C59" i="3"/>
  <c r="G59" i="3"/>
  <c r="C63" i="3"/>
  <c r="G63" i="3"/>
  <c r="I68" i="3"/>
  <c r="D75" i="3"/>
  <c r="H74" i="3"/>
  <c r="D72" i="3"/>
  <c r="H72" i="3"/>
  <c r="F72" i="3"/>
  <c r="C77" i="3"/>
  <c r="G77" i="3"/>
  <c r="H77" i="3"/>
  <c r="E81" i="3"/>
  <c r="I81" i="3"/>
  <c r="E84" i="3"/>
  <c r="I84" i="3"/>
  <c r="E86" i="3"/>
  <c r="I86" i="3"/>
  <c r="E90" i="3"/>
  <c r="F133" i="3"/>
  <c r="B137" i="3"/>
  <c r="B139" i="3"/>
  <c r="B142" i="3"/>
  <c r="B146" i="3"/>
  <c r="B149" i="3"/>
  <c r="G159" i="3"/>
  <c r="B182" i="3"/>
  <c r="B184" i="3"/>
  <c r="G192" i="3"/>
  <c r="G112" i="3"/>
  <c r="H152" i="3"/>
  <c r="H153" i="3"/>
  <c r="H147" i="3"/>
  <c r="D53" i="3"/>
  <c r="E55" i="3"/>
  <c r="D63" i="3"/>
  <c r="H63" i="3"/>
  <c r="B75" i="3"/>
  <c r="E75" i="3"/>
  <c r="I75" i="3"/>
  <c r="E66" i="3"/>
  <c r="E68" i="3" s="1"/>
  <c r="I71" i="3"/>
  <c r="G72" i="3"/>
  <c r="D78" i="3"/>
  <c r="H78" i="3"/>
  <c r="B72" i="3"/>
  <c r="F81" i="3"/>
  <c r="F84" i="3"/>
  <c r="F86" i="3"/>
  <c r="F90" i="3"/>
  <c r="C102" i="3"/>
  <c r="C106" i="3"/>
  <c r="G106" i="3"/>
  <c r="C109" i="3"/>
  <c r="G109" i="3"/>
  <c r="B130" i="3"/>
  <c r="E132" i="3"/>
  <c r="E133" i="3"/>
  <c r="D136" i="3"/>
  <c r="D137" i="3"/>
  <c r="D139" i="3"/>
  <c r="D142" i="3"/>
  <c r="C146" i="3"/>
  <c r="G146" i="3"/>
  <c r="C153" i="3"/>
  <c r="D151" i="3"/>
  <c r="B156" i="3"/>
  <c r="F156" i="3"/>
  <c r="B159" i="3"/>
  <c r="F159" i="3"/>
  <c r="B162" i="3"/>
  <c r="D167" i="3"/>
  <c r="H167" i="3"/>
  <c r="D175" i="3"/>
  <c r="H175" i="3"/>
  <c r="C184" i="3"/>
  <c r="F182" i="3"/>
  <c r="D196" i="3"/>
  <c r="H196" i="3"/>
  <c r="E94" i="3"/>
  <c r="I94" i="3"/>
  <c r="E115" i="3"/>
  <c r="I115" i="3"/>
  <c r="E125" i="3"/>
  <c r="I125" i="3"/>
  <c r="D132" i="3"/>
  <c r="H132" i="3"/>
  <c r="D133" i="3"/>
  <c r="H133" i="3"/>
  <c r="E136" i="3"/>
  <c r="I136" i="3"/>
  <c r="E139" i="3"/>
  <c r="I139" i="3"/>
  <c r="E142" i="3"/>
  <c r="I142" i="3"/>
  <c r="C151" i="3"/>
  <c r="G151" i="3"/>
  <c r="C152" i="3"/>
  <c r="D155" i="3"/>
  <c r="H155" i="3"/>
  <c r="D158" i="3"/>
  <c r="H158" i="3"/>
  <c r="D161" i="3"/>
  <c r="H161" i="3"/>
  <c r="E180" i="3"/>
  <c r="G178" i="3"/>
  <c r="G179" i="3" s="1"/>
  <c r="C182" i="3"/>
  <c r="G182" i="3"/>
  <c r="C183" i="3"/>
  <c r="G183" i="3"/>
  <c r="H184" i="3"/>
  <c r="D186" i="3"/>
  <c r="H186" i="3"/>
  <c r="D192" i="3"/>
  <c r="H192" i="3"/>
  <c r="E155" i="3"/>
  <c r="I155" i="3"/>
  <c r="E158" i="3"/>
  <c r="I158" i="3"/>
  <c r="E161" i="3"/>
  <c r="I161" i="3"/>
  <c r="D182" i="3"/>
  <c r="H182" i="3"/>
  <c r="E186" i="3"/>
  <c r="I186" i="3"/>
  <c r="I187" i="3"/>
  <c r="E192" i="3"/>
  <c r="I192" i="3"/>
  <c r="I90" i="3"/>
  <c r="B106" i="3"/>
  <c r="F106" i="3"/>
  <c r="B109" i="3"/>
  <c r="F109" i="3"/>
  <c r="E112" i="3"/>
  <c r="I112" i="3"/>
  <c r="C94" i="3"/>
  <c r="G94" i="3"/>
  <c r="C115" i="3"/>
  <c r="G115" i="3"/>
  <c r="C121" i="3"/>
  <c r="E117" i="3"/>
  <c r="I117" i="3"/>
  <c r="G121" i="3"/>
  <c r="C125" i="3"/>
  <c r="G125" i="3"/>
  <c r="B132" i="3"/>
  <c r="F132" i="3"/>
  <c r="B133" i="3"/>
  <c r="C136" i="3"/>
  <c r="G136" i="3"/>
  <c r="C139" i="3"/>
  <c r="G139" i="3"/>
  <c r="G134" i="3"/>
  <c r="C142" i="3"/>
  <c r="G142" i="3"/>
  <c r="G143" i="3"/>
  <c r="E151" i="3"/>
  <c r="I151" i="3"/>
  <c r="E152" i="3"/>
  <c r="B155" i="3"/>
  <c r="F155" i="3"/>
  <c r="B158" i="3"/>
  <c r="F158" i="3"/>
  <c r="F153" i="3"/>
  <c r="B161" i="3"/>
  <c r="F161" i="3"/>
  <c r="F162" i="3"/>
  <c r="E182" i="3"/>
  <c r="I182" i="3"/>
  <c r="E183" i="3"/>
  <c r="B186" i="3"/>
  <c r="F186" i="3"/>
  <c r="F184" i="3"/>
  <c r="B192" i="3"/>
  <c r="F192" i="3"/>
  <c r="F193" i="3"/>
  <c r="C178" i="3"/>
  <c r="F179" i="3"/>
  <c r="F180" i="3"/>
  <c r="G180" i="3"/>
  <c r="H179" i="3"/>
  <c r="I179" i="3"/>
  <c r="D180" i="3"/>
  <c r="H180" i="3"/>
  <c r="E179" i="3"/>
  <c r="B179" i="3"/>
  <c r="G147" i="3"/>
  <c r="G149" i="3" s="1"/>
  <c r="C147" i="3"/>
  <c r="C149" i="3" s="1"/>
  <c r="E148" i="3"/>
  <c r="I148" i="3"/>
  <c r="H148" i="3"/>
  <c r="F148" i="3"/>
  <c r="F149" i="3"/>
  <c r="G148" i="3"/>
  <c r="D149" i="3"/>
  <c r="H149" i="3"/>
  <c r="B148" i="3"/>
  <c r="G128" i="3"/>
  <c r="H129" i="3" s="1"/>
  <c r="D129" i="3"/>
  <c r="F128" i="3"/>
  <c r="E129" i="3"/>
  <c r="I129" i="3"/>
  <c r="F130" i="3"/>
  <c r="F129" i="3"/>
  <c r="G130" i="3"/>
  <c r="D130" i="3"/>
  <c r="H130" i="3"/>
  <c r="C129" i="3"/>
  <c r="B129" i="3"/>
  <c r="H59" i="3"/>
  <c r="H53" i="3"/>
  <c r="D59" i="3"/>
  <c r="C81" i="3"/>
  <c r="G81" i="3"/>
  <c r="D74" i="3"/>
  <c r="H75" i="3"/>
  <c r="H70" i="3"/>
  <c r="H71" i="3"/>
  <c r="E78" i="3"/>
  <c r="E80" i="3"/>
  <c r="H101" i="3"/>
  <c r="H102" i="3"/>
  <c r="C105" i="3"/>
  <c r="C108" i="3"/>
  <c r="F112" i="3"/>
  <c r="B117" i="3"/>
  <c r="F121" i="3"/>
  <c r="D66" i="3"/>
  <c r="E67" i="3" s="1"/>
  <c r="E74" i="3"/>
  <c r="I74" i="3"/>
  <c r="E70" i="3"/>
  <c r="I70" i="3"/>
  <c r="E71" i="3"/>
  <c r="B77" i="3"/>
  <c r="I77" i="3"/>
  <c r="F78" i="3"/>
  <c r="B80" i="3"/>
  <c r="F80" i="3"/>
  <c r="B81" i="3"/>
  <c r="B99" i="3"/>
  <c r="I99" i="3"/>
  <c r="E101" i="3"/>
  <c r="I101" i="3"/>
  <c r="E102" i="3"/>
  <c r="I102" i="3"/>
  <c r="D105" i="3"/>
  <c r="H105" i="3"/>
  <c r="D106" i="3"/>
  <c r="D108" i="3"/>
  <c r="H108" i="3"/>
  <c r="C111" i="3"/>
  <c r="G111" i="3"/>
  <c r="C112" i="3"/>
  <c r="B74" i="3"/>
  <c r="F74" i="3"/>
  <c r="F75" i="3"/>
  <c r="B70" i="3"/>
  <c r="F70" i="3"/>
  <c r="C78" i="3"/>
  <c r="G78" i="3"/>
  <c r="C80" i="3"/>
  <c r="G80" i="3"/>
  <c r="B101" i="3"/>
  <c r="F101" i="3"/>
  <c r="B102" i="3"/>
  <c r="F102" i="3"/>
  <c r="D103" i="3"/>
  <c r="E105" i="3"/>
  <c r="I105" i="3"/>
  <c r="E106" i="3"/>
  <c r="E108" i="3"/>
  <c r="I108" i="3"/>
  <c r="D111" i="3"/>
  <c r="H111" i="3"/>
  <c r="D70" i="3"/>
  <c r="D71" i="3"/>
  <c r="I80" i="3"/>
  <c r="G105" i="3"/>
  <c r="G108" i="3"/>
  <c r="F111" i="3"/>
  <c r="H66" i="3"/>
  <c r="I67" i="3" s="1"/>
  <c r="C74" i="3"/>
  <c r="G74" i="3"/>
  <c r="C70" i="3"/>
  <c r="G70" i="3"/>
  <c r="D80" i="3"/>
  <c r="H80" i="3"/>
  <c r="G97" i="3"/>
  <c r="G99" i="3" s="1"/>
  <c r="C101" i="3"/>
  <c r="G101" i="3"/>
  <c r="G102" i="3"/>
  <c r="B105" i="3"/>
  <c r="F105" i="3"/>
  <c r="B108" i="3"/>
  <c r="F108" i="3"/>
  <c r="E111" i="3"/>
  <c r="I111" i="3"/>
  <c r="C97" i="3"/>
  <c r="C99" i="3" s="1"/>
  <c r="E98" i="3"/>
  <c r="I98" i="3"/>
  <c r="F98" i="3"/>
  <c r="F99" i="3"/>
  <c r="D99" i="3"/>
  <c r="H99" i="3"/>
  <c r="C98" i="3"/>
  <c r="B98" i="3"/>
  <c r="C66" i="3"/>
  <c r="C67" i="3" s="1"/>
  <c r="D67" i="3"/>
  <c r="H67" i="3"/>
  <c r="G67" i="3"/>
  <c r="G68" i="3"/>
  <c r="F67" i="3"/>
  <c r="F68" i="3"/>
  <c r="D68" i="3"/>
  <c r="H68" i="3"/>
  <c r="B67" i="3"/>
  <c r="I48" i="3"/>
  <c r="H48" i="3"/>
  <c r="G48" i="3"/>
  <c r="F48" i="3"/>
  <c r="E48" i="3"/>
  <c r="D48" i="3"/>
  <c r="C48" i="3"/>
  <c r="B48" i="3"/>
  <c r="B49" i="3" s="1"/>
  <c r="K158" i="3" l="1"/>
  <c r="L157" i="3"/>
  <c r="L160" i="3"/>
  <c r="L150" i="3"/>
  <c r="L154" i="3"/>
  <c r="L183" i="3"/>
  <c r="M181" i="3"/>
  <c r="L184" i="3"/>
  <c r="L187" i="3"/>
  <c r="M185" i="3"/>
  <c r="K189" i="3"/>
  <c r="L188" i="3"/>
  <c r="K190" i="3"/>
  <c r="L191" i="3"/>
  <c r="K193" i="3"/>
  <c r="K184" i="3"/>
  <c r="K170" i="3"/>
  <c r="L170" i="3" s="1"/>
  <c r="M170" i="3" s="1"/>
  <c r="N170" i="3" s="1"/>
  <c r="K124" i="3"/>
  <c r="L124" i="3" s="1"/>
  <c r="M124" i="3" s="1"/>
  <c r="N124" i="3" s="1"/>
  <c r="K140" i="3"/>
  <c r="K139" i="3"/>
  <c r="L138" i="3" s="1"/>
  <c r="L141" i="3"/>
  <c r="K143" i="3"/>
  <c r="L137" i="3"/>
  <c r="M135" i="3"/>
  <c r="K134" i="3"/>
  <c r="L133" i="3"/>
  <c r="M131" i="3"/>
  <c r="L134" i="3"/>
  <c r="K120" i="3"/>
  <c r="L120" i="3" s="1"/>
  <c r="M120" i="3" s="1"/>
  <c r="N120" i="3" s="1"/>
  <c r="L102" i="3"/>
  <c r="M100" i="3"/>
  <c r="L103" i="3"/>
  <c r="L106" i="3"/>
  <c r="M104" i="3"/>
  <c r="K108" i="3"/>
  <c r="L107" i="3"/>
  <c r="K109" i="3"/>
  <c r="L110" i="3"/>
  <c r="K112" i="3"/>
  <c r="K103" i="3"/>
  <c r="K89" i="3"/>
  <c r="L89" i="3" s="1"/>
  <c r="M89" i="3" s="1"/>
  <c r="N89" i="3" s="1"/>
  <c r="K93" i="3"/>
  <c r="L93" i="3" s="1"/>
  <c r="M93" i="3" s="1"/>
  <c r="N93" i="3" s="1"/>
  <c r="K77" i="3"/>
  <c r="L76" i="3" s="1"/>
  <c r="K78" i="3"/>
  <c r="K58" i="3"/>
  <c r="L58" i="3" s="1"/>
  <c r="M58" i="3" s="1"/>
  <c r="N58" i="3" s="1"/>
  <c r="L79" i="3"/>
  <c r="K81" i="3"/>
  <c r="L75" i="3"/>
  <c r="M73" i="3"/>
  <c r="K62" i="3"/>
  <c r="L62" i="3" s="1"/>
  <c r="M62" i="3" s="1"/>
  <c r="N62" i="3" s="1"/>
  <c r="L71" i="3"/>
  <c r="M69" i="3"/>
  <c r="L72" i="3"/>
  <c r="K72" i="3"/>
  <c r="K46" i="3"/>
  <c r="L45" i="3"/>
  <c r="K47" i="3"/>
  <c r="L44" i="3"/>
  <c r="M42" i="3"/>
  <c r="L48" i="3"/>
  <c r="K50" i="3"/>
  <c r="K40" i="3"/>
  <c r="L38" i="3"/>
  <c r="K31" i="3"/>
  <c r="L31" i="3" s="1"/>
  <c r="M31" i="3" s="1"/>
  <c r="N31" i="3" s="1"/>
  <c r="N203" i="3"/>
  <c r="M203" i="3"/>
  <c r="K12" i="3"/>
  <c r="L11" i="3" s="1"/>
  <c r="L12" i="3" s="1"/>
  <c r="M11" i="3" s="1"/>
  <c r="M12" i="3" s="1"/>
  <c r="N11" i="3" s="1"/>
  <c r="J198" i="3"/>
  <c r="K198" i="3" s="1"/>
  <c r="L198" i="3" s="1"/>
  <c r="M198" i="3" s="1"/>
  <c r="N198" i="3" s="1"/>
  <c r="J197" i="3"/>
  <c r="I6" i="3"/>
  <c r="J5" i="3" s="1"/>
  <c r="I7" i="3"/>
  <c r="M195" i="3"/>
  <c r="J19" i="3"/>
  <c r="J10" i="3"/>
  <c r="K3" i="3"/>
  <c r="J13" i="3"/>
  <c r="L18" i="3"/>
  <c r="M17" i="3" s="1"/>
  <c r="L15" i="3"/>
  <c r="M14" i="3" s="1"/>
  <c r="L9" i="3"/>
  <c r="M8" i="3" s="1"/>
  <c r="C68" i="3"/>
  <c r="G129" i="3"/>
  <c r="C148" i="3"/>
  <c r="D148" i="3"/>
  <c r="C179" i="3"/>
  <c r="C180" i="3"/>
  <c r="H98" i="3"/>
  <c r="G98" i="3"/>
  <c r="D98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4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60" i="3" l="1"/>
  <c r="L156" i="3"/>
  <c r="M154" i="3"/>
  <c r="L158" i="3"/>
  <c r="M157" i="3"/>
  <c r="L152" i="3"/>
  <c r="M150" i="3"/>
  <c r="L153" i="3"/>
  <c r="L190" i="3"/>
  <c r="L189" i="3"/>
  <c r="M188" i="3"/>
  <c r="N181" i="3"/>
  <c r="M183" i="3"/>
  <c r="L193" i="3"/>
  <c r="M191" i="3"/>
  <c r="N185" i="3"/>
  <c r="N187" i="3" s="1"/>
  <c r="M187" i="3"/>
  <c r="L140" i="3"/>
  <c r="L139" i="3"/>
  <c r="M138" i="3" s="1"/>
  <c r="N135" i="3"/>
  <c r="N137" i="3" s="1"/>
  <c r="M137" i="3"/>
  <c r="N131" i="3"/>
  <c r="M133" i="3"/>
  <c r="L143" i="3"/>
  <c r="M141" i="3"/>
  <c r="M134" i="3" s="1"/>
  <c r="L109" i="3"/>
  <c r="L108" i="3"/>
  <c r="M107" i="3"/>
  <c r="N100" i="3"/>
  <c r="M102" i="3"/>
  <c r="M110" i="3"/>
  <c r="L112" i="3"/>
  <c r="N104" i="3"/>
  <c r="N106" i="3" s="1"/>
  <c r="M106" i="3"/>
  <c r="L78" i="3"/>
  <c r="L77" i="3"/>
  <c r="M76" i="3" s="1"/>
  <c r="N73" i="3"/>
  <c r="N75" i="3" s="1"/>
  <c r="M75" i="3"/>
  <c r="N69" i="3"/>
  <c r="M71" i="3"/>
  <c r="M72" i="3"/>
  <c r="M79" i="3"/>
  <c r="L81" i="3"/>
  <c r="M48" i="3"/>
  <c r="L50" i="3"/>
  <c r="L47" i="3"/>
  <c r="L46" i="3"/>
  <c r="M45" i="3" s="1"/>
  <c r="L40" i="3"/>
  <c r="M38" i="3"/>
  <c r="N42" i="3"/>
  <c r="N44" i="3" s="1"/>
  <c r="M44" i="3"/>
  <c r="J199" i="3"/>
  <c r="K197" i="3"/>
  <c r="J6" i="3"/>
  <c r="K5" i="3"/>
  <c r="N195" i="3"/>
  <c r="K19" i="3"/>
  <c r="K10" i="3"/>
  <c r="K13" i="3"/>
  <c r="L3" i="3"/>
  <c r="K16" i="3"/>
  <c r="M18" i="3"/>
  <c r="M15" i="3"/>
  <c r="N14" i="3" s="1"/>
  <c r="M9" i="3"/>
  <c r="N8" i="3" s="1"/>
  <c r="B35" i="3"/>
  <c r="G32" i="3"/>
  <c r="G34" i="3" s="1"/>
  <c r="H24" i="3"/>
  <c r="H26" i="3" s="1"/>
  <c r="E28" i="3"/>
  <c r="E30" i="3" s="1"/>
  <c r="C24" i="3"/>
  <c r="C26" i="3" s="1"/>
  <c r="C57" i="3" s="1"/>
  <c r="C46" i="3"/>
  <c r="D24" i="3"/>
  <c r="D26" i="3" s="1"/>
  <c r="G43" i="3"/>
  <c r="G46" i="3"/>
  <c r="G24" i="3"/>
  <c r="G26" i="3" s="1"/>
  <c r="H46" i="3"/>
  <c r="B34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B57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B172" i="1"/>
  <c r="B175" i="1" s="1"/>
  <c r="B176" i="1" s="1"/>
  <c r="I161" i="1"/>
  <c r="I163" i="1" s="1"/>
  <c r="I164" i="1" s="1"/>
  <c r="I165" i="1" s="1"/>
  <c r="H161" i="1"/>
  <c r="H163" i="1" s="1"/>
  <c r="H164" i="1" s="1"/>
  <c r="H165" i="1" s="1"/>
  <c r="G161" i="1"/>
  <c r="G163" i="1" s="1"/>
  <c r="G207" i="3" s="1"/>
  <c r="F161" i="1"/>
  <c r="F163" i="1" s="1"/>
  <c r="F207" i="3" s="1"/>
  <c r="E161" i="1"/>
  <c r="E163" i="1" s="1"/>
  <c r="E207" i="3" s="1"/>
  <c r="D161" i="1"/>
  <c r="D163" i="1" s="1"/>
  <c r="D207" i="3" s="1"/>
  <c r="C161" i="1"/>
  <c r="C163" i="1" s="1"/>
  <c r="C207" i="3" s="1"/>
  <c r="B207" i="3"/>
  <c r="H125" i="1"/>
  <c r="I125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N154" i="3" l="1"/>
  <c r="N156" i="3" s="1"/>
  <c r="M156" i="3"/>
  <c r="M158" i="3"/>
  <c r="N157" i="3" s="1"/>
  <c r="N160" i="3"/>
  <c r="N150" i="3"/>
  <c r="M152" i="3"/>
  <c r="M153" i="3"/>
  <c r="M193" i="3"/>
  <c r="N191" i="3"/>
  <c r="N193" i="3" s="1"/>
  <c r="N184" i="3"/>
  <c r="N183" i="3"/>
  <c r="M190" i="3"/>
  <c r="M189" i="3"/>
  <c r="N188" i="3"/>
  <c r="M184" i="3"/>
  <c r="M140" i="3"/>
  <c r="M139" i="3"/>
  <c r="N138" i="3"/>
  <c r="N134" i="3"/>
  <c r="N133" i="3"/>
  <c r="M143" i="3"/>
  <c r="N141" i="3"/>
  <c r="N143" i="3" s="1"/>
  <c r="N102" i="3"/>
  <c r="M112" i="3"/>
  <c r="N110" i="3"/>
  <c r="N112" i="3" s="1"/>
  <c r="M109" i="3"/>
  <c r="M108" i="3"/>
  <c r="N107" i="3"/>
  <c r="M103" i="3"/>
  <c r="M78" i="3"/>
  <c r="M77" i="3"/>
  <c r="N76" i="3"/>
  <c r="N72" i="3"/>
  <c r="N71" i="3"/>
  <c r="M81" i="3"/>
  <c r="N79" i="3"/>
  <c r="N81" i="3" s="1"/>
  <c r="M47" i="3"/>
  <c r="M46" i="3"/>
  <c r="N45" i="3" s="1"/>
  <c r="N38" i="3"/>
  <c r="N40" i="3" s="1"/>
  <c r="M40" i="3"/>
  <c r="M50" i="3"/>
  <c r="N48" i="3"/>
  <c r="N50" i="3" s="1"/>
  <c r="K6" i="3"/>
  <c r="L5" i="3"/>
  <c r="L6" i="3" s="1"/>
  <c r="M5" i="3" s="1"/>
  <c r="L197" i="3"/>
  <c r="K199" i="3"/>
  <c r="K7" i="3"/>
  <c r="N202" i="3"/>
  <c r="L19" i="3"/>
  <c r="M3" i="3"/>
  <c r="L16" i="3"/>
  <c r="L13" i="3"/>
  <c r="L10" i="3"/>
  <c r="H208" i="3"/>
  <c r="G209" i="3"/>
  <c r="G14" i="3"/>
  <c r="F209" i="3"/>
  <c r="G208" i="3"/>
  <c r="F14" i="3"/>
  <c r="E14" i="3"/>
  <c r="E209" i="3"/>
  <c r="F208" i="3"/>
  <c r="E208" i="3"/>
  <c r="D14" i="3"/>
  <c r="D209" i="3"/>
  <c r="C209" i="3"/>
  <c r="C14" i="3"/>
  <c r="D208" i="3"/>
  <c r="C208" i="3"/>
  <c r="B14" i="3"/>
  <c r="B209" i="3"/>
  <c r="B208" i="3"/>
  <c r="N17" i="3"/>
  <c r="I36" i="3"/>
  <c r="B164" i="1"/>
  <c r="B165" i="1" s="1"/>
  <c r="C36" i="3"/>
  <c r="G36" i="3"/>
  <c r="H36" i="3"/>
  <c r="D36" i="3"/>
  <c r="F36" i="3"/>
  <c r="E36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C111" i="1"/>
  <c r="B111" i="1"/>
  <c r="H107" i="1"/>
  <c r="H21" i="3" s="1"/>
  <c r="G107" i="1"/>
  <c r="G21" i="3" s="1"/>
  <c r="F107" i="1"/>
  <c r="F21" i="3" s="1"/>
  <c r="F37" i="3" s="1"/>
  <c r="E107" i="1"/>
  <c r="E21" i="3" s="1"/>
  <c r="E37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B143" i="1" s="1"/>
  <c r="N158" i="3" l="1"/>
  <c r="N152" i="3"/>
  <c r="N153" i="3"/>
  <c r="N189" i="3"/>
  <c r="N190" i="3"/>
  <c r="N139" i="3"/>
  <c r="N140" i="3"/>
  <c r="N108" i="3"/>
  <c r="N109" i="3"/>
  <c r="N103" i="3"/>
  <c r="N77" i="3"/>
  <c r="N78" i="3"/>
  <c r="N46" i="3"/>
  <c r="N47" i="3"/>
  <c r="M197" i="3"/>
  <c r="L199" i="3"/>
  <c r="M6" i="3"/>
  <c r="N5" i="3" s="1"/>
  <c r="N6" i="3" s="1"/>
  <c r="L7" i="3"/>
  <c r="M16" i="3"/>
  <c r="N3" i="3"/>
  <c r="M10" i="3"/>
  <c r="M19" i="3"/>
  <c r="M7" i="3"/>
  <c r="M13" i="3"/>
  <c r="H15" i="3"/>
  <c r="G16" i="3"/>
  <c r="G15" i="3"/>
  <c r="F16" i="3"/>
  <c r="F15" i="3"/>
  <c r="E16" i="3"/>
  <c r="D16" i="3"/>
  <c r="E15" i="3"/>
  <c r="D15" i="3"/>
  <c r="C16" i="3"/>
  <c r="B16" i="3"/>
  <c r="C15" i="3"/>
  <c r="B15" i="3"/>
  <c r="C50" i="3"/>
  <c r="C22" i="3"/>
  <c r="C44" i="3"/>
  <c r="C47" i="3"/>
  <c r="C40" i="3"/>
  <c r="G44" i="3"/>
  <c r="G50" i="3"/>
  <c r="G47" i="3"/>
  <c r="G40" i="3"/>
  <c r="G22" i="3"/>
  <c r="F50" i="3"/>
  <c r="F44" i="3"/>
  <c r="F47" i="3"/>
  <c r="F40" i="3"/>
  <c r="F22" i="3"/>
  <c r="D22" i="3"/>
  <c r="D50" i="3"/>
  <c r="D44" i="3"/>
  <c r="D47" i="3"/>
  <c r="D40" i="3"/>
  <c r="B22" i="3"/>
  <c r="B50" i="3"/>
  <c r="B40" i="3"/>
  <c r="B47" i="3"/>
  <c r="B44" i="3"/>
  <c r="H50" i="3"/>
  <c r="H22" i="3"/>
  <c r="H44" i="3"/>
  <c r="H47" i="3"/>
  <c r="H40" i="3"/>
  <c r="D37" i="3"/>
  <c r="H37" i="3"/>
  <c r="E50" i="3"/>
  <c r="E22" i="3"/>
  <c r="E44" i="3"/>
  <c r="E47" i="3"/>
  <c r="E40" i="3"/>
  <c r="B37" i="3"/>
  <c r="G37" i="3"/>
  <c r="C37" i="3"/>
  <c r="I22" i="3"/>
  <c r="I47" i="3"/>
  <c r="H124" i="1"/>
  <c r="H131" i="1" s="1"/>
  <c r="H132" i="1" s="1"/>
  <c r="C124" i="1"/>
  <c r="I124" i="1"/>
  <c r="E124" i="1"/>
  <c r="F124" i="1"/>
  <c r="D124" i="1"/>
  <c r="B124" i="1"/>
  <c r="B131" i="1" s="1"/>
  <c r="G124" i="1"/>
  <c r="N197" i="3" l="1"/>
  <c r="N199" i="3" s="1"/>
  <c r="M199" i="3"/>
  <c r="N7" i="3"/>
  <c r="N10" i="3"/>
  <c r="N13" i="3"/>
  <c r="N16" i="3"/>
  <c r="N19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E45" i="1"/>
  <c r="E59" i="1" s="1"/>
  <c r="D45" i="1"/>
  <c r="D59" i="1" s="1"/>
  <c r="C45" i="1"/>
  <c r="C59" i="1" s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D4" i="1"/>
  <c r="D10" i="1" s="1"/>
  <c r="C4" i="1"/>
  <c r="B4" i="1"/>
  <c r="I4" i="1"/>
  <c r="I10" i="1" s="1"/>
  <c r="B59" i="1" l="1"/>
  <c r="B60" i="1" s="1"/>
  <c r="F59" i="1"/>
  <c r="G59" i="1"/>
  <c r="G60" i="1" s="1"/>
  <c r="F10" i="1"/>
  <c r="F143" i="1" s="1"/>
  <c r="E10" i="1"/>
  <c r="C10" i="1"/>
  <c r="C143" i="1" s="1"/>
  <c r="B10" i="1"/>
  <c r="B12" i="1" s="1"/>
  <c r="E12" i="1"/>
  <c r="E143" i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E60" i="1"/>
  <c r="F60" i="1"/>
  <c r="G10" i="1"/>
  <c r="I59" i="1"/>
  <c r="I60" i="1" s="1"/>
  <c r="H60" i="1"/>
  <c r="C60" i="1"/>
  <c r="D60" i="1"/>
  <c r="F12" i="1" l="1"/>
  <c r="C12" i="1"/>
  <c r="I64" i="1"/>
  <c r="I76" i="1" s="1"/>
  <c r="I94" i="1" s="1"/>
  <c r="G12" i="1"/>
  <c r="G143" i="1"/>
  <c r="I95" i="1"/>
  <c r="H97" i="1"/>
  <c r="I96" i="1" l="1"/>
  <c r="I97" i="1" s="1"/>
  <c r="H1" i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<sst xmlns="http://schemas.openxmlformats.org/spreadsheetml/2006/main" count="417" uniqueCount="149">
  <si>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</si>
  <si>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</si>
  <si>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</si>
  <si>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</si>
  <si>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</si>
  <si>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</si>
  <si>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</si>
  <si>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</si>
  <si>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</si>
  <si>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</si>
  <si>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</si>
  <si>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</si>
  <si>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</si>
  <si>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</si>
  <si>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</si>
  <si>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</si>
  <si>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</si>
  <si>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</si>
  <si>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</si>
  <si>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</si>
  <si>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</si>
  <si>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</si>
  <si>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</si>
  <si>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</si>
  <si>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</si>
  <si>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</si>
  <si>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</si>
  <si>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</si>
  <si>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</si>
  <si>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</si>
  <si>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</si>
  <si>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</si>
  <si>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</si>
  <si>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</si>
  <si>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</si>
  <si>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</si>
  <si>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</si>
  <si>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</si>
  <si>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</si>
  <si>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</si>
  <si>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</si>
  <si>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</si>
  <si>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</si>
  <si>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</si>
  <si>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</si>
  <si>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</si>
  <si>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</si>
  <si>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</si>
  <si>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</si>
  <si>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</si>
  <si>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</si>
  <si>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</si>
  <si>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</si>
  <si>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</si>
  <si>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</si>
  <si>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</si>
  <si>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</si>
  <si>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</si>
  <si>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</si>
  <si>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</si>
  <si>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</si>
  <si>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</si>
  <si>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</si>
  <si>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</si>
  <si>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</si>
  <si>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</si>
  <si>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</si>
  <si>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</si>
  <si>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</si>
  <si>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</si>
  <si>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</si>
  <si>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</si>
  <si>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</si>
  <si>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</si>
  <si>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</si>
  <si>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</si>
  <si>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</si>
  <si>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</si>
  <si>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</si>
  <si>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</si>
  <si>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</si>
  <si>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</si>
  <si>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</si>
  <si>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</si>
  <si>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</si>
  <si>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</si>
  <si>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</si>
  <si>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</si>
  <si>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</si>
  <si>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</si>
  <si>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</si>
  <si>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</si>
  <si>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</si>
  <si>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</si>
  <si>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</si>
  <si>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</si>
  <si>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</si>
  <si>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</si>
  <si>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</si>
  <si>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</si>
  <si>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</si>
  <si>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</si>
  <si>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</si>
  <si>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</si>
  <si>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</si>
  <si>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</si>
  <si>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</si>
  <si>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</si>
  <si>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</si>
  <si>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</si>
  <si>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</si>
  <si>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</si>
  <si>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</si>
  <si>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</si>
  <si>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</si>
  <si>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</si>
  <si>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</si>
  <si>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</si>
  <si>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</si>
  <si>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</si>
  <si>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</si>
  <si>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</si>
  <si>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</si>
  <si>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</si>
  <si>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</si>
  <si>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</si>
  <si>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</si>
  <si>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</si>
  <si>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</si>
  <si>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</si>
  <si>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</si>
  <si>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</si>
  <si>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</si>
  <si>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</si>
  <si>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</si>
  <si>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</si>
  <si>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</si>
  <si>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</si>
  <si>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</si>
  <si>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</si>
  <si>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</si>
  <si>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</si>
  <si>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</si>
  <si>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</si>
  <si>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</si>
  <si>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</si>
  <si>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</si>
  <si>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EMEA</t>
  </si>
  <si>
    <t>APAC and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</si>
</sst>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43" fontId="0" fillId="0" borderId="0" xfId="0" applyNumberFormat="1"/>
    <xf numFmtId="43" fontId="9" fillId="0" borderId="0" xfId="2" applyNumberFormat="1" applyFont="1" applyAlignment="1">
      <alignment horizontal="right"/>
    </xf>
    <xf numFmtId="165" fontId="2" fillId="0" borderId="0" xfId="6" applyNumberFormat="1" applyFont="1"/>
    <xf numFmtId="41" fontId="0" fillId="0" borderId="0" xfId="0" applyNumberFormat="1"/>
    <xf numFmtId="9" fontId="9" fillId="0" borderId="0" xfId="2" applyFont="1"/>
    <xf numFmtId="41" fontId="2" fillId="0" borderId="0" xfId="0" applyNumberFormat="1" applyFont="1"/>
    <xf numFmtId="166" fontId="13" fillId="0" borderId="0" xfId="2" applyNumberFormat="1" applyFont="1"/>
    <xf numFmtId="41" fontId="2" fillId="0" borderId="0" xfId="6" applyNumberFormat="1" applyFont="1"/>
    <xf numFmtId="166" fontId="0" fillId="0" borderId="0" xfId="0" applyNumberFormat="1"/>
    <xf numFmtId="166" fontId="13" fillId="0" borderId="0" xfId="0" applyNumberFormat="1" applyFont="1"/>
    <xf numFmtId="166" fontId="9" fillId="0" borderId="0" xfId="0" applyNumberFormat="1" applyFont="1"/>
    <xf numFmtId="41" fontId="9" fillId="0" borderId="0" xfId="2" applyNumberFormat="1" applyFont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" xfId="6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144</v>
      </c>
    </row>
    <row r="3" spans="1:1" ht="16" x14ac:dyDescent="0.2">
      <c r="A3" s="20" t="s">
        <v>140</v>
      </c>
    </row>
    <row r="4" spans="1:1" ht="16" x14ac:dyDescent="0.2">
      <c r="A4" s="20" t="s">
        <v>145</v>
      </c>
    </row>
    <row r="5" spans="1:1" ht="16" x14ac:dyDescent="0.2">
      <c r="A5" s="38" t="s">
        <v>146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77" activePane="bottomLeft" state="frozen"/>
      <selection pane="bottomLeft" activeCell="B184" sqref="B184"/>
    </sheetView>
  </sheetViews>
  <sheetFormatPr baseColWidth="10" defaultColWidth="8.83203125" defaultRowHeight="15" x14ac:dyDescent="0.2"/>
  <cols>
    <col min="1" max="1" width="100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1.63</v>
      </c>
      <c r="G14">
        <v>3.64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1.6</v>
      </c>
      <c r="G15">
        <v>3.56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50">
        <v>0</v>
      </c>
      <c r="C17" s="50">
        <v>0</v>
      </c>
      <c r="D17">
        <v>1657.8</v>
      </c>
      <c r="E17">
        <v>1579.7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2">
      <c r="A18" s="2" t="s">
        <v>7</v>
      </c>
      <c r="B18" s="50">
        <v>0</v>
      </c>
      <c r="C18" s="50">
        <v>0</v>
      </c>
      <c r="D18">
        <v>1692</v>
      </c>
      <c r="E18">
        <v>1618.4</v>
      </c>
      <c r="F18">
        <v>1618.4</v>
      </c>
      <c r="G18" s="8">
        <v>1592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50">
        <v>0</v>
      </c>
      <c r="C20" s="50">
        <v>0</v>
      </c>
      <c r="D20" s="13">
        <f t="shared" ref="D20:H20" si="5">+ROUND(((D12/D18)-D15),2)</f>
        <v>0</v>
      </c>
      <c r="E20" s="50">
        <v>0</v>
      </c>
      <c r="F20" s="50">
        <v>0</v>
      </c>
      <c r="G20" s="50">
        <v>0</v>
      </c>
      <c r="H20" s="13">
        <f t="shared" si="5"/>
        <v>0</v>
      </c>
      <c r="I20" s="13">
        <f>+ROUND(((I12/I18)-I15),2)</f>
        <v>0</v>
      </c>
    </row>
    <row r="21" spans="1:9" x14ac:dyDescent="0.2">
      <c r="B21" s="50"/>
      <c r="C21" s="50"/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2357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15976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2201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21600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3951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6334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1480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21600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-960</v>
      </c>
      <c r="C81" s="3">
        <v>-1133</v>
      </c>
      <c r="D81" s="3">
        <v>-1092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-150</v>
      </c>
      <c r="C82" s="3">
        <v>156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-175</v>
      </c>
      <c r="C83" s="26">
        <f t="shared" si="13"/>
        <v>-1034</v>
      </c>
      <c r="D83" s="26">
        <f t="shared" si="13"/>
        <v>-1008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-7</v>
      </c>
      <c r="C85" s="3">
        <v>875</v>
      </c>
      <c r="D85" s="3">
        <v>1438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0</v>
      </c>
      <c r="F87" s="3">
        <v>0</v>
      </c>
      <c r="G87" s="3">
        <v>0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218</v>
      </c>
      <c r="C91" s="3">
        <v>-22</v>
      </c>
      <c r="D91" s="3">
        <v>-29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-2790</v>
      </c>
      <c r="C92" s="26">
        <f t="shared" si="14"/>
        <v>-2974</v>
      </c>
      <c r="D92" s="26">
        <f t="shared" si="14"/>
        <v>-2148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1632</v>
      </c>
      <c r="C94" s="26">
        <f t="shared" si="15"/>
        <v>-1017</v>
      </c>
      <c r="D94" s="26">
        <f t="shared" si="15"/>
        <v>670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4259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>+C96-C25</f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f t="shared" si="17"/>
        <v>14484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7126</v>
      </c>
      <c r="C111" s="3">
        <f t="shared" ref="C111" si="19">+SUM(C112:C114)</f>
        <v>7315</v>
      </c>
      <c r="D111" s="3">
        <f t="shared" ref="D111" si="20">+SUM(D112:D114)</f>
        <v>7970</v>
      </c>
      <c r="E111" s="3">
        <f t="shared" ref="E111" si="21">+SUM(E112:E114)</f>
        <v>9242</v>
      </c>
      <c r="F111" s="3">
        <f t="shared" ref="F111" si="22">+SUM(F112:F114)</f>
        <v>9812</v>
      </c>
      <c r="G111" s="3">
        <f t="shared" ref="G111" si="23">+SUM(G112:G114)</f>
        <v>9347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3067</v>
      </c>
      <c r="C115" s="3">
        <f t="shared" ref="C115" si="26">+SUM(C116:C118)</f>
        <v>3785</v>
      </c>
      <c r="D115" s="3">
        <f t="shared" ref="D115" si="27">+SUM(D116:D118)</f>
        <v>4237</v>
      </c>
      <c r="E115" s="3">
        <f t="shared" ref="E115" si="28">+SUM(E116:E118)</f>
        <v>5134</v>
      </c>
      <c r="F115" s="3">
        <f t="shared" ref="F115" si="29">+SUM(F116:F118)</f>
        <v>6208</v>
      </c>
      <c r="G115" s="3">
        <f t="shared" ref="G115" si="30">+SUM(G116:G118)</f>
        <v>6679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755</v>
      </c>
      <c r="C119" s="3">
        <f t="shared" ref="C119" si="33">+SUM(C120:C122)</f>
        <v>869</v>
      </c>
      <c r="D119" s="3">
        <f t="shared" ref="D119" si="34">+SUM(D120:D122)</f>
        <v>4737</v>
      </c>
      <c r="E119" s="3">
        <f t="shared" ref="E119" si="35">+SUM(E120:E122)</f>
        <v>5166</v>
      </c>
      <c r="F119" s="3">
        <f t="shared" ref="F119" si="36">+SUM(F120:F122)</f>
        <v>5254</v>
      </c>
      <c r="G119" s="3">
        <f t="shared" ref="G119" si="37">+SUM(G120:G122)</f>
        <v>5028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B120">
        <v>452</v>
      </c>
      <c r="C120">
        <v>570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230</v>
      </c>
      <c r="C121">
        <v>228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73</v>
      </c>
      <c r="C122">
        <v>71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4013</v>
      </c>
      <c r="C123" s="3">
        <v>3774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28701</v>
      </c>
      <c r="C124" s="5">
        <f t="shared" si="39"/>
        <v>30507</v>
      </c>
      <c r="D124" s="5">
        <f t="shared" si="39"/>
        <v>32233</v>
      </c>
      <c r="E124" s="5">
        <f t="shared" si="39"/>
        <v>34485</v>
      </c>
      <c r="F124" s="5">
        <f t="shared" si="39"/>
        <v>37218</v>
      </c>
      <c r="G124" s="5">
        <f t="shared" si="39"/>
        <v>35568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30601</v>
      </c>
      <c r="C131" s="7">
        <f t="shared" si="40"/>
        <v>32376</v>
      </c>
      <c r="D131" s="7">
        <f t="shared" si="40"/>
        <v>34350</v>
      </c>
      <c r="E131" s="7">
        <f t="shared" si="40"/>
        <v>36397</v>
      </c>
      <c r="F131" s="7">
        <f t="shared" si="40"/>
        <v>39117</v>
      </c>
      <c r="G131" s="7">
        <f t="shared" si="40"/>
        <v>37403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1275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249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993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-1349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4813</v>
      </c>
      <c r="C139" s="5">
        <f t="shared" si="42"/>
        <v>5328</v>
      </c>
      <c r="D139" s="5">
        <f t="shared" si="42"/>
        <v>5192</v>
      </c>
      <c r="E139" s="5">
        <f t="shared" si="42"/>
        <v>5525</v>
      </c>
      <c r="F139" s="5">
        <f t="shared" si="42"/>
        <v>6357</v>
      </c>
      <c r="G139" s="5">
        <f t="shared" si="42"/>
        <v>4646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4233</v>
      </c>
      <c r="C142" s="7">
        <f t="shared" ref="C142" si="44">+SUM(C139:C141)</f>
        <v>4642</v>
      </c>
      <c r="D142" s="7">
        <f t="shared" ref="D142" si="45">+SUM(D139:D141)</f>
        <v>4945</v>
      </c>
      <c r="E142" s="7">
        <f t="shared" ref="E142" si="46">+SUM(E139:E141)</f>
        <v>4379</v>
      </c>
      <c r="F142" s="7">
        <f t="shared" ref="F142" si="47">+SUM(F139:F141)</f>
        <v>4850</v>
      </c>
      <c r="G142" s="7">
        <f t="shared" ref="G142" si="48">+SUM(G139:G141)</f>
        <v>2976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>+B142-B10-B8</f>
        <v>0</v>
      </c>
      <c r="C143" s="13">
        <f t="shared" ref="C143:H143" si="50">+C142-C10-C8</f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205</v>
      </c>
      <c r="C148" s="3">
        <v>223</v>
      </c>
      <c r="D148" s="3">
        <v>223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587</v>
      </c>
      <c r="C149" s="3">
        <v>620</v>
      </c>
      <c r="D149" s="3">
        <v>653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2176</v>
      </c>
      <c r="C150" s="5">
        <f t="shared" si="51"/>
        <v>2458</v>
      </c>
      <c r="D150" s="5">
        <f t="shared" si="51"/>
        <v>2626</v>
      </c>
      <c r="E150" s="5">
        <f t="shared" si="51"/>
        <v>2889</v>
      </c>
      <c r="F150" s="5">
        <f t="shared" si="51"/>
        <v>2971</v>
      </c>
      <c r="G150" s="5">
        <f t="shared" si="51"/>
        <v>2870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3011</v>
      </c>
      <c r="C153" s="7">
        <f t="shared" si="52"/>
        <v>3520</v>
      </c>
      <c r="D153" s="7">
        <f t="shared" si="52"/>
        <v>3989</v>
      </c>
      <c r="E153" s="7">
        <f t="shared" si="52"/>
        <v>4454</v>
      </c>
      <c r="F153" s="7">
        <f t="shared" si="52"/>
        <v>4744</v>
      </c>
      <c r="G153" s="7">
        <f t="shared" si="52"/>
        <v>4866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196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172</v>
      </c>
      <c r="E157" s="3">
        <v>240</v>
      </c>
      <c r="F157" s="3">
        <v>233</v>
      </c>
      <c r="G157" s="3">
        <v>240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76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15</v>
      </c>
      <c r="C159" s="3">
        <v>13</v>
      </c>
      <c r="D159" s="3">
        <v>21</v>
      </c>
      <c r="E159" s="3">
        <v>49</v>
      </c>
      <c r="F159" s="3">
        <v>47</v>
      </c>
      <c r="G159" s="3">
        <v>49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262</v>
      </c>
      <c r="C160" s="3">
        <v>309</v>
      </c>
      <c r="D160" s="3">
        <v>317</v>
      </c>
      <c r="E160" s="3">
        <v>286</v>
      </c>
      <c r="F160" s="3">
        <v>278</v>
      </c>
      <c r="G160" s="3">
        <v>286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>+SUM(B156:B160)</f>
        <v>790</v>
      </c>
      <c r="C161" s="5">
        <f t="shared" ref="C161:I161" si="54">+SUM(C156:C160)</f>
        <v>840</v>
      </c>
      <c r="D161" s="5">
        <f t="shared" si="54"/>
        <v>784</v>
      </c>
      <c r="E161" s="5">
        <f t="shared" si="54"/>
        <v>847</v>
      </c>
      <c r="F161" s="5">
        <f t="shared" si="54"/>
        <v>724</v>
      </c>
      <c r="G161" s="5">
        <f t="shared" si="54"/>
        <v>847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>
        <v>101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69</v>
      </c>
      <c r="C163" s="3">
        <f t="shared" si="55"/>
        <v>254</v>
      </c>
      <c r="D163" s="3">
        <f t="shared" si="55"/>
        <v>278</v>
      </c>
      <c r="E163" s="3">
        <f t="shared" si="55"/>
        <v>159</v>
      </c>
      <c r="F163" s="3">
        <f t="shared" si="55"/>
        <v>377</v>
      </c>
      <c r="G163" s="3">
        <f t="shared" si="55"/>
        <v>227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960</v>
      </c>
      <c r="C164" s="7">
        <f t="shared" si="56"/>
        <v>1133</v>
      </c>
      <c r="D164" s="7">
        <f t="shared" si="56"/>
        <v>1092</v>
      </c>
      <c r="E164" s="7">
        <f t="shared" si="56"/>
        <v>1028</v>
      </c>
      <c r="F164" s="7">
        <f t="shared" si="56"/>
        <v>1119</v>
      </c>
      <c r="G164" s="7">
        <f t="shared" si="56"/>
        <v>1086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22</v>
      </c>
      <c r="C170" s="3">
        <v>18</v>
      </c>
      <c r="D170" s="3">
        <v>18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237</v>
      </c>
      <c r="C171" s="3">
        <v>255</v>
      </c>
      <c r="D171" s="3">
        <v>271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513</v>
      </c>
      <c r="C172" s="5">
        <f t="shared" si="58"/>
        <v>538</v>
      </c>
      <c r="D172" s="5">
        <f t="shared" si="58"/>
        <v>587</v>
      </c>
      <c r="E172" s="5">
        <f t="shared" si="58"/>
        <v>604</v>
      </c>
      <c r="F172" s="5">
        <f t="shared" si="58"/>
        <v>558</v>
      </c>
      <c r="G172" s="5">
        <f t="shared" si="58"/>
        <v>584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0.11700000000000001</v>
      </c>
      <c r="C179" s="34">
        <v>7.4999999999999997E-2</v>
      </c>
      <c r="D179" s="34">
        <v>3.1E-2</v>
      </c>
      <c r="E179" s="34">
        <v>-2.4E-2</v>
      </c>
      <c r="F179" s="34">
        <v>7.0000000000000007E-2</v>
      </c>
      <c r="G179" s="34">
        <v>-8.8999999999999996E-2</v>
      </c>
      <c r="H179" s="34">
        <v>0.186</v>
      </c>
      <c r="I179" s="34">
        <v>7.0000000000000007E-2</v>
      </c>
    </row>
    <row r="180" spans="1:9" x14ac:dyDescent="0.2">
      <c r="A180" s="31" t="s">
        <v>113</v>
      </c>
      <c r="B180" s="30">
        <v>0.13500000000000001</v>
      </c>
      <c r="C180" s="30">
        <v>9.2999999999999999E-2</v>
      </c>
      <c r="D180" s="30">
        <v>4.1000000000000002E-2</v>
      </c>
      <c r="E180" s="30">
        <v>-3.6999999999999998E-2</v>
      </c>
      <c r="F180" s="30">
        <v>7.8E-2</v>
      </c>
      <c r="G180" s="30">
        <v>-7.0999999999999994E-2</v>
      </c>
      <c r="H180" s="30">
        <v>0.248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7.5999999999999998E-2</v>
      </c>
      <c r="D181" s="30">
        <v>2.9000000000000001E-2</v>
      </c>
      <c r="E181" s="30">
        <v>1.0999999999999999E-2</v>
      </c>
      <c r="F181" s="30">
        <v>6.5000000000000002E-2</v>
      </c>
      <c r="G181" s="30">
        <v>-0.11799999999999999</v>
      </c>
      <c r="H181" s="30">
        <v>8.4000000000000005E-2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-0.127</v>
      </c>
      <c r="D182" s="30">
        <v>-0.10199999999999999</v>
      </c>
      <c r="E182" s="30">
        <v>-7.9000000000000001E-2</v>
      </c>
      <c r="F182" s="30">
        <v>3.0000000000000001E-3</v>
      </c>
      <c r="G182" s="30">
        <v>-0.13600000000000001</v>
      </c>
      <c r="H182" s="30">
        <v>-1.7000000000000001E-2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0.09</v>
      </c>
      <c r="E183" s="34">
        <v>0.16</v>
      </c>
      <c r="F183" s="34">
        <v>6.2E-2</v>
      </c>
      <c r="G183" s="34">
        <v>-4.7E-2</v>
      </c>
      <c r="H183" s="34">
        <v>0.22600000000000001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6.7000000000000004E-2</v>
      </c>
      <c r="E184" s="30">
        <v>0.13200000000000001</v>
      </c>
      <c r="F184" s="30">
        <v>7.0999999999999994E-2</v>
      </c>
      <c r="G184" s="30">
        <v>-6.4000000000000001E-2</v>
      </c>
      <c r="H184" s="30">
        <v>0.183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0.14499999999999999</v>
      </c>
      <c r="E185" s="30">
        <v>0.22800000000000001</v>
      </c>
      <c r="F185" s="30">
        <v>0.05</v>
      </c>
      <c r="G185" s="30">
        <v>-1.0999999999999999E-2</v>
      </c>
      <c r="H185" s="30">
        <v>0.309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7.2999999999999995E-2</v>
      </c>
      <c r="E186" s="30">
        <v>0.115</v>
      </c>
      <c r="F186" s="30">
        <v>1.2E-2</v>
      </c>
      <c r="G186" s="30">
        <v>-6.9000000000000006E-2</v>
      </c>
      <c r="H186" s="30">
        <v>0.219</v>
      </c>
      <c r="I186" s="30">
        <v>0.17</v>
      </c>
    </row>
    <row r="187" spans="1:9" x14ac:dyDescent="0.2">
      <c r="A187" s="33" t="s">
        <v>102</v>
      </c>
      <c r="B187" s="34">
        <v>0.17899999999999999</v>
      </c>
      <c r="C187" s="34">
        <v>0.23400000000000001</v>
      </c>
      <c r="D187" s="34">
        <v>0.11899999999999999</v>
      </c>
      <c r="E187" s="34">
        <v>0.21199999999999999</v>
      </c>
      <c r="F187" s="34">
        <v>0.20899999999999999</v>
      </c>
      <c r="G187" s="34">
        <v>7.5999999999999998E-2</v>
      </c>
      <c r="H187" s="34">
        <v>0.24099999999999999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0.28899999999999998</v>
      </c>
      <c r="D188" s="30">
        <v>0.124</v>
      </c>
      <c r="E188" s="30">
        <v>0.19700000000000001</v>
      </c>
      <c r="F188" s="30">
        <v>0.219</v>
      </c>
      <c r="G188" s="30">
        <v>8.7999999999999995E-2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5.6000000000000001E-2</v>
      </c>
      <c r="C189" s="30">
        <v>0.14099999999999999</v>
      </c>
      <c r="D189" s="30">
        <v>0.126</v>
      </c>
      <c r="E189" s="30">
        <v>0.26900000000000002</v>
      </c>
      <c r="F189" s="30">
        <v>0.19900000000000001</v>
      </c>
      <c r="G189" s="30">
        <v>4.9000000000000002E-2</v>
      </c>
      <c r="H189" s="30">
        <v>0.23799999999999999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-1.4999999999999999E-2</v>
      </c>
      <c r="E190" s="30">
        <v>8.0000000000000002E-3</v>
      </c>
      <c r="F190" s="30">
        <v>6.2E-2</v>
      </c>
      <c r="G190" s="30">
        <v>7.1999999999999995E-2</v>
      </c>
      <c r="H190" s="30">
        <v>0.318</v>
      </c>
      <c r="I190" s="30">
        <v>-0.06</v>
      </c>
    </row>
    <row r="191" spans="1:9" x14ac:dyDescent="0.2">
      <c r="A191" s="33" t="s">
        <v>106</v>
      </c>
      <c r="B191" s="34">
        <v>-2.1000000000000001E-2</v>
      </c>
      <c r="C191" s="34">
        <v>0.151</v>
      </c>
      <c r="D191" s="34">
        <v>4.4509999999999996</v>
      </c>
      <c r="E191" s="34">
        <v>9.0999999999999998E-2</v>
      </c>
      <c r="F191" s="34">
        <v>1.7000000000000001E-2</v>
      </c>
      <c r="G191" s="34">
        <v>-4.2999999999999997E-2</v>
      </c>
      <c r="H191" s="34">
        <v>6.3E-2</v>
      </c>
      <c r="I191" s="34">
        <v>0.16</v>
      </c>
    </row>
    <row r="192" spans="1:9" x14ac:dyDescent="0.2">
      <c r="A192" s="31" t="s">
        <v>113</v>
      </c>
      <c r="B192" s="30">
        <v>0.105</v>
      </c>
      <c r="C192" s="30">
        <v>0.26100000000000001</v>
      </c>
      <c r="D192" s="30">
        <v>4.7629999999999999</v>
      </c>
      <c r="E192" s="30">
        <v>8.7999999999999995E-2</v>
      </c>
      <c r="F192" s="30">
        <v>1.2999999999999999E-2</v>
      </c>
      <c r="G192" s="30">
        <v>-4.8000000000000001E-2</v>
      </c>
      <c r="H192" s="30">
        <v>6.0999999999999999E-2</v>
      </c>
      <c r="I192" s="30">
        <v>0.17</v>
      </c>
    </row>
    <row r="193" spans="1:9" x14ac:dyDescent="0.2">
      <c r="A193" s="31" t="s">
        <v>114</v>
      </c>
      <c r="B193" s="30">
        <v>-0.16700000000000001</v>
      </c>
      <c r="C193" s="30">
        <v>-8.9999999999999993E-3</v>
      </c>
      <c r="D193" s="30">
        <v>4.1970000000000001</v>
      </c>
      <c r="E193" s="30">
        <v>0.13700000000000001</v>
      </c>
      <c r="F193" s="30">
        <v>3.5999999999999997E-2</v>
      </c>
      <c r="G193" s="30">
        <v>-2.1999999999999999E-2</v>
      </c>
      <c r="H193" s="30">
        <v>9.5000000000000001E-2</v>
      </c>
      <c r="I193" s="30">
        <v>0.12</v>
      </c>
    </row>
    <row r="194" spans="1:9" x14ac:dyDescent="0.2">
      <c r="A194" s="31" t="s">
        <v>115</v>
      </c>
      <c r="B194" s="30">
        <v>-0.151</v>
      </c>
      <c r="C194" s="30">
        <v>-2.7E-2</v>
      </c>
      <c r="D194" s="30">
        <v>2.7610000000000001</v>
      </c>
      <c r="E194" s="30">
        <v>8.5999999999999993E-2</v>
      </c>
      <c r="F194" s="30">
        <v>-2.9000000000000001E-2</v>
      </c>
      <c r="G194" s="30">
        <v>-9.7000000000000003E-2</v>
      </c>
      <c r="H194" s="30">
        <v>-0.112</v>
      </c>
      <c r="I194" s="30">
        <v>0.28000000000000003</v>
      </c>
    </row>
    <row r="195" spans="1:9" x14ac:dyDescent="0.2">
      <c r="A195" s="33" t="s">
        <v>107</v>
      </c>
      <c r="B195" s="34">
        <v>-1.4999999999999999E-2</v>
      </c>
      <c r="C195" s="34">
        <v>-0.06</v>
      </c>
      <c r="D195" s="34">
        <v>-0.98099999999999998</v>
      </c>
      <c r="E195" s="34">
        <v>0.20499999999999999</v>
      </c>
      <c r="F195" s="34">
        <v>-0.52300000000000002</v>
      </c>
      <c r="G195" s="34">
        <v>-0.28599999999999998</v>
      </c>
      <c r="H195" s="34">
        <v>-0.16700000000000001</v>
      </c>
      <c r="I195" s="34">
        <v>3.02</v>
      </c>
    </row>
    <row r="196" spans="1:9" x14ac:dyDescent="0.2">
      <c r="A196" s="35" t="s">
        <v>103</v>
      </c>
      <c r="B196" s="37">
        <v>9.9000000000000005E-2</v>
      </c>
      <c r="C196" s="37">
        <v>6.3E-2</v>
      </c>
      <c r="D196" s="37">
        <v>5.7000000000000002E-2</v>
      </c>
      <c r="E196" s="37">
        <v>7.0000000000000007E-2</v>
      </c>
      <c r="F196" s="37">
        <v>7.9000000000000001E-2</v>
      </c>
      <c r="G196" s="37">
        <v>-4.3999999999999997E-2</v>
      </c>
      <c r="H196" s="37">
        <v>0.189</v>
      </c>
      <c r="I196" s="37">
        <v>0.06</v>
      </c>
    </row>
    <row r="197" spans="1:9" x14ac:dyDescent="0.2">
      <c r="A197" s="33" t="s">
        <v>104</v>
      </c>
      <c r="B197" s="34">
        <v>0.17699999999999999</v>
      </c>
      <c r="C197" s="34">
        <v>-1.4E-2</v>
      </c>
      <c r="D197" s="34">
        <v>4.4999999999999998E-2</v>
      </c>
      <c r="E197" s="34">
        <v>-7.5999999999999998E-2</v>
      </c>
      <c r="F197" s="34">
        <v>1.0999999999999999E-2</v>
      </c>
      <c r="G197" s="34">
        <v>-3.1E-2</v>
      </c>
      <c r="H197" s="34">
        <v>0.19400000000000001</v>
      </c>
      <c r="I197" s="34">
        <v>7.0000000000000007E-2</v>
      </c>
    </row>
    <row r="198" spans="1:9" x14ac:dyDescent="0.2">
      <c r="A198" s="31" t="s">
        <v>113</v>
      </c>
      <c r="B198" s="51">
        <v>0</v>
      </c>
      <c r="C198" s="51">
        <v>0</v>
      </c>
      <c r="D198" s="51">
        <v>0</v>
      </c>
      <c r="E198" s="51">
        <v>0</v>
      </c>
      <c r="F198" s="30">
        <v>2.9000000000000001E-2</v>
      </c>
      <c r="G198" s="30">
        <v>-0.01</v>
      </c>
      <c r="H198" s="30">
        <v>0.21</v>
      </c>
      <c r="I198" s="30">
        <v>0.06</v>
      </c>
    </row>
    <row r="199" spans="1:9" x14ac:dyDescent="0.2">
      <c r="A199" s="31" t="s">
        <v>114</v>
      </c>
      <c r="B199" s="51">
        <v>0</v>
      </c>
      <c r="C199" s="51">
        <v>0</v>
      </c>
      <c r="D199" s="51">
        <v>0</v>
      </c>
      <c r="E199" s="51">
        <v>0</v>
      </c>
      <c r="F199" s="30">
        <v>-0.18099999999999999</v>
      </c>
      <c r="G199" s="30">
        <v>-0.246</v>
      </c>
      <c r="H199" s="30">
        <v>0.16900000000000001</v>
      </c>
      <c r="I199" s="30">
        <v>-0.03</v>
      </c>
    </row>
    <row r="200" spans="1:9" x14ac:dyDescent="0.2">
      <c r="A200" s="31" t="s">
        <v>115</v>
      </c>
      <c r="B200" s="51">
        <v>0</v>
      </c>
      <c r="C200" s="51">
        <v>0</v>
      </c>
      <c r="D200" s="51">
        <v>0</v>
      </c>
      <c r="E200" s="51">
        <v>0</v>
      </c>
      <c r="F200" s="30">
        <v>-0.14299999999999999</v>
      </c>
      <c r="G200" s="30">
        <v>4.2000000000000003E-2</v>
      </c>
      <c r="H200" s="30">
        <v>0.16</v>
      </c>
      <c r="I200" s="30">
        <v>-0.16</v>
      </c>
    </row>
    <row r="201" spans="1:9" x14ac:dyDescent="0.2">
      <c r="A201" s="31" t="s">
        <v>121</v>
      </c>
      <c r="B201" s="51">
        <v>0</v>
      </c>
      <c r="C201" s="51">
        <v>0</v>
      </c>
      <c r="D201" s="51">
        <v>0</v>
      </c>
      <c r="E201" s="51">
        <v>0</v>
      </c>
      <c r="F201" s="30">
        <v>2.9000000000000001E-2</v>
      </c>
      <c r="G201" s="30">
        <v>-0.151</v>
      </c>
      <c r="H201" s="30">
        <v>-4.3999999999999997E-2</v>
      </c>
      <c r="I201" s="30">
        <v>0.42</v>
      </c>
    </row>
    <row r="202" spans="1:9" x14ac:dyDescent="0.2">
      <c r="A202" s="29" t="s">
        <v>108</v>
      </c>
      <c r="B202" s="30">
        <v>28.332999999999998</v>
      </c>
      <c r="C202" s="30">
        <v>-4.9000000000000002E-2</v>
      </c>
      <c r="D202" s="30">
        <v>187.2</v>
      </c>
      <c r="E202" s="30">
        <v>-0.65300000000000002</v>
      </c>
      <c r="F202" s="30">
        <v>1.2689999999999999</v>
      </c>
      <c r="G202" s="30">
        <v>0.57099999999999995</v>
      </c>
      <c r="H202" s="30">
        <v>-4.6360000000000001</v>
      </c>
      <c r="I202" s="30">
        <v>0</v>
      </c>
    </row>
    <row r="203" spans="1:9" ht="16" thickBot="1" x14ac:dyDescent="0.25">
      <c r="A203" s="32" t="s">
        <v>105</v>
      </c>
      <c r="B203" s="36">
        <v>0.10100000000000001</v>
      </c>
      <c r="C203" s="36">
        <v>5.8000000000000003E-2</v>
      </c>
      <c r="D203" s="36">
        <v>6.0999999999999999E-2</v>
      </c>
      <c r="E203" s="36">
        <v>0.06</v>
      </c>
      <c r="F203" s="36">
        <v>7.4999999999999997E-2</v>
      </c>
      <c r="G203" s="36">
        <v>-4.3999999999999997E-2</v>
      </c>
      <c r="H203" s="36">
        <v>0.191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tabSelected="1" topLeftCell="A12" zoomScale="89" zoomScaleNormal="88" workbookViewId="0">
      <selection activeCell="J8" sqref="J8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41" t="s">
        <v>139</v>
      </c>
      <c r="B3" s="9">
        <f>SUM(B21,B52,B83,B114,B145,B164,B195)</f>
        <v>30601</v>
      </c>
      <c r="C3" s="9">
        <f t="shared" ref="C3:I3" si="2">SUM(C21,C52,C83,C114,C145,C164,C195)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+I3*(1+I4)</f>
        <v>48987.922672773813</v>
      </c>
      <c r="K3" s="9">
        <f t="shared" ref="K3:N3" si="3">+J3*(1+J4)</f>
        <v>51376.933585820305</v>
      </c>
      <c r="L3" s="9">
        <f t="shared" si="3"/>
        <v>53882.450217649348</v>
      </c>
      <c r="M3" s="9">
        <f t="shared" si="3"/>
        <v>56510.154242812903</v>
      </c>
      <c r="N3" s="9">
        <f t="shared" si="3"/>
        <v>59266.004416044518</v>
      </c>
    </row>
    <row r="4" spans="1:16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I4</f>
        <v>4.8767344739323759E-2</v>
      </c>
      <c r="K4" s="47">
        <f t="shared" ref="K4:N4" si="5">J4</f>
        <v>4.8767344739323759E-2</v>
      </c>
      <c r="L4" s="47">
        <f t="shared" si="5"/>
        <v>4.8767344739323759E-2</v>
      </c>
      <c r="M4" s="47">
        <f t="shared" si="5"/>
        <v>4.8767344739323759E-2</v>
      </c>
      <c r="N4" s="47">
        <f t="shared" si="5"/>
        <v>4.8767344739323759E-2</v>
      </c>
    </row>
    <row r="5" spans="1:16" x14ac:dyDescent="0.2">
      <c r="A5" s="41" t="s">
        <v>130</v>
      </c>
      <c r="B5" s="48">
        <f>SUM(B35,B66,B97,B128,B147,B178,B197)</f>
        <v>4839</v>
      </c>
      <c r="C5" s="48">
        <f t="shared" ref="C5:I5" si="6">SUM(C35,C66,C97,C128,C147,C178,C197)</f>
        <v>5291</v>
      </c>
      <c r="D5" s="48">
        <f t="shared" si="6"/>
        <v>5651</v>
      </c>
      <c r="E5" s="48">
        <f t="shared" si="6"/>
        <v>5126</v>
      </c>
      <c r="F5" s="48">
        <f t="shared" si="6"/>
        <v>5555</v>
      </c>
      <c r="G5" s="48">
        <f t="shared" si="6"/>
        <v>3697</v>
      </c>
      <c r="H5" s="48">
        <f t="shared" si="6"/>
        <v>7667</v>
      </c>
      <c r="I5" s="48">
        <f t="shared" si="6"/>
        <v>7573</v>
      </c>
      <c r="J5" s="9">
        <f t="shared" ref="J5:N5" si="7">+I5*(1+I6)</f>
        <v>7480.152471631669</v>
      </c>
      <c r="K5" s="9">
        <f t="shared" si="7"/>
        <v>7388.4432852049868</v>
      </c>
      <c r="L5" s="9">
        <f t="shared" si="7"/>
        <v>7297.8584842646887</v>
      </c>
      <c r="M5" s="9">
        <f t="shared" si="7"/>
        <v>7208.3842834663483</v>
      </c>
      <c r="N5" s="9">
        <f t="shared" si="7"/>
        <v>7120.0070664784998</v>
      </c>
      <c r="P5" s="9"/>
    </row>
    <row r="6" spans="1:16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>+IFERROR(D5/C5-1,"nm")</f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-1.2260336507108338E-2</v>
      </c>
      <c r="K6" s="47">
        <f t="shared" si="9"/>
        <v>-1.2260336507108338E-2</v>
      </c>
      <c r="L6" s="47">
        <f t="shared" si="9"/>
        <v>-1.2260336507108338E-2</v>
      </c>
      <c r="M6" s="47">
        <f t="shared" si="9"/>
        <v>-1.2260336507108338E-2</v>
      </c>
      <c r="N6" s="47">
        <f t="shared" si="9"/>
        <v>-1.2260336507108338E-2</v>
      </c>
      <c r="P6" s="9"/>
    </row>
    <row r="7" spans="1:16" x14ac:dyDescent="0.2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0.17214513449189456</v>
      </c>
      <c r="I7" s="47">
        <f t="shared" si="10"/>
        <v>0.16212802397773496</v>
      </c>
      <c r="J7" s="47">
        <f>+IFERROR(J5/J$3,"nm")</f>
        <v>0.15269380825958026</v>
      </c>
      <c r="K7" s="47">
        <f t="shared" ref="J7:N7" si="11">+IFERROR(K5/K$3,"nm")</f>
        <v>0.14380856873957437</v>
      </c>
      <c r="L7" s="47">
        <f t="shared" si="11"/>
        <v>0.13544036054014216</v>
      </c>
      <c r="M7" s="47">
        <f t="shared" si="11"/>
        <v>0.12755909765337667</v>
      </c>
      <c r="N7" s="47">
        <f t="shared" si="11"/>
        <v>0.12013644477357358</v>
      </c>
    </row>
    <row r="8" spans="1:16" x14ac:dyDescent="0.2">
      <c r="A8" s="41" t="s">
        <v>132</v>
      </c>
      <c r="B8" s="48">
        <f>SUM(B38,B69,B100,B131,B150,B181,B200)</f>
        <v>606</v>
      </c>
      <c r="C8" s="48">
        <f t="shared" ref="C8:I8" si="12">SUM(C38,C69,C100,C131,C150,C181,C200)</f>
        <v>649</v>
      </c>
      <c r="D8" s="48">
        <f t="shared" si="12"/>
        <v>706</v>
      </c>
      <c r="E8" s="48">
        <f t="shared" si="12"/>
        <v>747</v>
      </c>
      <c r="F8" s="48">
        <f t="shared" si="12"/>
        <v>705</v>
      </c>
      <c r="G8" s="48">
        <f t="shared" si="12"/>
        <v>721</v>
      </c>
      <c r="H8" s="48">
        <f t="shared" si="12"/>
        <v>744</v>
      </c>
      <c r="I8" s="48">
        <f t="shared" si="12"/>
        <v>717</v>
      </c>
      <c r="J8" s="9">
        <f>+I8*(1+I9)</f>
        <v>690.97983870967744</v>
      </c>
      <c r="K8" s="9">
        <f t="shared" ref="J8:N8" si="13">+J8*(1+J9)</f>
        <v>665.90395746618105</v>
      </c>
      <c r="L8" s="9">
        <f t="shared" si="13"/>
        <v>641.73808804200507</v>
      </c>
      <c r="M8" s="9">
        <f t="shared" si="13"/>
        <v>618.4492058146742</v>
      </c>
      <c r="N8" s="9">
        <f t="shared" si="13"/>
        <v>596.00548463591576</v>
      </c>
    </row>
    <row r="9" spans="1:16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-3.6290322580645129E-2</v>
      </c>
      <c r="K9" s="47">
        <f t="shared" si="15"/>
        <v>-3.629032258064524E-2</v>
      </c>
      <c r="L9" s="47">
        <f t="shared" si="15"/>
        <v>-3.629032258064524E-2</v>
      </c>
      <c r="M9" s="47">
        <f t="shared" si="15"/>
        <v>-3.629032258064524E-2</v>
      </c>
      <c r="N9" s="47">
        <f>+IFERROR(N8/M8-1,"nm")</f>
        <v>-3.6290322580645351E-2</v>
      </c>
    </row>
    <row r="10" spans="1:16" x14ac:dyDescent="0.2">
      <c r="A10" s="42" t="s">
        <v>133</v>
      </c>
      <c r="B10" s="47">
        <f>+IFERROR(B8/B$3,"nm")</f>
        <v>1.9803274402797295E-2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ref="J10:N10" si="17">+IFERROR(J8/J$3,"nm")</f>
        <v>1.410510593244048E-2</v>
      </c>
      <c r="K10" s="47">
        <f t="shared" si="17"/>
        <v>1.2961146393718721E-2</v>
      </c>
      <c r="L10" s="47">
        <f t="shared" si="17"/>
        <v>1.1909964848476805E-2</v>
      </c>
      <c r="M10" s="47">
        <f t="shared" si="17"/>
        <v>1.0944036768282756E-2</v>
      </c>
      <c r="N10" s="47">
        <f t="shared" si="17"/>
        <v>1.0056447882870351E-2</v>
      </c>
    </row>
    <row r="11" spans="1:16" x14ac:dyDescent="0.2">
      <c r="A11" s="41" t="s">
        <v>134</v>
      </c>
      <c r="B11" s="48">
        <f>SUM(B42,B73,B104,B135,B154,B185,B204)</f>
        <v>4233</v>
      </c>
      <c r="C11" s="48">
        <f t="shared" ref="C11:I11" si="18">SUM(C42,C73,C104,C135,C154,C185,C204)</f>
        <v>4642</v>
      </c>
      <c r="D11" s="48">
        <f t="shared" si="18"/>
        <v>4945</v>
      </c>
      <c r="E11" s="48">
        <f t="shared" si="18"/>
        <v>4379</v>
      </c>
      <c r="F11" s="48">
        <f t="shared" si="18"/>
        <v>4850</v>
      </c>
      <c r="G11" s="48">
        <f t="shared" si="18"/>
        <v>2976</v>
      </c>
      <c r="H11" s="48">
        <f t="shared" si="18"/>
        <v>6923</v>
      </c>
      <c r="I11" s="48">
        <f t="shared" si="18"/>
        <v>6856</v>
      </c>
      <c r="J11" s="9">
        <f t="shared" ref="J11:N11" si="19">+I11*(1+I12)</f>
        <v>6789.648418315759</v>
      </c>
      <c r="K11" s="9">
        <f t="shared" si="19"/>
        <v>6723.9389796291844</v>
      </c>
      <c r="L11" s="9">
        <f t="shared" si="19"/>
        <v>6658.865469353992</v>
      </c>
      <c r="M11" s="9">
        <f t="shared" si="19"/>
        <v>6594.4217330479514</v>
      </c>
      <c r="N11" s="9">
        <f t="shared" si="19"/>
        <v>6530.6016758308178</v>
      </c>
    </row>
    <row r="12" spans="1:16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9.6621781242617555E-2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-9.67788530983682E-3</v>
      </c>
      <c r="K12" s="47">
        <f t="shared" si="21"/>
        <v>-9.67788530983682E-3</v>
      </c>
      <c r="L12" s="47">
        <f t="shared" si="21"/>
        <v>-9.67788530983682E-3</v>
      </c>
      <c r="M12" s="47">
        <f t="shared" si="21"/>
        <v>-9.67788530983682E-3</v>
      </c>
      <c r="N12" s="47">
        <f>+IFERROR(N11/M11-1,"nm")</f>
        <v>-9.67788530983682E-3</v>
      </c>
    </row>
    <row r="13" spans="1:16" x14ac:dyDescent="0.2">
      <c r="A13" s="42" t="s">
        <v>131</v>
      </c>
      <c r="B13" s="47">
        <f>+IFERROR(B11/B$3,"nm")</f>
        <v>0.13832881278389594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0.1554402981723472</v>
      </c>
      <c r="I13" s="47">
        <f t="shared" si="22"/>
        <v>0.14677799186469706</v>
      </c>
      <c r="J13" s="47">
        <f t="shared" ref="J13:N13" si="23">+IFERROR(J11/J$3,"nm")</f>
        <v>0.1385984146269845</v>
      </c>
      <c r="K13" s="47">
        <f t="shared" si="23"/>
        <v>0.13087466515294224</v>
      </c>
      <c r="L13" s="47">
        <f t="shared" si="23"/>
        <v>0.12358134128007531</v>
      </c>
      <c r="M13" s="47">
        <f t="shared" si="23"/>
        <v>0.11669445644605803</v>
      </c>
      <c r="N13" s="47">
        <f t="shared" si="23"/>
        <v>0.11019136080081098</v>
      </c>
    </row>
    <row r="14" spans="1:16" x14ac:dyDescent="0.2">
      <c r="A14" s="41" t="s">
        <v>135</v>
      </c>
      <c r="B14" s="48">
        <f>SUM(B45,B76,B107,B138,B157,B188,B207)</f>
        <v>960</v>
      </c>
      <c r="C14" s="48">
        <f t="shared" ref="C14:I14" si="24">SUM(C45,C76,C107,C138,C157,C188,C207)</f>
        <v>1133</v>
      </c>
      <c r="D14" s="48">
        <f t="shared" si="24"/>
        <v>1092</v>
      </c>
      <c r="E14" s="48">
        <f t="shared" si="24"/>
        <v>1028</v>
      </c>
      <c r="F14" s="48">
        <f t="shared" si="24"/>
        <v>1119</v>
      </c>
      <c r="G14" s="48">
        <f t="shared" si="24"/>
        <v>1086</v>
      </c>
      <c r="H14" s="48">
        <f t="shared" si="24"/>
        <v>695</v>
      </c>
      <c r="I14" s="48">
        <f t="shared" si="24"/>
        <v>758</v>
      </c>
      <c r="J14" s="9">
        <f t="shared" ref="J14:N14" si="25">+I14*(1+I15)</f>
        <v>826.71079136690651</v>
      </c>
      <c r="K14" s="9">
        <f t="shared" si="25"/>
        <v>901.65004295843903</v>
      </c>
      <c r="L14" s="9">
        <f t="shared" si="25"/>
        <v>983.38234901078681</v>
      </c>
      <c r="M14" s="9">
        <f t="shared" si="25"/>
        <v>1072.5234828060093</v>
      </c>
      <c r="N14" s="9">
        <f t="shared" si="25"/>
        <v>1169.7450359236764</v>
      </c>
    </row>
    <row r="15" spans="1:16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0.1802083333333333</v>
      </c>
      <c r="D15" s="47">
        <f t="shared" si="26"/>
        <v>-3.6187113857016784E-2</v>
      </c>
      <c r="E15" s="47">
        <f t="shared" si="26"/>
        <v>-5.8608058608058622E-2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-0.36003683241252304</v>
      </c>
      <c r="I15" s="47">
        <f>+IFERROR(I14/H14-1,"nm")</f>
        <v>9.0647482014388547E-2</v>
      </c>
      <c r="J15" s="47">
        <f t="shared" ref="J15:N15" si="27">+IFERROR(J14/I14-1,"nm")</f>
        <v>9.0647482014388547E-2</v>
      </c>
      <c r="K15" s="47">
        <f t="shared" si="27"/>
        <v>9.0647482014388547E-2</v>
      </c>
      <c r="L15" s="47">
        <f t="shared" si="27"/>
        <v>9.0647482014388547E-2</v>
      </c>
      <c r="M15" s="47">
        <f t="shared" si="27"/>
        <v>9.0647482014388547E-2</v>
      </c>
      <c r="N15" s="47">
        <f>+IFERROR(N14/M14-1,"nm")</f>
        <v>9.0647482014388547E-2</v>
      </c>
    </row>
    <row r="16" spans="1:16" x14ac:dyDescent="0.2">
      <c r="A16" s="42" t="s">
        <v>133</v>
      </c>
      <c r="B16" s="47">
        <f>+IFERROR(B14/B$3,"nm")</f>
        <v>3.1371523806411554E-2</v>
      </c>
      <c r="C16" s="47">
        <f t="shared" ref="C16:I16" si="28">+IFERROR(C14/C$3,"nm")</f>
        <v>3.499505806770447E-2</v>
      </c>
      <c r="D16" s="47">
        <f t="shared" si="28"/>
        <v>3.1790393013100438E-2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1.5604652207104046E-2</v>
      </c>
      <c r="I16" s="47">
        <f t="shared" si="28"/>
        <v>1.6227788482123744E-2</v>
      </c>
      <c r="J16" s="47">
        <f t="shared" ref="J16:N16" si="29">+IFERROR(J14/J$3,"nm")</f>
        <v>1.6875808286240527E-2</v>
      </c>
      <c r="K16" s="47">
        <f t="shared" si="29"/>
        <v>1.754970528656246E-2</v>
      </c>
      <c r="L16" s="47">
        <f t="shared" si="29"/>
        <v>1.8250512830032314E-2</v>
      </c>
      <c r="M16" s="47">
        <f t="shared" si="29"/>
        <v>1.8979305527951473E-2</v>
      </c>
      <c r="N16" s="47">
        <f t="shared" si="29"/>
        <v>1.9737200903778195E-2</v>
      </c>
    </row>
    <row r="17" spans="1:14" x14ac:dyDescent="0.2">
      <c r="A17" s="9" t="s">
        <v>143</v>
      </c>
      <c r="B17" s="48">
        <f>SUM(B48,B79,B110,B141,B160,B191,B210)</f>
        <v>3011</v>
      </c>
      <c r="C17" s="48">
        <f t="shared" ref="C17:I17" si="30">SUM(C48,C79,C110,C141,C160,C191,C210)</f>
        <v>3520</v>
      </c>
      <c r="D17" s="48">
        <f t="shared" si="30"/>
        <v>3989</v>
      </c>
      <c r="E17" s="48">
        <f t="shared" si="30"/>
        <v>4454</v>
      </c>
      <c r="F17" s="48">
        <f t="shared" si="30"/>
        <v>4744</v>
      </c>
      <c r="G17" s="48">
        <f t="shared" si="30"/>
        <v>4866</v>
      </c>
      <c r="H17" s="48">
        <f t="shared" si="30"/>
        <v>4904</v>
      </c>
      <c r="I17" s="48">
        <f t="shared" si="30"/>
        <v>4791</v>
      </c>
      <c r="J17" s="9">
        <f t="shared" ref="J17:N17" si="31">+I17*(1+I18)</f>
        <v>4680.6037928221858</v>
      </c>
      <c r="K17" s="9">
        <f t="shared" si="31"/>
        <v>4572.7513807934529</v>
      </c>
      <c r="L17" s="9">
        <f t="shared" si="31"/>
        <v>4467.3841487319396</v>
      </c>
      <c r="M17" s="9">
        <f t="shared" si="31"/>
        <v>4364.4448320910933</v>
      </c>
      <c r="N17" s="9">
        <f t="shared" si="31"/>
        <v>4263.8774858377701</v>
      </c>
    </row>
    <row r="18" spans="1:14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0.16904682829624718</v>
      </c>
      <c r="D18" s="47">
        <f t="shared" si="32"/>
        <v>0.13323863636363642</v>
      </c>
      <c r="E18" s="47">
        <f t="shared" si="32"/>
        <v>0.11657056906492858</v>
      </c>
      <c r="F18" s="47">
        <f>+IFERROR(F17/E17-1,"nm")</f>
        <v>6.5110013471037176E-2</v>
      </c>
      <c r="G18" s="47">
        <f t="shared" si="32"/>
        <v>2.5716694772343951E-2</v>
      </c>
      <c r="H18" s="47">
        <f t="shared" si="32"/>
        <v>7.8092889436909285E-3</v>
      </c>
      <c r="I18" s="47">
        <f>+IFERROR(I17/H17-1,"nm")</f>
        <v>-2.3042414355628038E-2</v>
      </c>
      <c r="J18" s="47">
        <f t="shared" ref="J18:N18" si="33">+IFERROR(J17/I17-1,"nm")</f>
        <v>-2.3042414355628038E-2</v>
      </c>
      <c r="K18" s="47">
        <f t="shared" si="33"/>
        <v>-2.3042414355628038E-2</v>
      </c>
      <c r="L18" s="47">
        <f t="shared" si="33"/>
        <v>-2.3042414355628149E-2</v>
      </c>
      <c r="M18" s="47">
        <f t="shared" si="33"/>
        <v>-2.3042414355628149E-2</v>
      </c>
      <c r="N18" s="47">
        <f>+IFERROR(N17/M17-1,"nm")</f>
        <v>-2.304241435562826E-2</v>
      </c>
    </row>
    <row r="19" spans="1:14" x14ac:dyDescent="0.2">
      <c r="A19" s="42" t="s">
        <v>133</v>
      </c>
      <c r="B19" s="47">
        <f>+IFERROR(B17/B$3,"nm")</f>
        <v>9.8395477271984569E-2</v>
      </c>
      <c r="C19" s="47">
        <f t="shared" ref="C19:I19" si="34">+IFERROR(C17/C$3,"nm")</f>
        <v>0.10872251050160613</v>
      </c>
      <c r="D19" s="47">
        <f t="shared" si="34"/>
        <v>0.11612809315866085</v>
      </c>
      <c r="E19" s="47">
        <f t="shared" si="34"/>
        <v>0.12237272302662307</v>
      </c>
      <c r="F19" s="47">
        <f t="shared" si="34"/>
        <v>0.1212771940588491</v>
      </c>
      <c r="G19" s="47">
        <f t="shared" si="34"/>
        <v>0.13009651632222013</v>
      </c>
      <c r="H19" s="47">
        <f t="shared" si="34"/>
        <v>0.11010822219228523</v>
      </c>
      <c r="I19" s="47">
        <f t="shared" si="34"/>
        <v>0.10256904303147078</v>
      </c>
      <c r="J19" s="47">
        <f t="shared" ref="J19:N19" si="35">+IFERROR(J17/J$3,"nm")</f>
        <v>9.5546076205095781E-2</v>
      </c>
      <c r="K19" s="47">
        <f t="shared" si="35"/>
        <v>8.9003976330255377E-2</v>
      </c>
      <c r="L19" s="47">
        <f t="shared" si="35"/>
        <v>8.29098181446217E-2</v>
      </c>
      <c r="M19" s="47">
        <f t="shared" si="35"/>
        <v>7.7232930799267352E-2</v>
      </c>
      <c r="N19" s="47">
        <f t="shared" si="35"/>
        <v>7.1944743497563191E-2</v>
      </c>
    </row>
    <row r="20" spans="1:14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4" x14ac:dyDescent="0.2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+I21*(1+I22)</f>
        <v>19607.230281157226</v>
      </c>
      <c r="K21" s="9">
        <f t="shared" ref="K21" si="36">+J21*(1+J22)</f>
        <v>20947.173720826508</v>
      </c>
      <c r="L21" s="9">
        <f t="shared" ref="L21" si="37">+K21*(1+K22)</f>
        <v>22378.687892096681</v>
      </c>
      <c r="M21" s="9">
        <f t="shared" ref="M21" si="38">+L21*(1+L22)</f>
        <v>23908.030670216565</v>
      </c>
      <c r="N21" s="9">
        <f t="shared" ref="N21" si="39">+M21*(1+M22)</f>
        <v>25541.887588944912</v>
      </c>
    </row>
    <row r="22" spans="1:14" x14ac:dyDescent="0.2">
      <c r="A22" s="44" t="s">
        <v>129</v>
      </c>
      <c r="B22" s="47" t="str">
        <f t="shared" ref="B22:H22" si="40">+IFERROR(B21/A21-1,"nm")</f>
        <v>nm</v>
      </c>
      <c r="C22" s="47">
        <f t="shared" si="40"/>
        <v>7.4526928675400228E-2</v>
      </c>
      <c r="D22" s="47">
        <f t="shared" si="40"/>
        <v>3.0615009482525046E-2</v>
      </c>
      <c r="E22" s="47">
        <f t="shared" si="40"/>
        <v>-2.372502628811779E-2</v>
      </c>
      <c r="F22" s="47">
        <f t="shared" si="40"/>
        <v>7.0481319421070276E-2</v>
      </c>
      <c r="G22" s="47">
        <f t="shared" si="40"/>
        <v>-8.9171173437303519E-2</v>
      </c>
      <c r="H22" s="47">
        <f t="shared" si="40"/>
        <v>0.18606738470035911</v>
      </c>
      <c r="I22" s="47">
        <f>+IFERROR(I21/H21-1,"nm")</f>
        <v>6.8339251411607238E-2</v>
      </c>
      <c r="J22" s="47">
        <f>I22</f>
        <v>6.8339251411607238E-2</v>
      </c>
      <c r="K22" s="47">
        <f t="shared" ref="K22" si="41">J22</f>
        <v>6.8339251411607238E-2</v>
      </c>
      <c r="L22" s="47">
        <f t="shared" ref="L22" si="42">K22</f>
        <v>6.8339251411607238E-2</v>
      </c>
      <c r="M22" s="47">
        <f t="shared" ref="M22" si="43">L22</f>
        <v>6.8339251411607238E-2</v>
      </c>
      <c r="N22" s="47">
        <f t="shared" ref="N22" si="44">M22</f>
        <v>6.8339251411607238E-2</v>
      </c>
    </row>
    <row r="23" spans="1:14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" si="45">+J23*(1+K24)</f>
        <v>13485.339876545931</v>
      </c>
      <c r="L23" s="3">
        <f t="shared" ref="L23" si="46">+K23*(1+L24)</f>
        <v>14161.691515836794</v>
      </c>
      <c r="M23" s="3">
        <f t="shared" ref="M23" si="47">+L23*(1+M24)</f>
        <v>14871.965291622491</v>
      </c>
      <c r="N23" s="3">
        <f t="shared" ref="N23" si="48">+M23*(1+N24)</f>
        <v>15617.862554616953</v>
      </c>
    </row>
    <row r="24" spans="1:14" x14ac:dyDescent="0.2">
      <c r="A24" s="44" t="s">
        <v>129</v>
      </c>
      <c r="B24" s="47" t="str">
        <f t="shared" ref="B24" si="49">+IFERROR(B23/A23-1,"nm")</f>
        <v>nm</v>
      </c>
      <c r="C24" s="47">
        <f t="shared" ref="C24" si="50">+IFERROR(C23/B23-1,"nm")</f>
        <v>9.3228309428638578E-2</v>
      </c>
      <c r="D24" s="47">
        <f t="shared" ref="D24" si="51">+IFERROR(D23/C23-1,"nm")</f>
        <v>4.1402301322722934E-2</v>
      </c>
      <c r="E24" s="47">
        <f t="shared" ref="E24" si="52">+IFERROR(E23/D23-1,"nm")</f>
        <v>-3.7381247418422192E-2</v>
      </c>
      <c r="F24" s="47">
        <f t="shared" ref="F24" si="53">+IFERROR(F23/E23-1,"nm")</f>
        <v>7.755846384895948E-2</v>
      </c>
      <c r="G24" s="47">
        <f t="shared" ref="G24" si="54">+IFERROR(G23/F23-1,"nm")</f>
        <v>-7.1279243404678949E-2</v>
      </c>
      <c r="H24" s="47">
        <f t="shared" ref="H24" si="55">+IFERROR(H23/G23-1,"nm")</f>
        <v>0.24815092721620746</v>
      </c>
      <c r="I24" s="47">
        <f>+IFERROR(I23/H23-1,"nm")</f>
        <v>5.0154586052902683E-2</v>
      </c>
      <c r="J24" s="47">
        <f>I24</f>
        <v>5.0154586052902683E-2</v>
      </c>
      <c r="K24" s="47">
        <f t="shared" ref="K24:K25" si="56">J24</f>
        <v>5.0154586052902683E-2</v>
      </c>
      <c r="L24" s="47">
        <f t="shared" ref="L24:L25" si="57">K24</f>
        <v>5.0154586052902683E-2</v>
      </c>
      <c r="M24" s="47">
        <f t="shared" ref="M24:M25" si="58">L24</f>
        <v>5.0154586052902683E-2</v>
      </c>
      <c r="N24" s="47">
        <f t="shared" ref="N24:N25" si="59">M24</f>
        <v>5.0154586052902683E-2</v>
      </c>
    </row>
    <row r="25" spans="1:14" x14ac:dyDescent="0.2">
      <c r="A25" s="44" t="s">
        <v>137</v>
      </c>
      <c r="B25" s="47">
        <f>+Historicals!B180</f>
        <v>0.13500000000000001</v>
      </c>
      <c r="C25" s="47">
        <f>+Historicals!C180</f>
        <v>9.2999999999999999E-2</v>
      </c>
      <c r="D25" s="47">
        <f>+Historicals!D180</f>
        <v>4.1000000000000002E-2</v>
      </c>
      <c r="E25" s="47">
        <f>+Historicals!E180</f>
        <v>-3.6999999999999998E-2</v>
      </c>
      <c r="F25" s="47">
        <f>+Historicals!F180</f>
        <v>7.8E-2</v>
      </c>
      <c r="G25" s="47">
        <f>+Historicals!G180</f>
        <v>-7.0999999999999994E-2</v>
      </c>
      <c r="H25" s="47">
        <f>+Historicals!H180</f>
        <v>0.248</v>
      </c>
      <c r="I25" s="47">
        <f>+Historicals!I180</f>
        <v>0.05</v>
      </c>
      <c r="J25" s="47">
        <f>I25</f>
        <v>0.05</v>
      </c>
      <c r="K25" s="47">
        <f t="shared" si="56"/>
        <v>0.05</v>
      </c>
      <c r="L25" s="47">
        <f t="shared" si="57"/>
        <v>0.05</v>
      </c>
      <c r="M25" s="47">
        <f t="shared" si="58"/>
        <v>0.05</v>
      </c>
      <c r="N25" s="47">
        <f t="shared" si="59"/>
        <v>0.05</v>
      </c>
    </row>
    <row r="26" spans="1:14" x14ac:dyDescent="0.2">
      <c r="A26" s="44" t="s">
        <v>138</v>
      </c>
      <c r="B26" s="47" t="str">
        <f t="shared" ref="B26:H26" si="60">+IFERROR(B24-B25,"nm")</f>
        <v>nm</v>
      </c>
      <c r="C26" s="47">
        <f t="shared" si="60"/>
        <v>2.2830942863857895E-4</v>
      </c>
      <c r="D26" s="47">
        <f t="shared" si="60"/>
        <v>4.0230132272293245E-4</v>
      </c>
      <c r="E26" s="47">
        <f t="shared" si="60"/>
        <v>-3.8124741842219395E-4</v>
      </c>
      <c r="F26" s="47">
        <f t="shared" si="60"/>
        <v>-4.4153615104051969E-4</v>
      </c>
      <c r="G26" s="47">
        <f t="shared" si="60"/>
        <v>-2.7924340467895548E-4</v>
      </c>
      <c r="H26" s="47">
        <f t="shared" si="60"/>
        <v>1.5092721620746374E-4</v>
      </c>
      <c r="I26" s="47">
        <f>+IFERROR(I24-I25,"nm")</f>
        <v>1.5458605290268046E-4</v>
      </c>
      <c r="J26" s="49">
        <v>0</v>
      </c>
      <c r="K26" s="49">
        <f t="shared" ref="K26" si="61">+J26</f>
        <v>0</v>
      </c>
      <c r="L26" s="49">
        <f t="shared" ref="L26" si="62">+K26</f>
        <v>0</v>
      </c>
      <c r="M26" s="49">
        <f t="shared" ref="M26" si="63">+L26</f>
        <v>0</v>
      </c>
      <c r="N26" s="49">
        <f t="shared" ref="N26" si="64">+M26</f>
        <v>0</v>
      </c>
    </row>
    <row r="27" spans="1:14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65">+J27*(1+K28)</f>
        <v>6552.409746786333</v>
      </c>
      <c r="L27" s="3">
        <f t="shared" ref="L27" si="66">+K27*(1+L28)</f>
        <v>7157.0871776751274</v>
      </c>
      <c r="M27" s="3">
        <f t="shared" ref="M27" si="67">+L27*(1+M28)</f>
        <v>7817.5661853205638</v>
      </c>
      <c r="N27" s="3">
        <f t="shared" ref="N27" si="68">+M27*(1+N28)</f>
        <v>8538.9963185721026</v>
      </c>
    </row>
    <row r="28" spans="1:14" x14ac:dyDescent="0.2">
      <c r="A28" s="44" t="s">
        <v>129</v>
      </c>
      <c r="B28" s="47" t="str">
        <f t="shared" ref="B28" si="69">+IFERROR(B27/A27-1,"nm")</f>
        <v>nm</v>
      </c>
      <c r="C28" s="47">
        <f t="shared" ref="C28" si="70">+IFERROR(C27/B27-1,"nm")</f>
        <v>7.6190476190476142E-2</v>
      </c>
      <c r="D28" s="47">
        <f t="shared" ref="D28" si="71">+IFERROR(D27/C27-1,"nm")</f>
        <v>2.9498525073746285E-2</v>
      </c>
      <c r="E28" s="47">
        <f t="shared" ref="E28" si="72">+IFERROR(E27/D27-1,"nm")</f>
        <v>1.0642652476463343E-2</v>
      </c>
      <c r="F28" s="47">
        <f t="shared" ref="F28" si="73">+IFERROR(F27/E27-1,"nm")</f>
        <v>6.5208586472256025E-2</v>
      </c>
      <c r="G28" s="47">
        <f t="shared" ref="G28" si="74">+IFERROR(G27/F27-1,"nm")</f>
        <v>-0.11806083650190113</v>
      </c>
      <c r="H28" s="47">
        <f t="shared" ref="H28" si="75">+IFERROR(H27/G27-1,"nm")</f>
        <v>8.3854278939426541E-2</v>
      </c>
      <c r="I28" s="47">
        <f>+IFERROR(I27/H27-1,"nm")</f>
        <v>9.2283214001591007E-2</v>
      </c>
      <c r="J28" s="47">
        <f>I28</f>
        <v>9.2283214001591007E-2</v>
      </c>
      <c r="K28" s="47">
        <f t="shared" ref="K28:K29" si="76">J28</f>
        <v>9.2283214001591007E-2</v>
      </c>
      <c r="L28" s="47">
        <f t="shared" ref="L28:L29" si="77">K28</f>
        <v>9.2283214001591007E-2</v>
      </c>
      <c r="M28" s="47">
        <f t="shared" ref="M28:M29" si="78">L28</f>
        <v>9.2283214001591007E-2</v>
      </c>
      <c r="N28" s="47">
        <f t="shared" ref="N28:N29" si="79">M28</f>
        <v>9.2283214001591007E-2</v>
      </c>
    </row>
    <row r="29" spans="1:14" x14ac:dyDescent="0.2">
      <c r="A29" s="44" t="s">
        <v>137</v>
      </c>
      <c r="B29" s="47">
        <f>+Historicals!B184</f>
        <v>0.158</v>
      </c>
      <c r="C29" s="47">
        <f>+Historicals!C184</f>
        <v>3.5000000000000003E-2</v>
      </c>
      <c r="D29" s="47">
        <f>+Historicals!D184</f>
        <v>6.7000000000000004E-2</v>
      </c>
      <c r="E29" s="47">
        <f>+Historicals!E184</f>
        <v>0.13200000000000001</v>
      </c>
      <c r="F29" s="47">
        <f>+Historicals!F184</f>
        <v>7.0999999999999994E-2</v>
      </c>
      <c r="G29" s="47">
        <f>+Historicals!G184</f>
        <v>-6.4000000000000001E-2</v>
      </c>
      <c r="H29" s="47">
        <f>+Historicals!H184</f>
        <v>0.183</v>
      </c>
      <c r="I29" s="47">
        <f>+Historicals!I184</f>
        <v>0.09</v>
      </c>
      <c r="J29" s="47">
        <f>I29</f>
        <v>0.09</v>
      </c>
      <c r="K29" s="47">
        <f t="shared" si="76"/>
        <v>0.09</v>
      </c>
      <c r="L29" s="47">
        <f t="shared" si="77"/>
        <v>0.09</v>
      </c>
      <c r="M29" s="47">
        <f t="shared" si="78"/>
        <v>0.09</v>
      </c>
      <c r="N29" s="47">
        <f t="shared" si="79"/>
        <v>0.09</v>
      </c>
    </row>
    <row r="30" spans="1:14" x14ac:dyDescent="0.2">
      <c r="A30" s="44" t="s">
        <v>138</v>
      </c>
      <c r="B30" s="47" t="str">
        <f t="shared" ref="B30" si="80">+IFERROR(B28-B29,"nm")</f>
        <v>nm</v>
      </c>
      <c r="C30" s="47">
        <f t="shared" ref="C30" si="81">+IFERROR(C28-C29,"nm")</f>
        <v>4.1190476190476139E-2</v>
      </c>
      <c r="D30" s="47">
        <f t="shared" ref="D30" si="82">+IFERROR(D28-D29,"nm")</f>
        <v>-3.7501474926253719E-2</v>
      </c>
      <c r="E30" s="47">
        <f t="shared" ref="E30" si="83">+IFERROR(E28-E29,"nm")</f>
        <v>-0.12135734752353666</v>
      </c>
      <c r="F30" s="47">
        <f t="shared" ref="F30" si="84">+IFERROR(F28-F29,"nm")</f>
        <v>-5.7914135277439688E-3</v>
      </c>
      <c r="G30" s="47">
        <f t="shared" ref="G30" si="85">+IFERROR(G28-G29,"nm")</f>
        <v>-5.4060836501901133E-2</v>
      </c>
      <c r="H30" s="47">
        <f t="shared" ref="H30" si="86">+IFERROR(H28-H29,"nm")</f>
        <v>-9.9145721060573455E-2</v>
      </c>
      <c r="I30" s="47">
        <f>+IFERROR(I28-I29,"nm")</f>
        <v>2.2832140015910107E-3</v>
      </c>
      <c r="J30" s="49">
        <f>J28-J29</f>
        <v>2.2832140015910107E-3</v>
      </c>
      <c r="K30" s="49">
        <f t="shared" ref="K30" si="87">+J30</f>
        <v>2.2832140015910107E-3</v>
      </c>
      <c r="L30" s="49">
        <f t="shared" ref="L30" si="88">+K30</f>
        <v>2.2832140015910107E-3</v>
      </c>
      <c r="M30" s="49">
        <f t="shared" ref="M30" si="89">+L30</f>
        <v>2.2832140015910107E-3</v>
      </c>
      <c r="N30" s="49">
        <f t="shared" ref="N30" si="90">+M30</f>
        <v>2.2832140015910107E-3</v>
      </c>
    </row>
    <row r="31" spans="1:14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91">+J31*(1+K32)</f>
        <v>986.72290886173437</v>
      </c>
      <c r="L31" s="3">
        <f t="shared" ref="L31" si="92">+K31*(1+L32)</f>
        <v>1231.9439868037039</v>
      </c>
      <c r="M31" s="3">
        <f t="shared" ref="M31" si="93">+L31*(1+M32)</f>
        <v>1538.1075811572871</v>
      </c>
      <c r="N31" s="3">
        <f t="shared" ref="N31" si="94">+M31*(1+N32)</f>
        <v>1920.3591693738908</v>
      </c>
    </row>
    <row r="32" spans="1:14" x14ac:dyDescent="0.2">
      <c r="A32" s="44" t="s">
        <v>129</v>
      </c>
      <c r="B32" s="47" t="str">
        <f t="shared" ref="B32" si="95">+IFERROR(B31/A31-1,"nm")</f>
        <v>nm</v>
      </c>
      <c r="C32" s="47">
        <f t="shared" ref="C32" si="96">+IFERROR(C31/B31-1,"nm")</f>
        <v>-0.12742718446601942</v>
      </c>
      <c r="D32" s="47">
        <f t="shared" ref="D32" si="97">+IFERROR(D31/C31-1,"nm")</f>
        <v>-0.10152990264255912</v>
      </c>
      <c r="E32" s="47">
        <f t="shared" ref="E32" si="98">+IFERROR(E31/D31-1,"nm")</f>
        <v>-7.8947368421052655E-2</v>
      </c>
      <c r="F32" s="47">
        <f t="shared" ref="F32" si="99">+IFERROR(F31/E31-1,"nm")</f>
        <v>3.3613445378151141E-3</v>
      </c>
      <c r="G32" s="47">
        <f t="shared" ref="G32" si="100">+IFERROR(G31/F31-1,"nm")</f>
        <v>-0.13567839195979903</v>
      </c>
      <c r="H32" s="47">
        <f t="shared" ref="H32" si="101">+IFERROR(H31/G31-1,"nm")</f>
        <v>-1.744186046511631E-2</v>
      </c>
      <c r="I32" s="47">
        <f>+IFERROR(I31/H31-1,"nm")</f>
        <v>0.24852071005917153</v>
      </c>
      <c r="J32" s="47">
        <f>I32</f>
        <v>0.24852071005917153</v>
      </c>
      <c r="K32" s="47">
        <f t="shared" ref="K32:K33" si="102">J32</f>
        <v>0.24852071005917153</v>
      </c>
      <c r="L32" s="47">
        <f t="shared" ref="L32:L33" si="103">K32</f>
        <v>0.24852071005917153</v>
      </c>
      <c r="M32" s="47">
        <f t="shared" ref="M32:M33" si="104">L32</f>
        <v>0.24852071005917153</v>
      </c>
      <c r="N32" s="47">
        <f t="shared" ref="N32:N33" si="105">M32</f>
        <v>0.24852071005917153</v>
      </c>
    </row>
    <row r="33" spans="1:15" x14ac:dyDescent="0.2">
      <c r="A33" s="44" t="s">
        <v>137</v>
      </c>
      <c r="B33" s="47">
        <f>+Historicals!B182</f>
        <v>-0.05</v>
      </c>
      <c r="C33" s="47">
        <f>+Historicals!C182</f>
        <v>-0.127</v>
      </c>
      <c r="D33" s="47">
        <f>+Historicals!D182</f>
        <v>-0.10199999999999999</v>
      </c>
      <c r="E33" s="47">
        <f>+Historicals!E182</f>
        <v>-7.9000000000000001E-2</v>
      </c>
      <c r="F33" s="47">
        <f>+Historicals!F182</f>
        <v>3.0000000000000001E-3</v>
      </c>
      <c r="G33" s="47">
        <f>+Historicals!G182</f>
        <v>-0.13600000000000001</v>
      </c>
      <c r="H33" s="47">
        <f>+Historicals!H182</f>
        <v>-1.7000000000000001E-2</v>
      </c>
      <c r="I33" s="47">
        <f>+Historicals!I182</f>
        <v>0.25</v>
      </c>
      <c r="J33" s="47">
        <f>I33</f>
        <v>0.25</v>
      </c>
      <c r="K33" s="47">
        <f t="shared" si="102"/>
        <v>0.25</v>
      </c>
      <c r="L33" s="47">
        <f t="shared" si="103"/>
        <v>0.25</v>
      </c>
      <c r="M33" s="47">
        <f t="shared" si="104"/>
        <v>0.25</v>
      </c>
      <c r="N33" s="47">
        <f t="shared" si="105"/>
        <v>0.25</v>
      </c>
    </row>
    <row r="34" spans="1:15" x14ac:dyDescent="0.2">
      <c r="A34" s="44" t="s">
        <v>138</v>
      </c>
      <c r="B34" s="47" t="str">
        <f t="shared" ref="B34" si="106">+IFERROR(B32-B33,"nm")</f>
        <v>nm</v>
      </c>
      <c r="C34" s="47">
        <f t="shared" ref="C34" si="107">+IFERROR(C32-C33,"nm")</f>
        <v>-4.2718446601941462E-4</v>
      </c>
      <c r="D34" s="47">
        <f t="shared" ref="D34" si="108">+IFERROR(D32-D33,"nm")</f>
        <v>4.7009735744087122E-4</v>
      </c>
      <c r="E34" s="47">
        <f t="shared" ref="E34" si="109">+IFERROR(E32-E33,"nm")</f>
        <v>5.2631578947345825E-5</v>
      </c>
      <c r="F34" s="47">
        <f t="shared" ref="F34" si="110">+IFERROR(F32-F33,"nm")</f>
        <v>3.6134453781511405E-4</v>
      </c>
      <c r="G34" s="47">
        <f t="shared" ref="G34" si="111">+IFERROR(G32-G33,"nm")</f>
        <v>3.2160804020098244E-4</v>
      </c>
      <c r="H34" s="47">
        <f t="shared" ref="H34" si="112">+IFERROR(H32-H33,"nm")</f>
        <v>-4.4186046511630883E-4</v>
      </c>
      <c r="I34" s="47">
        <f>+IFERROR(I32-I33,"nm")</f>
        <v>-1.4792899408284654E-3</v>
      </c>
      <c r="J34" s="49">
        <f>J32-J33</f>
        <v>-1.4792899408284654E-3</v>
      </c>
      <c r="K34" s="49">
        <f t="shared" ref="K34" si="113">+J34</f>
        <v>-1.4792899408284654E-3</v>
      </c>
      <c r="L34" s="49">
        <f t="shared" ref="L34" si="114">+K34</f>
        <v>-1.4792899408284654E-3</v>
      </c>
      <c r="M34" s="49">
        <f t="shared" ref="M34" si="115">+L34</f>
        <v>-1.4792899408284654E-3</v>
      </c>
      <c r="N34" s="49">
        <f t="shared" ref="N34" si="116">+M34</f>
        <v>-1.4792899408284654E-3</v>
      </c>
    </row>
    <row r="35" spans="1:15" x14ac:dyDescent="0.2">
      <c r="A35" s="9" t="s">
        <v>130</v>
      </c>
      <c r="B35" s="48">
        <f>+B42+B38</f>
        <v>3766</v>
      </c>
      <c r="C35" s="48">
        <f t="shared" ref="C35:H35" si="117">+C42+C38</f>
        <v>3896</v>
      </c>
      <c r="D35" s="48">
        <f t="shared" si="117"/>
        <v>4015</v>
      </c>
      <c r="E35" s="48">
        <f t="shared" si="117"/>
        <v>3760</v>
      </c>
      <c r="F35" s="48">
        <f t="shared" si="117"/>
        <v>4074</v>
      </c>
      <c r="G35" s="48">
        <f t="shared" si="117"/>
        <v>3047</v>
      </c>
      <c r="H35" s="48">
        <f>+H42+H38</f>
        <v>5219</v>
      </c>
      <c r="I35" s="48">
        <f>+I42+I38</f>
        <v>5238</v>
      </c>
      <c r="J35" s="9">
        <f>+I35*(1+I36)</f>
        <v>5257.0691703391449</v>
      </c>
      <c r="K35" s="9">
        <f t="shared" ref="K35:N35" si="118">+J35*(1+J36)</f>
        <v>5276.2077628351099</v>
      </c>
      <c r="L35" s="9">
        <f t="shared" si="118"/>
        <v>5295.4160302223236</v>
      </c>
      <c r="M35" s="9">
        <f t="shared" si="118"/>
        <v>5314.694226155304</v>
      </c>
      <c r="N35" s="9">
        <f t="shared" si="118"/>
        <v>5334.0426052120101</v>
      </c>
    </row>
    <row r="36" spans="1:15" x14ac:dyDescent="0.2">
      <c r="A36" s="46" t="s">
        <v>129</v>
      </c>
      <c r="B36" s="47" t="str">
        <f t="shared" ref="B36" si="119">+IFERROR(B35/A35-1,"nm")</f>
        <v>nm</v>
      </c>
      <c r="C36" s="47">
        <f t="shared" ref="C36" si="120">+IFERROR(C35/B35-1,"nm")</f>
        <v>3.4519383961763239E-2</v>
      </c>
      <c r="D36" s="47">
        <f t="shared" ref="D36" si="121">+IFERROR(D35/C35-1,"nm")</f>
        <v>3.0544147843942548E-2</v>
      </c>
      <c r="E36" s="47">
        <f t="shared" ref="E36" si="122">+IFERROR(E35/D35-1,"nm")</f>
        <v>-6.3511830635118338E-2</v>
      </c>
      <c r="F36" s="47">
        <f t="shared" ref="F36" si="123">+IFERROR(F35/E35-1,"nm")</f>
        <v>8.3510638297872308E-2</v>
      </c>
      <c r="G36" s="47">
        <f t="shared" ref="G36" si="124">+IFERROR(G35/F35-1,"nm")</f>
        <v>-0.25208640157093765</v>
      </c>
      <c r="H36" s="47">
        <f t="shared" ref="H36" si="125">+IFERROR(H35/G35-1,"nm")</f>
        <v>0.71283229405973092</v>
      </c>
      <c r="I36" s="47">
        <f>+IFERROR(I35/H35-1,"nm")</f>
        <v>3.6405441655489312E-3</v>
      </c>
      <c r="J36" s="47">
        <f>I36</f>
        <v>3.6405441655489312E-3</v>
      </c>
      <c r="K36" s="47">
        <f t="shared" ref="K36" si="126">J36</f>
        <v>3.6405441655489312E-3</v>
      </c>
      <c r="L36" s="47">
        <f t="shared" ref="L36" si="127">K36</f>
        <v>3.6405441655489312E-3</v>
      </c>
      <c r="M36" s="47">
        <f t="shared" ref="M36" si="128">L36</f>
        <v>3.6405441655489312E-3</v>
      </c>
      <c r="N36" s="47">
        <f t="shared" ref="N36" si="129">M36</f>
        <v>3.6405441655489312E-3</v>
      </c>
    </row>
    <row r="37" spans="1:15" x14ac:dyDescent="0.2">
      <c r="A37" s="46" t="s">
        <v>131</v>
      </c>
      <c r="B37" s="47">
        <f t="shared" ref="B37:H37" si="130">+IFERROR(B35/B$21,"nm")</f>
        <v>0.27409024745269289</v>
      </c>
      <c r="C37" s="47">
        <f t="shared" si="130"/>
        <v>0.26388512598211866</v>
      </c>
      <c r="D37" s="47">
        <f t="shared" si="130"/>
        <v>0.26386698212407994</v>
      </c>
      <c r="E37" s="47">
        <f t="shared" si="130"/>
        <v>0.25311342982160889</v>
      </c>
      <c r="F37" s="47">
        <f t="shared" si="130"/>
        <v>0.25619418941013711</v>
      </c>
      <c r="G37" s="47">
        <f t="shared" si="130"/>
        <v>0.2103700635183651</v>
      </c>
      <c r="H37" s="47">
        <f t="shared" si="13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" si="131">+J37</f>
        <v>0.28540293140086087</v>
      </c>
      <c r="L37" s="49">
        <f t="shared" ref="L37" si="132">+K37</f>
        <v>0.28540293140086087</v>
      </c>
      <c r="M37" s="49">
        <f t="shared" ref="M37" si="133">+L37</f>
        <v>0.28540293140086087</v>
      </c>
      <c r="N37" s="49">
        <f t="shared" ref="N37" si="134">+M37</f>
        <v>0.28540293140086087</v>
      </c>
    </row>
    <row r="38" spans="1:15" x14ac:dyDescent="0.2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9">
        <f t="shared" ref="J38:N38" si="135">+I38*(1+I39)</f>
        <v>118.27692307692308</v>
      </c>
      <c r="K38" s="9">
        <f t="shared" si="135"/>
        <v>112.81798816568049</v>
      </c>
      <c r="L38" s="9">
        <f t="shared" si="135"/>
        <v>107.61100409649524</v>
      </c>
      <c r="M38" s="9">
        <f t="shared" si="135"/>
        <v>102.64434236896469</v>
      </c>
      <c r="N38" s="9">
        <f t="shared" si="135"/>
        <v>97.906911182704789</v>
      </c>
      <c r="O38" s="47"/>
    </row>
    <row r="39" spans="1:15" x14ac:dyDescent="0.2">
      <c r="A39" s="46" t="s">
        <v>129</v>
      </c>
      <c r="B39" s="47" t="str">
        <f t="shared" ref="B39" si="136">+IFERROR(B38/A38-1,"nm")</f>
        <v>nm</v>
      </c>
      <c r="C39" s="47">
        <f t="shared" ref="C39" si="137">+IFERROR(C38/B38-1,"nm")</f>
        <v>9.9173553719008156E-2</v>
      </c>
      <c r="D39" s="47">
        <f t="shared" ref="D39" si="138">+IFERROR(D38/C38-1,"nm")</f>
        <v>5.2631578947368363E-2</v>
      </c>
      <c r="E39" s="47">
        <f t="shared" ref="E39" si="139">+IFERROR(E38/D38-1,"nm")</f>
        <v>0.14285714285714279</v>
      </c>
      <c r="F39" s="47">
        <f t="shared" ref="F39" si="140">+IFERROR(F38/E38-1,"nm")</f>
        <v>-6.8749999999999978E-2</v>
      </c>
      <c r="G39" s="47">
        <f t="shared" ref="G39" si="141">+IFERROR(G38/F38-1,"nm")</f>
        <v>-6.7114093959731447E-3</v>
      </c>
      <c r="H39" s="47">
        <f t="shared" ref="H39" si="142">+IFERROR(H38/G38-1,"nm")</f>
        <v>-0.1216216216216216</v>
      </c>
      <c r="I39" s="47">
        <f>+IFERROR(I38/H38-1,"nm")</f>
        <v>-4.6153846153846101E-2</v>
      </c>
      <c r="J39" s="47">
        <f t="shared" ref="J39" si="143">I39</f>
        <v>-4.6153846153846101E-2</v>
      </c>
      <c r="K39" s="47">
        <f t="shared" ref="K39" si="144">J39</f>
        <v>-4.6153846153846101E-2</v>
      </c>
      <c r="L39" s="47">
        <f t="shared" ref="L39" si="145">K39</f>
        <v>-4.6153846153846101E-2</v>
      </c>
      <c r="M39" s="47">
        <f t="shared" ref="M39" si="146">L39</f>
        <v>-4.6153846153846101E-2</v>
      </c>
      <c r="N39" s="47">
        <f t="shared" ref="N39" si="147">M39</f>
        <v>-4.6153846153846101E-2</v>
      </c>
    </row>
    <row r="40" spans="1:15" x14ac:dyDescent="0.2">
      <c r="A40" s="46" t="s">
        <v>133</v>
      </c>
      <c r="B40" s="47">
        <f t="shared" ref="B40:H40" si="148">+IFERROR(B38/B$21,"nm")</f>
        <v>8.8064046579330417E-3</v>
      </c>
      <c r="C40" s="47">
        <f t="shared" si="148"/>
        <v>9.0083988079111346E-3</v>
      </c>
      <c r="D40" s="47">
        <f t="shared" si="148"/>
        <v>9.2008412197686646E-3</v>
      </c>
      <c r="E40" s="47">
        <f t="shared" si="148"/>
        <v>1.0770784247728038E-2</v>
      </c>
      <c r="F40" s="47">
        <f t="shared" si="148"/>
        <v>9.3698905798012821E-3</v>
      </c>
      <c r="G40" s="47">
        <f t="shared" si="148"/>
        <v>1.0218171775752554E-2</v>
      </c>
      <c r="H40" s="47">
        <f t="shared" si="148"/>
        <v>7.5673787764130628E-3</v>
      </c>
      <c r="I40" s="47">
        <f>+IFERROR(I38/I$21,"nm")</f>
        <v>6.7563886013185855E-3</v>
      </c>
      <c r="J40" s="47">
        <f t="shared" ref="J40:N40" si="149">+IFERROR(J38/J$21,"nm")</f>
        <v>6.0323116208100321E-3</v>
      </c>
      <c r="K40" s="47">
        <f t="shared" si="149"/>
        <v>5.385833414534219E-3</v>
      </c>
      <c r="L40" s="47">
        <f t="shared" si="149"/>
        <v>4.8086377814178924E-3</v>
      </c>
      <c r="M40" s="47">
        <f t="shared" si="149"/>
        <v>4.2932997612736834E-3</v>
      </c>
      <c r="N40" s="47">
        <f t="shared" si="149"/>
        <v>3.8331901211984443E-3</v>
      </c>
    </row>
    <row r="41" spans="1:15" x14ac:dyDescent="0.2">
      <c r="A41" s="46" t="s">
        <v>142</v>
      </c>
      <c r="B41" s="47">
        <f t="shared" ref="B41:H41" si="150">+IFERROR(B38/B48,"nm")</f>
        <v>0.19145569620253164</v>
      </c>
      <c r="C41" s="47">
        <f t="shared" si="150"/>
        <v>0.17924528301886791</v>
      </c>
      <c r="D41" s="47">
        <f t="shared" si="150"/>
        <v>0.17094017094017094</v>
      </c>
      <c r="E41" s="47">
        <f t="shared" si="150"/>
        <v>0.18867924528301888</v>
      </c>
      <c r="F41" s="47">
        <f t="shared" si="150"/>
        <v>0.18304668304668303</v>
      </c>
      <c r="G41" s="47">
        <f t="shared" si="150"/>
        <v>0.22945736434108527</v>
      </c>
      <c r="H41" s="47">
        <f t="shared" si="150"/>
        <v>0.21069692058346839</v>
      </c>
      <c r="I41" s="47">
        <f>+IFERROR(I38/I48,"nm")</f>
        <v>0.19405320813771518</v>
      </c>
      <c r="J41" s="49">
        <f>J38/J48</f>
        <v>0.17872424278560631</v>
      </c>
      <c r="K41" s="49">
        <f t="shared" ref="K41:N41" si="151">K38/K48</f>
        <v>0.16460616789504237</v>
      </c>
      <c r="L41" s="49">
        <f t="shared" si="151"/>
        <v>0.15160333084523775</v>
      </c>
      <c r="M41" s="49">
        <f t="shared" si="151"/>
        <v>0.13962763496216987</v>
      </c>
      <c r="N41" s="49">
        <f t="shared" si="151"/>
        <v>0.12859794264699281</v>
      </c>
    </row>
    <row r="42" spans="1:15" x14ac:dyDescent="0.2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 t="shared" ref="J42:N42" si="152">+I42*(1+I43)</f>
        <v>5139.1228139123605</v>
      </c>
      <c r="K42" s="9">
        <f t="shared" si="152"/>
        <v>5164.369045067363</v>
      </c>
      <c r="L42" s="9">
        <f t="shared" si="152"/>
        <v>5189.7392997591851</v>
      </c>
      <c r="M42" s="9">
        <f t="shared" si="152"/>
        <v>5215.2341872604584</v>
      </c>
      <c r="N42" s="9">
        <f t="shared" si="152"/>
        <v>5240.8543198368998</v>
      </c>
    </row>
    <row r="43" spans="1:15" x14ac:dyDescent="0.2">
      <c r="A43" s="46" t="s">
        <v>129</v>
      </c>
      <c r="B43" s="47" t="str">
        <f t="shared" ref="B43" si="153">+IFERROR(B42/A42-1,"nm")</f>
        <v>nm</v>
      </c>
      <c r="C43" s="47">
        <f t="shared" ref="C43" si="154">+IFERROR(C42/B42-1,"nm")</f>
        <v>3.2373113854595292E-2</v>
      </c>
      <c r="D43" s="47">
        <f t="shared" ref="D43" si="155">+IFERROR(D42/C42-1,"nm")</f>
        <v>2.9763486579856391E-2</v>
      </c>
      <c r="E43" s="47">
        <f t="shared" ref="E43" si="156">+IFERROR(E42/D42-1,"nm")</f>
        <v>-7.096774193548383E-2</v>
      </c>
      <c r="F43" s="47">
        <f t="shared" ref="F43" si="157">+IFERROR(F42/E42-1,"nm")</f>
        <v>9.0277777777777679E-2</v>
      </c>
      <c r="G43" s="47">
        <f t="shared" ref="G43" si="158">+IFERROR(G42/F42-1,"nm")</f>
        <v>-0.26140127388535028</v>
      </c>
      <c r="H43" s="47">
        <f t="shared" ref="H43" si="159">+IFERROR(H42/G42-1,"nm")</f>
        <v>0.75543290789927564</v>
      </c>
      <c r="I43" s="47">
        <f>+IFERROR(I42/H42-1,"nm")</f>
        <v>4.9125564943997002E-3</v>
      </c>
      <c r="J43" s="47">
        <f>I43</f>
        <v>4.9125564943997002E-3</v>
      </c>
      <c r="K43" s="47">
        <f t="shared" ref="K43:N43" si="160">J43</f>
        <v>4.9125564943997002E-3</v>
      </c>
      <c r="L43" s="47">
        <f t="shared" si="160"/>
        <v>4.9125564943997002E-3</v>
      </c>
      <c r="M43" s="47">
        <f t="shared" si="160"/>
        <v>4.9125564943997002E-3</v>
      </c>
      <c r="N43" s="47">
        <f t="shared" si="160"/>
        <v>4.9125564943997002E-3</v>
      </c>
    </row>
    <row r="44" spans="1:15" x14ac:dyDescent="0.2">
      <c r="A44" s="46" t="s">
        <v>131</v>
      </c>
      <c r="B44" s="47">
        <f t="shared" ref="B44:H44" si="161">+IFERROR(B42/B$21,"nm")</f>
        <v>0.26528384279475981</v>
      </c>
      <c r="C44" s="47">
        <f t="shared" si="161"/>
        <v>0.25487672717420751</v>
      </c>
      <c r="D44" s="47">
        <f t="shared" si="161"/>
        <v>0.25466614090431128</v>
      </c>
      <c r="E44" s="47">
        <f t="shared" si="161"/>
        <v>0.24234264557388085</v>
      </c>
      <c r="F44" s="47">
        <f t="shared" si="161"/>
        <v>0.2468242988303358</v>
      </c>
      <c r="G44" s="47">
        <f t="shared" si="161"/>
        <v>0.20015189174261253</v>
      </c>
      <c r="H44" s="47">
        <f t="shared" si="161"/>
        <v>0.29623377379358518</v>
      </c>
      <c r="I44" s="47">
        <f>+IFERROR(I42/I$21,"nm")</f>
        <v>0.27864654279954232</v>
      </c>
      <c r="J44" s="47">
        <f t="shared" ref="J44:N44" si="162">+IFERROR(J42/J$21,"nm")</f>
        <v>0.26210345572628463</v>
      </c>
      <c r="K44" s="47">
        <f t="shared" si="162"/>
        <v>0.24654252234193977</v>
      </c>
      <c r="L44" s="47">
        <f t="shared" si="162"/>
        <v>0.2319054327395132</v>
      </c>
      <c r="M44" s="47">
        <f t="shared" si="162"/>
        <v>0.21813733883808914</v>
      </c>
      <c r="N44" s="47">
        <f t="shared" si="162"/>
        <v>0.20518664885618149</v>
      </c>
    </row>
    <row r="45" spans="1:15" x14ac:dyDescent="0.2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196</v>
      </c>
      <c r="H45" s="9">
        <f>+Historicals!H156</f>
        <v>98</v>
      </c>
      <c r="I45" s="9">
        <f>+Historicals!I156</f>
        <v>146</v>
      </c>
      <c r="J45" s="9">
        <f t="shared" ref="J45:N45" si="163">+I45*(1+I46)</f>
        <v>217.51020408163268</v>
      </c>
      <c r="K45" s="9">
        <f t="shared" si="163"/>
        <v>324.04581424406501</v>
      </c>
      <c r="L45" s="9">
        <f t="shared" si="163"/>
        <v>482.76213142483158</v>
      </c>
      <c r="M45" s="9">
        <f t="shared" si="163"/>
        <v>719.21705293903483</v>
      </c>
      <c r="N45" s="9">
        <f t="shared" si="163"/>
        <v>1071.4866298887662</v>
      </c>
    </row>
    <row r="46" spans="1:15" x14ac:dyDescent="0.2">
      <c r="A46" s="46" t="s">
        <v>129</v>
      </c>
      <c r="B46" s="47" t="str">
        <f t="shared" ref="B46" si="164">+IFERROR(B45/A45-1,"nm")</f>
        <v>nm</v>
      </c>
      <c r="C46" s="47">
        <f t="shared" ref="C46" si="165">+IFERROR(C45/B45-1,"nm")</f>
        <v>0.16346153846153855</v>
      </c>
      <c r="D46" s="47">
        <f t="shared" ref="D46" si="166">+IFERROR(D45/C45-1,"nm")</f>
        <v>-7.8512396694214837E-2</v>
      </c>
      <c r="E46" s="47">
        <f t="shared" ref="E46" si="167">+IFERROR(E45/D45-1,"nm")</f>
        <v>-0.12107623318385652</v>
      </c>
      <c r="F46" s="47">
        <f t="shared" ref="F46" si="168">+IFERROR(F45/E45-1,"nm")</f>
        <v>-0.40306122448979587</v>
      </c>
      <c r="G46" s="47">
        <f t="shared" ref="G46" si="169">+IFERROR(G45/F45-1,"nm")</f>
        <v>0.67521367521367526</v>
      </c>
      <c r="H46" s="47">
        <f t="shared" ref="H46" si="170">+IFERROR(H45/G45-1,"nm")</f>
        <v>-0.5</v>
      </c>
      <c r="I46" s="47">
        <f>+IFERROR(I45/H45-1,"nm")</f>
        <v>0.48979591836734704</v>
      </c>
      <c r="J46" s="47">
        <f t="shared" ref="J46" si="171">+IFERROR(J45/I45-1,"nm")</f>
        <v>0.48979591836734704</v>
      </c>
      <c r="K46" s="47">
        <f t="shared" ref="K46" si="172">+IFERROR(K45/J45-1,"nm")</f>
        <v>0.48979591836734704</v>
      </c>
      <c r="L46" s="47">
        <f t="shared" ref="L46" si="173">+IFERROR(L45/K45-1,"nm")</f>
        <v>0.48979591836734704</v>
      </c>
      <c r="M46" s="47">
        <f t="shared" ref="M46" si="174">+IFERROR(M45/L45-1,"nm")</f>
        <v>0.48979591836734704</v>
      </c>
      <c r="N46" s="47">
        <f t="shared" ref="N46" si="175">+IFERROR(N45/M45-1,"nm")</f>
        <v>0.48979591836734704</v>
      </c>
    </row>
    <row r="47" spans="1:15" x14ac:dyDescent="0.2">
      <c r="A47" s="46" t="s">
        <v>133</v>
      </c>
      <c r="B47" s="47">
        <f t="shared" ref="B47:H47" si="176">+IFERROR(B45/B$21,"nm")</f>
        <v>1.5138282387190683E-2</v>
      </c>
      <c r="C47" s="47">
        <f t="shared" si="176"/>
        <v>1.6391221891086428E-2</v>
      </c>
      <c r="D47" s="47">
        <f t="shared" si="176"/>
        <v>1.4655625657202945E-2</v>
      </c>
      <c r="E47" s="47">
        <f t="shared" si="176"/>
        <v>1.3194210703466847E-2</v>
      </c>
      <c r="F47" s="47">
        <f t="shared" si="176"/>
        <v>7.3575650861526856E-3</v>
      </c>
      <c r="G47" s="47">
        <f t="shared" si="176"/>
        <v>1.3532173432753383E-2</v>
      </c>
      <c r="H47" s="47">
        <f t="shared" si="176"/>
        <v>5.7046393852960009E-3</v>
      </c>
      <c r="I47" s="47">
        <f>+IFERROR(I45/I$21,"nm")</f>
        <v>7.9551027080041418E-3</v>
      </c>
      <c r="J47" s="49">
        <f>J45/J21</f>
        <v>1.1093367138685696E-2</v>
      </c>
      <c r="K47" s="49">
        <f t="shared" ref="K47:N47" si="177">K45/K21</f>
        <v>1.5469667582022574E-2</v>
      </c>
      <c r="L47" s="49">
        <f t="shared" si="177"/>
        <v>2.1572405574114342E-2</v>
      </c>
      <c r="M47" s="49">
        <f t="shared" si="177"/>
        <v>3.0082655608895451E-2</v>
      </c>
      <c r="N47" s="49">
        <f t="shared" si="177"/>
        <v>4.1950174048707704E-2</v>
      </c>
    </row>
    <row r="48" spans="1:15" x14ac:dyDescent="0.2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9">
        <f>+I48*(1+I49)</f>
        <v>661.7844408427876</v>
      </c>
      <c r="K48" s="9">
        <f t="shared" ref="K48:N48" si="178">+J48*(1+J49)</f>
        <v>685.38129286635535</v>
      </c>
      <c r="L48" s="9">
        <f t="shared" si="178"/>
        <v>709.8195237303097</v>
      </c>
      <c r="M48" s="9">
        <f>+L48*(1+L49)</f>
        <v>735.1291339767713</v>
      </c>
      <c r="N48" s="9">
        <f t="shared" ref="N48" si="179">+M48*(1+M49)</f>
        <v>761.3411938592493</v>
      </c>
    </row>
    <row r="49" spans="1:14" x14ac:dyDescent="0.2">
      <c r="A49" s="46" t="s">
        <v>129</v>
      </c>
      <c r="B49" s="47" t="str">
        <f t="shared" ref="B49" si="180">+IFERROR(B48/A48-1,"nm")</f>
        <v>nm</v>
      </c>
      <c r="C49" s="47">
        <f t="shared" ref="C49" si="181">+IFERROR(C48/B48-1,"nm")</f>
        <v>0.17405063291139244</v>
      </c>
      <c r="D49" s="47">
        <f t="shared" ref="D49" si="182">+IFERROR(D48/C48-1,"nm")</f>
        <v>0.10377358490566047</v>
      </c>
      <c r="E49" s="47">
        <f t="shared" ref="E49" si="183">+IFERROR(E48/D48-1,"nm")</f>
        <v>3.5409035409035505E-2</v>
      </c>
      <c r="F49" s="47">
        <f t="shared" ref="F49" si="184">+IFERROR(F48/E48-1,"nm")</f>
        <v>-4.0094339622641528E-2</v>
      </c>
      <c r="G49" s="47">
        <f t="shared" ref="G49" si="185">+IFERROR(G48/F48-1,"nm")</f>
        <v>-0.20761670761670759</v>
      </c>
      <c r="H49" s="47">
        <f t="shared" ref="H49" si="186">+IFERROR(H48/G48-1,"nm")</f>
        <v>-4.3410852713178349E-2</v>
      </c>
      <c r="I49" s="47">
        <f>+IFERROR(I48/H48-1,"nm")</f>
        <v>3.5656401944894611E-2</v>
      </c>
      <c r="J49" s="47">
        <f>I49</f>
        <v>3.5656401944894611E-2</v>
      </c>
      <c r="K49" s="47">
        <f t="shared" ref="K49:N49" si="187">J49</f>
        <v>3.5656401944894611E-2</v>
      </c>
      <c r="L49" s="47">
        <f t="shared" si="187"/>
        <v>3.5656401944894611E-2</v>
      </c>
      <c r="M49" s="47">
        <f t="shared" si="187"/>
        <v>3.5656401944894611E-2</v>
      </c>
      <c r="N49" s="47">
        <f t="shared" si="187"/>
        <v>3.5656401944894611E-2</v>
      </c>
    </row>
    <row r="50" spans="1:14" x14ac:dyDescent="0.2">
      <c r="A50" s="46" t="s">
        <v>133</v>
      </c>
      <c r="B50" s="47">
        <f t="shared" ref="B50:H50" si="188">+IFERROR(B48/B$21,"nm")</f>
        <v>4.599708879184862E-2</v>
      </c>
      <c r="C50" s="47">
        <f t="shared" si="188"/>
        <v>5.0257382823083174E-2</v>
      </c>
      <c r="D50" s="47">
        <f t="shared" si="188"/>
        <v>5.3824921135646686E-2</v>
      </c>
      <c r="E50" s="47">
        <f t="shared" si="188"/>
        <v>5.7085156512958597E-2</v>
      </c>
      <c r="F50" s="47">
        <f t="shared" si="188"/>
        <v>5.1188529744686205E-2</v>
      </c>
      <c r="G50" s="47">
        <f t="shared" si="188"/>
        <v>4.4531897265948632E-2</v>
      </c>
      <c r="H50" s="47">
        <f t="shared" si="188"/>
        <v>3.5915943884975841E-2</v>
      </c>
      <c r="I50" s="47">
        <f>+IFERROR(I48/I$21,"nm")</f>
        <v>3.4817196098730456E-2</v>
      </c>
      <c r="J50" s="30">
        <f>J48/J21</f>
        <v>3.3752061425971522E-2</v>
      </c>
      <c r="K50" s="30">
        <f>K48/K21</f>
        <v>3.2719511567563989E-2</v>
      </c>
      <c r="L50" s="30">
        <f t="shared" ref="L50:N50" si="189">L48/L21</f>
        <v>3.1718549682306953E-2</v>
      </c>
      <c r="M50" s="30">
        <f t="shared" si="189"/>
        <v>3.0748209424566221E-2</v>
      </c>
      <c r="N50" s="30">
        <f t="shared" si="189"/>
        <v>2.9807554011347791E-2</v>
      </c>
    </row>
    <row r="51" spans="1:14" x14ac:dyDescent="0.2">
      <c r="A51" s="43" t="s">
        <v>147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52">
        <f>Historicals!B111</f>
        <v>7126</v>
      </c>
      <c r="C52" s="52">
        <f>Historicals!C111</f>
        <v>7315</v>
      </c>
      <c r="D52" s="52">
        <f>Historicals!D111</f>
        <v>7970</v>
      </c>
      <c r="E52" s="52">
        <f>Historicals!E111</f>
        <v>9242</v>
      </c>
      <c r="F52" s="52">
        <f>Historicals!F111</f>
        <v>9812</v>
      </c>
      <c r="G52" s="52">
        <f>Historicals!G111</f>
        <v>9347</v>
      </c>
      <c r="H52" s="52">
        <f>Historicals!H111</f>
        <v>11456</v>
      </c>
      <c r="I52" s="52">
        <f>Historicals!I111</f>
        <v>12479</v>
      </c>
      <c r="J52" s="9">
        <f>+I52*(1+I53)</f>
        <v>13593.352042597766</v>
      </c>
      <c r="K52" s="9">
        <f t="shared" ref="K52" si="190">+J52*(1+J53)</f>
        <v>14807.213699334632</v>
      </c>
      <c r="L52" s="9">
        <f t="shared" ref="L52" si="191">+K52*(1+K53)</f>
        <v>16129.470998079338</v>
      </c>
      <c r="M52" s="9">
        <f t="shared" ref="M52" si="192">+L52*(1+L53)</f>
        <v>17569.803472855452</v>
      </c>
      <c r="N52" s="9">
        <f t="shared" ref="N52" si="193">+M52*(1+M53)</f>
        <v>19138.755022500281</v>
      </c>
    </row>
    <row r="53" spans="1:14" x14ac:dyDescent="0.2">
      <c r="A53" s="44" t="s">
        <v>129</v>
      </c>
      <c r="B53" s="47" t="str">
        <f t="shared" ref="B53" si="194">+IFERROR(B52/A52-1,"nm")</f>
        <v>nm</v>
      </c>
      <c r="C53" s="47">
        <f>+IFERROR(C52/B52-1,"nm")</f>
        <v>2.6522593320235766E-2</v>
      </c>
      <c r="D53" s="47">
        <f t="shared" ref="D53" si="195">+IFERROR(D52/C52-1,"nm")</f>
        <v>8.9542036910458034E-2</v>
      </c>
      <c r="E53" s="47">
        <f t="shared" ref="E53" si="196">+IFERROR(E52/D52-1,"nm")</f>
        <v>0.15959849435382689</v>
      </c>
      <c r="F53" s="47">
        <f t="shared" ref="F53" si="197">+IFERROR(F52/E52-1,"nm")</f>
        <v>6.1674962129409261E-2</v>
      </c>
      <c r="G53" s="47">
        <f t="shared" ref="G53" si="198">+IFERROR(G52/F52-1,"nm")</f>
        <v>-4.7390949857317621E-2</v>
      </c>
      <c r="H53" s="47">
        <f t="shared" ref="H53" si="199">+IFERROR(H52/G52-1,"nm")</f>
        <v>0.22563389322777372</v>
      </c>
      <c r="I53" s="47">
        <f t="shared" ref="I53" si="200">+IFERROR(I52/H52-1,"nm")</f>
        <v>8.9298184357541999E-2</v>
      </c>
      <c r="J53" s="47">
        <f>I53</f>
        <v>8.9298184357541999E-2</v>
      </c>
      <c r="K53" s="47">
        <f t="shared" ref="K53" si="201">J53</f>
        <v>8.9298184357541999E-2</v>
      </c>
      <c r="L53" s="47">
        <f t="shared" ref="L53" si="202">K53</f>
        <v>8.9298184357541999E-2</v>
      </c>
      <c r="M53" s="47">
        <f t="shared" ref="M53" si="203">L53</f>
        <v>8.9298184357541999E-2</v>
      </c>
      <c r="N53" s="47">
        <f t="shared" ref="N53" si="204">M53</f>
        <v>8.9298184357541999E-2</v>
      </c>
    </row>
    <row r="54" spans="1:14" x14ac:dyDescent="0.2">
      <c r="A54" s="45" t="s">
        <v>113</v>
      </c>
      <c r="B54" s="53">
        <f>Historicals!B112</f>
        <v>4703</v>
      </c>
      <c r="C54" s="53">
        <f>Historicals!C112</f>
        <v>4867</v>
      </c>
      <c r="D54" s="53">
        <f>Historicals!D112</f>
        <v>5192</v>
      </c>
      <c r="E54" s="53">
        <f>Historicals!E112</f>
        <v>5875</v>
      </c>
      <c r="F54" s="53">
        <f>Historicals!F112</f>
        <v>6293</v>
      </c>
      <c r="G54" s="53">
        <f>Historicals!G112</f>
        <v>5892</v>
      </c>
      <c r="H54" s="53">
        <f>Historicals!H112</f>
        <v>6970</v>
      </c>
      <c r="I54" s="53">
        <f>Historicals!I112</f>
        <v>7388</v>
      </c>
      <c r="J54" s="3">
        <f>+I54*(1+J55)</f>
        <v>7831.0680057388818</v>
      </c>
      <c r="K54" s="3">
        <f t="shared" ref="K54" si="205">+J54*(1+K55)</f>
        <v>8300.707378249479</v>
      </c>
      <c r="L54" s="3">
        <f t="shared" ref="L54" si="206">+K54*(1+L55)</f>
        <v>8798.5116370885444</v>
      </c>
      <c r="M54" s="3">
        <f t="shared" ref="M54" si="207">+L54*(1+M55)</f>
        <v>9326.1698672611437</v>
      </c>
      <c r="N54" s="3">
        <f t="shared" ref="N54" si="208">+M54*(1+N55)</f>
        <v>9885.4724504053574</v>
      </c>
    </row>
    <row r="55" spans="1:14" x14ac:dyDescent="0.2">
      <c r="A55" s="44" t="s">
        <v>129</v>
      </c>
      <c r="B55" s="47" t="str">
        <f t="shared" ref="B55" si="209">+IFERROR(B54/A54-1,"nm")</f>
        <v>nm</v>
      </c>
      <c r="C55" s="47">
        <f t="shared" ref="C55" si="210">+IFERROR(C54/B54-1,"nm")</f>
        <v>3.4871358707208255E-2</v>
      </c>
      <c r="D55" s="47">
        <f t="shared" ref="D55" si="211">+IFERROR(D54/C54-1,"nm")</f>
        <v>6.6776248202177868E-2</v>
      </c>
      <c r="E55" s="47">
        <f t="shared" ref="E55" si="212">+IFERROR(E54/D54-1,"nm")</f>
        <v>0.1315485362095532</v>
      </c>
      <c r="F55" s="47">
        <f t="shared" ref="F55" si="213">+IFERROR(F54/E54-1,"nm")</f>
        <v>7.1148936170212673E-2</v>
      </c>
      <c r="G55" s="47">
        <f t="shared" ref="G55" si="214">+IFERROR(G54/F54-1,"nm")</f>
        <v>-6.3721595423486432E-2</v>
      </c>
      <c r="H55" s="47">
        <f t="shared" ref="H55" si="215">+IFERROR(H54/G54-1,"nm")</f>
        <v>0.18295994568907004</v>
      </c>
      <c r="I55" s="47">
        <f>+IFERROR(I54/H54-1,"nm")</f>
        <v>5.9971305595408975E-2</v>
      </c>
      <c r="J55" s="47">
        <f>I55</f>
        <v>5.9971305595408975E-2</v>
      </c>
      <c r="K55" s="47">
        <f t="shared" ref="K55:K56" si="216">J55</f>
        <v>5.9971305595408975E-2</v>
      </c>
      <c r="L55" s="47">
        <f t="shared" ref="L55:L56" si="217">K55</f>
        <v>5.9971305595408975E-2</v>
      </c>
      <c r="M55" s="47">
        <f t="shared" ref="M55:M56" si="218">L55</f>
        <v>5.9971305595408975E-2</v>
      </c>
      <c r="N55" s="47">
        <f t="shared" ref="N55:N56" si="219">M55</f>
        <v>5.9971305595408975E-2</v>
      </c>
    </row>
    <row r="56" spans="1:14" x14ac:dyDescent="0.2">
      <c r="A56" s="44" t="s">
        <v>137</v>
      </c>
      <c r="B56" s="47">
        <f>Historicals!B184</f>
        <v>0.158</v>
      </c>
      <c r="C56" s="47">
        <f>Historicals!C184</f>
        <v>3.5000000000000003E-2</v>
      </c>
      <c r="D56" s="47">
        <f>Historicals!D184</f>
        <v>6.7000000000000004E-2</v>
      </c>
      <c r="E56" s="47">
        <f>Historicals!E184</f>
        <v>0.13200000000000001</v>
      </c>
      <c r="F56" s="47">
        <f>Historicals!F184</f>
        <v>7.0999999999999994E-2</v>
      </c>
      <c r="G56" s="47">
        <f>Historicals!G184</f>
        <v>-6.4000000000000001E-2</v>
      </c>
      <c r="H56" s="47">
        <f>Historicals!H184</f>
        <v>0.183</v>
      </c>
      <c r="I56" s="47">
        <f>Historicals!I184</f>
        <v>0.09</v>
      </c>
      <c r="J56" s="47">
        <f>I56</f>
        <v>0.09</v>
      </c>
      <c r="K56" s="47">
        <f t="shared" si="216"/>
        <v>0.09</v>
      </c>
      <c r="L56" s="47">
        <f t="shared" si="217"/>
        <v>0.09</v>
      </c>
      <c r="M56" s="47">
        <f t="shared" si="218"/>
        <v>0.09</v>
      </c>
      <c r="N56" s="47">
        <f t="shared" si="219"/>
        <v>0.09</v>
      </c>
    </row>
    <row r="57" spans="1:14" x14ac:dyDescent="0.2">
      <c r="A57" s="44" t="s">
        <v>138</v>
      </c>
      <c r="B57" s="47" t="str">
        <f>B26</f>
        <v>nm</v>
      </c>
      <c r="C57" s="47">
        <f t="shared" ref="C57:I57" si="220">C26</f>
        <v>2.2830942863857895E-4</v>
      </c>
      <c r="D57" s="47">
        <f t="shared" si="220"/>
        <v>4.0230132272293245E-4</v>
      </c>
      <c r="E57" s="47">
        <f t="shared" si="220"/>
        <v>-3.8124741842219395E-4</v>
      </c>
      <c r="F57" s="47">
        <f t="shared" si="220"/>
        <v>-4.4153615104051969E-4</v>
      </c>
      <c r="G57" s="47">
        <f t="shared" si="220"/>
        <v>-2.7924340467895548E-4</v>
      </c>
      <c r="H57" s="47">
        <f t="shared" si="220"/>
        <v>1.5092721620746374E-4</v>
      </c>
      <c r="I57" s="47">
        <f t="shared" si="220"/>
        <v>1.5458605290268046E-4</v>
      </c>
      <c r="J57" s="49">
        <v>0</v>
      </c>
      <c r="K57" s="49">
        <f t="shared" ref="K57" si="221">+J57</f>
        <v>0</v>
      </c>
      <c r="L57" s="49">
        <f t="shared" ref="L57" si="222">+K57</f>
        <v>0</v>
      </c>
      <c r="M57" s="49">
        <f t="shared" ref="M57" si="223">+L57</f>
        <v>0</v>
      </c>
      <c r="N57" s="49">
        <f t="shared" ref="N57" si="224">+M57</f>
        <v>0</v>
      </c>
    </row>
    <row r="58" spans="1:14" x14ac:dyDescent="0.2">
      <c r="A58" s="45" t="s">
        <v>114</v>
      </c>
      <c r="B58" s="53">
        <f>Historicals!B113</f>
        <v>2051</v>
      </c>
      <c r="C58" s="53">
        <f>Historicals!C113</f>
        <v>2091</v>
      </c>
      <c r="D58" s="53">
        <f>Historicals!D113</f>
        <v>2395</v>
      </c>
      <c r="E58" s="53">
        <f>Historicals!E113</f>
        <v>2940</v>
      </c>
      <c r="F58" s="53">
        <f>Historicals!F113</f>
        <v>3087</v>
      </c>
      <c r="G58" s="53">
        <f>Historicals!G113</f>
        <v>3053</v>
      </c>
      <c r="H58" s="53">
        <f>Historicals!H113</f>
        <v>3996</v>
      </c>
      <c r="I58" s="53">
        <f>Historicals!I113</f>
        <v>4527</v>
      </c>
      <c r="J58" s="3">
        <f>+I58*(1+J59)</f>
        <v>5128.5608108108108</v>
      </c>
      <c r="K58" s="3">
        <f t="shared" ref="K58" si="225">+J58*(1+K59)</f>
        <v>5810.0587563915269</v>
      </c>
      <c r="L58" s="3">
        <f t="shared" ref="L58" si="226">+K58*(1+L59)</f>
        <v>6582.1161136597711</v>
      </c>
      <c r="M58" s="3">
        <f t="shared" ref="M58" si="227">+L58*(1+M59)</f>
        <v>7456.7666783127597</v>
      </c>
      <c r="N58" s="3">
        <f t="shared" ref="N58" si="228">+M58*(1+N59)</f>
        <v>8447.6433315119793</v>
      </c>
    </row>
    <row r="59" spans="1:14" x14ac:dyDescent="0.2">
      <c r="A59" s="44" t="s">
        <v>129</v>
      </c>
      <c r="B59" s="47" t="str">
        <f t="shared" ref="B59" si="229">+IFERROR(B58/A58-1,"nm")</f>
        <v>nm</v>
      </c>
      <c r="C59" s="47">
        <f t="shared" ref="C59" si="230">+IFERROR(C58/B58-1,"nm")</f>
        <v>1.9502681618722484E-2</v>
      </c>
      <c r="D59" s="47">
        <f t="shared" ref="D59" si="231">+IFERROR(D58/C58-1,"nm")</f>
        <v>0.14538498326159721</v>
      </c>
      <c r="E59" s="47">
        <f t="shared" ref="E59" si="232">+IFERROR(E58/D58-1,"nm")</f>
        <v>0.22755741127348639</v>
      </c>
      <c r="F59" s="47">
        <f t="shared" ref="F59" si="233">+IFERROR(F58/E58-1,"nm")</f>
        <v>5.0000000000000044E-2</v>
      </c>
      <c r="G59" s="47">
        <f t="shared" ref="G59" si="234">+IFERROR(G58/F58-1,"nm")</f>
        <v>-1.1013929381276322E-2</v>
      </c>
      <c r="H59" s="47">
        <f t="shared" ref="H59" si="235">+IFERROR(H58/G58-1,"nm")</f>
        <v>0.30887651490337364</v>
      </c>
      <c r="I59" s="47">
        <f t="shared" ref="I59" si="236">+IFERROR(I58/H58-1,"nm")</f>
        <v>0.13288288288288297</v>
      </c>
      <c r="J59" s="47">
        <f>I59</f>
        <v>0.13288288288288297</v>
      </c>
      <c r="K59" s="47">
        <f t="shared" ref="K59:K60" si="237">J59</f>
        <v>0.13288288288288297</v>
      </c>
      <c r="L59" s="47">
        <f t="shared" ref="L59:L60" si="238">K59</f>
        <v>0.13288288288288297</v>
      </c>
      <c r="M59" s="47">
        <f t="shared" ref="M59:M60" si="239">L59</f>
        <v>0.13288288288288297</v>
      </c>
      <c r="N59" s="47">
        <f t="shared" ref="N59:N60" si="240">M59</f>
        <v>0.13288288288288297</v>
      </c>
    </row>
    <row r="60" spans="1:14" x14ac:dyDescent="0.2">
      <c r="A60" s="44" t="s">
        <v>137</v>
      </c>
      <c r="B60" s="47">
        <f>Historicals!B185</f>
        <v>4.7E-2</v>
      </c>
      <c r="C60" s="47">
        <f>Historicals!C185</f>
        <v>0.02</v>
      </c>
      <c r="D60" s="47">
        <f>Historicals!D185</f>
        <v>0.14499999999999999</v>
      </c>
      <c r="E60" s="47">
        <f>Historicals!E185</f>
        <v>0.22800000000000001</v>
      </c>
      <c r="F60" s="47">
        <f>Historicals!F185</f>
        <v>0.05</v>
      </c>
      <c r="G60" s="47">
        <f>Historicals!G185</f>
        <v>-1.0999999999999999E-2</v>
      </c>
      <c r="H60" s="47">
        <f>Historicals!H185</f>
        <v>0.309</v>
      </c>
      <c r="I60" s="47">
        <f>Historicals!I185</f>
        <v>0.16</v>
      </c>
      <c r="J60" s="47">
        <f>I60</f>
        <v>0.16</v>
      </c>
      <c r="K60" s="47">
        <f t="shared" si="237"/>
        <v>0.16</v>
      </c>
      <c r="L60" s="47">
        <f t="shared" si="238"/>
        <v>0.16</v>
      </c>
      <c r="M60" s="47">
        <f t="shared" si="239"/>
        <v>0.16</v>
      </c>
      <c r="N60" s="47">
        <f t="shared" si="240"/>
        <v>0.16</v>
      </c>
    </row>
    <row r="61" spans="1:14" x14ac:dyDescent="0.2">
      <c r="A61" s="44" t="s">
        <v>138</v>
      </c>
      <c r="B61" s="47" t="str">
        <f t="shared" ref="B61:I61" si="241">+IFERROR(B59-B60,"nm")</f>
        <v>nm</v>
      </c>
      <c r="C61" s="47">
        <f t="shared" si="241"/>
        <v>-4.9731838127751657E-4</v>
      </c>
      <c r="D61" s="47">
        <f t="shared" si="241"/>
        <v>3.8498326159722152E-4</v>
      </c>
      <c r="E61" s="47">
        <f t="shared" si="241"/>
        <v>-4.425887265136208E-4</v>
      </c>
      <c r="F61" s="47">
        <f t="shared" si="241"/>
        <v>4.163336342344337E-17</v>
      </c>
      <c r="G61" s="47">
        <f t="shared" si="241"/>
        <v>-1.3929381276322345E-5</v>
      </c>
      <c r="H61" s="47">
        <f t="shared" si="241"/>
        <v>-1.2348509662635232E-4</v>
      </c>
      <c r="I61" s="47">
        <f t="shared" si="241"/>
        <v>-2.7117117117117034E-2</v>
      </c>
      <c r="J61" s="49">
        <f>J59-J60</f>
        <v>-2.7117117117117034E-2</v>
      </c>
      <c r="K61" s="49">
        <f t="shared" ref="K61" si="242">+J61</f>
        <v>-2.7117117117117034E-2</v>
      </c>
      <c r="L61" s="49">
        <f t="shared" ref="L61" si="243">+K61</f>
        <v>-2.7117117117117034E-2</v>
      </c>
      <c r="M61" s="49">
        <f t="shared" ref="M61" si="244">+L61</f>
        <v>-2.7117117117117034E-2</v>
      </c>
      <c r="N61" s="49">
        <f t="shared" ref="N61" si="245">+M61</f>
        <v>-2.7117117117117034E-2</v>
      </c>
    </row>
    <row r="62" spans="1:14" x14ac:dyDescent="0.2">
      <c r="A62" s="45" t="s">
        <v>115</v>
      </c>
      <c r="B62">
        <f>Historicals!B114</f>
        <v>372</v>
      </c>
      <c r="C62">
        <f>Historicals!C114</f>
        <v>357</v>
      </c>
      <c r="D62">
        <f>Historicals!D114</f>
        <v>383</v>
      </c>
      <c r="E62">
        <f>Historicals!E114</f>
        <v>427</v>
      </c>
      <c r="F62">
        <f>Historicals!F114</f>
        <v>432</v>
      </c>
      <c r="G62">
        <f>Historicals!G114</f>
        <v>402</v>
      </c>
      <c r="H62">
        <f>Historicals!H114</f>
        <v>490</v>
      </c>
      <c r="I62">
        <f>Historicals!I114</f>
        <v>564</v>
      </c>
      <c r="J62" s="3">
        <f>+I62*(1+J63)</f>
        <v>649.17551020408166</v>
      </c>
      <c r="K62" s="3">
        <f t="shared" ref="K62" si="246">+J62*(1+K63)</f>
        <v>747.21426072469808</v>
      </c>
      <c r="L62" s="3">
        <f t="shared" ref="L62" si="247">+K62*(1+L63)</f>
        <v>860.05886336475453</v>
      </c>
      <c r="M62" s="3">
        <f t="shared" ref="M62" si="248">+L62*(1+M63)</f>
        <v>989.94530395453387</v>
      </c>
      <c r="N62" s="3">
        <f t="shared" ref="N62" si="249">+M62*(1+N63)</f>
        <v>1139.4472478170553</v>
      </c>
    </row>
    <row r="63" spans="1:14" x14ac:dyDescent="0.2">
      <c r="A63" s="44" t="s">
        <v>129</v>
      </c>
      <c r="B63" s="47" t="str">
        <f t="shared" ref="B63" si="250">+IFERROR(B62/A62-1,"nm")</f>
        <v>nm</v>
      </c>
      <c r="C63" s="47">
        <f t="shared" ref="C63" si="251">+IFERROR(C62/B62-1,"nm")</f>
        <v>-4.0322580645161255E-2</v>
      </c>
      <c r="D63" s="47">
        <f t="shared" ref="D63" si="252">+IFERROR(D62/C62-1,"nm")</f>
        <v>7.2829131652661028E-2</v>
      </c>
      <c r="E63" s="47">
        <f t="shared" ref="E63" si="253">+IFERROR(E62/D62-1,"nm")</f>
        <v>0.11488250652741505</v>
      </c>
      <c r="F63" s="47">
        <f t="shared" ref="F63" si="254">+IFERROR(F62/E62-1,"nm")</f>
        <v>1.1709601873536313E-2</v>
      </c>
      <c r="G63" s="47">
        <f t="shared" ref="G63" si="255">+IFERROR(G62/F62-1,"nm")</f>
        <v>-6.944444444444442E-2</v>
      </c>
      <c r="H63" s="47">
        <f t="shared" ref="H63" si="256">+IFERROR(H62/G62-1,"nm")</f>
        <v>0.21890547263681581</v>
      </c>
      <c r="I63" s="47">
        <f t="shared" ref="I63" si="257">+IFERROR(I62/H62-1,"nm")</f>
        <v>0.15102040816326534</v>
      </c>
      <c r="J63" s="47">
        <f>I63</f>
        <v>0.15102040816326534</v>
      </c>
      <c r="K63" s="47">
        <f t="shared" ref="K63:K64" si="258">J63</f>
        <v>0.15102040816326534</v>
      </c>
      <c r="L63" s="47">
        <f t="shared" ref="L63:L64" si="259">K63</f>
        <v>0.15102040816326534</v>
      </c>
      <c r="M63" s="47">
        <f t="shared" ref="M63:M64" si="260">L63</f>
        <v>0.15102040816326534</v>
      </c>
      <c r="N63" s="47">
        <f t="shared" ref="N63:N64" si="261">M63</f>
        <v>0.15102040816326534</v>
      </c>
    </row>
    <row r="64" spans="1:14" x14ac:dyDescent="0.2">
      <c r="A64" s="44" t="s">
        <v>137</v>
      </c>
      <c r="B64" s="47">
        <f>Historicals!B186</f>
        <v>7.8E-2</v>
      </c>
      <c r="C64" s="47">
        <f>Historicals!C186</f>
        <v>-0.04</v>
      </c>
      <c r="D64" s="47">
        <f>Historicals!D186</f>
        <v>7.2999999999999995E-2</v>
      </c>
      <c r="E64" s="47">
        <f>Historicals!E186</f>
        <v>0.115</v>
      </c>
      <c r="F64" s="47">
        <f>Historicals!F186</f>
        <v>1.2E-2</v>
      </c>
      <c r="G64" s="47">
        <f>Historicals!G186</f>
        <v>-6.9000000000000006E-2</v>
      </c>
      <c r="H64" s="47">
        <f>Historicals!H186</f>
        <v>0.219</v>
      </c>
      <c r="I64" s="47">
        <f>Historicals!I186</f>
        <v>0.17</v>
      </c>
      <c r="J64" s="47">
        <f>I64</f>
        <v>0.17</v>
      </c>
      <c r="K64" s="47">
        <f t="shared" si="258"/>
        <v>0.17</v>
      </c>
      <c r="L64" s="47">
        <f t="shared" si="259"/>
        <v>0.17</v>
      </c>
      <c r="M64" s="47">
        <f t="shared" si="260"/>
        <v>0.17</v>
      </c>
      <c r="N64" s="47">
        <f t="shared" si="261"/>
        <v>0.17</v>
      </c>
    </row>
    <row r="65" spans="1:14" x14ac:dyDescent="0.2">
      <c r="A65" s="44" t="s">
        <v>138</v>
      </c>
      <c r="B65" s="47" t="str">
        <f t="shared" ref="B65:I65" si="262">+IFERROR(B63-B64,"nm")</f>
        <v>nm</v>
      </c>
      <c r="C65" s="47">
        <f t="shared" si="262"/>
        <v>-3.2258064516125368E-4</v>
      </c>
      <c r="D65" s="47">
        <f t="shared" si="262"/>
        <v>-1.7086834733896772E-4</v>
      </c>
      <c r="E65" s="47">
        <f t="shared" si="262"/>
        <v>-1.1749347258495357E-4</v>
      </c>
      <c r="F65" s="47">
        <f t="shared" si="262"/>
        <v>-2.9039812646368748E-4</v>
      </c>
      <c r="G65" s="47">
        <f t="shared" si="262"/>
        <v>-4.44444444444414E-4</v>
      </c>
      <c r="H65" s="47">
        <f t="shared" si="262"/>
        <v>-9.4527363184188085E-5</v>
      </c>
      <c r="I65" s="47">
        <f t="shared" si="262"/>
        <v>-1.8979591836734672E-2</v>
      </c>
      <c r="J65" s="49">
        <f>J63-J64</f>
        <v>-1.8979591836734672E-2</v>
      </c>
      <c r="K65" s="49">
        <f t="shared" ref="K65" si="263">+J65</f>
        <v>-1.8979591836734672E-2</v>
      </c>
      <c r="L65" s="49">
        <f t="shared" ref="L65" si="264">+K65</f>
        <v>-1.8979591836734672E-2</v>
      </c>
      <c r="M65" s="49">
        <f t="shared" ref="M65" si="265">+L65</f>
        <v>-1.8979591836734672E-2</v>
      </c>
      <c r="N65" s="49">
        <f t="shared" ref="N65" si="266">+M65</f>
        <v>-1.8979591836734672E-2</v>
      </c>
    </row>
    <row r="66" spans="1:14" x14ac:dyDescent="0.2">
      <c r="A66" s="9" t="s">
        <v>130</v>
      </c>
      <c r="B66" s="55">
        <f>+B69+B73</f>
        <v>1362</v>
      </c>
      <c r="C66" s="55">
        <f t="shared" ref="C66:I66" si="267">+C69+C73</f>
        <v>1871</v>
      </c>
      <c r="D66" s="55">
        <f t="shared" si="267"/>
        <v>1611</v>
      </c>
      <c r="E66" s="55">
        <f t="shared" si="267"/>
        <v>1703</v>
      </c>
      <c r="F66" s="55">
        <f t="shared" si="267"/>
        <v>2106</v>
      </c>
      <c r="G66" s="55">
        <f t="shared" si="267"/>
        <v>1673</v>
      </c>
      <c r="H66" s="55">
        <f t="shared" si="267"/>
        <v>2571</v>
      </c>
      <c r="I66" s="55">
        <f t="shared" si="267"/>
        <v>3427</v>
      </c>
      <c r="J66" s="9">
        <f>+I66*(1+I67)</f>
        <v>4568.0003889537147</v>
      </c>
      <c r="K66" s="9">
        <f t="shared" ref="K66:N66" si="268">+J66*(1+J67)</f>
        <v>6088.8904445524622</v>
      </c>
      <c r="L66" s="9">
        <f t="shared" si="268"/>
        <v>8116.152296180976</v>
      </c>
      <c r="M66" s="9">
        <f t="shared" si="268"/>
        <v>10818.379587324856</v>
      </c>
      <c r="N66" s="9">
        <f t="shared" si="268"/>
        <v>14420.298267507695</v>
      </c>
    </row>
    <row r="67" spans="1:14" x14ac:dyDescent="0.2">
      <c r="A67" s="46" t="s">
        <v>129</v>
      </c>
      <c r="B67" s="47" t="str">
        <f t="shared" ref="B67" si="269">+IFERROR(B66/A66-1,"nm")</f>
        <v>nm</v>
      </c>
      <c r="C67" s="47">
        <f t="shared" ref="C67" si="270">+IFERROR(C66/B66-1,"nm")</f>
        <v>0.37371512481644631</v>
      </c>
      <c r="D67" s="47">
        <f t="shared" ref="D67" si="271">+IFERROR(D66/C66-1,"nm")</f>
        <v>-0.13896312132549438</v>
      </c>
      <c r="E67" s="47">
        <f t="shared" ref="E67" si="272">+IFERROR(E66/D66-1,"nm")</f>
        <v>5.7107386716325204E-2</v>
      </c>
      <c r="F67" s="47">
        <f t="shared" ref="F67" si="273">+IFERROR(F66/E66-1,"nm")</f>
        <v>0.23664122137404586</v>
      </c>
      <c r="G67" s="47">
        <f t="shared" ref="G67" si="274">+IFERROR(G66/F66-1,"nm")</f>
        <v>-0.20560303893637222</v>
      </c>
      <c r="H67" s="47">
        <f t="shared" ref="H67" si="275">+IFERROR(H66/G66-1,"nm")</f>
        <v>0.53676031081888831</v>
      </c>
      <c r="I67" s="47">
        <f t="shared" ref="I67" si="276">+IFERROR(I66/H66-1,"nm")</f>
        <v>0.33294437961882539</v>
      </c>
      <c r="J67" s="47">
        <f>I67</f>
        <v>0.33294437961882539</v>
      </c>
      <c r="K67" s="47">
        <f t="shared" ref="K67" si="277">J67</f>
        <v>0.33294437961882539</v>
      </c>
      <c r="L67" s="47">
        <f t="shared" ref="L67" si="278">K67</f>
        <v>0.33294437961882539</v>
      </c>
      <c r="M67" s="47">
        <f t="shared" ref="M67" si="279">L67</f>
        <v>0.33294437961882539</v>
      </c>
      <c r="N67" s="47">
        <f t="shared" ref="N67" si="280">M67</f>
        <v>0.33294437961882539</v>
      </c>
    </row>
    <row r="68" spans="1:14" x14ac:dyDescent="0.2">
      <c r="A68" s="46" t="s">
        <v>131</v>
      </c>
      <c r="B68" s="54">
        <f>B66/B52</f>
        <v>0.19113106932360371</v>
      </c>
      <c r="C68" s="54">
        <f t="shared" ref="C68:I68" si="281">C66/C52</f>
        <v>0.25577580314422421</v>
      </c>
      <c r="D68" s="54">
        <f t="shared" si="281"/>
        <v>0.20213299874529486</v>
      </c>
      <c r="E68" s="54">
        <f t="shared" si="281"/>
        <v>0.18426747457260334</v>
      </c>
      <c r="F68" s="54">
        <f t="shared" si="281"/>
        <v>0.21463514064410924</v>
      </c>
      <c r="G68" s="54">
        <f t="shared" si="281"/>
        <v>0.17898791055953783</v>
      </c>
      <c r="H68" s="54">
        <f t="shared" si="281"/>
        <v>0.22442388268156424</v>
      </c>
      <c r="I68" s="54">
        <f t="shared" si="281"/>
        <v>0.27462136389133746</v>
      </c>
      <c r="J68" s="49">
        <f>+I68</f>
        <v>0.27462136389133746</v>
      </c>
      <c r="K68" s="49">
        <f t="shared" ref="K68" si="282">+J68</f>
        <v>0.27462136389133746</v>
      </c>
      <c r="L68" s="49">
        <f t="shared" ref="L68" si="283">+K68</f>
        <v>0.27462136389133746</v>
      </c>
      <c r="M68" s="49">
        <f t="shared" ref="M68" si="284">+L68</f>
        <v>0.27462136389133746</v>
      </c>
      <c r="N68" s="49">
        <f t="shared" ref="N68" si="285">+M68</f>
        <v>0.27462136389133746</v>
      </c>
    </row>
    <row r="69" spans="1:14" x14ac:dyDescent="0.2">
      <c r="A69" s="9" t="s">
        <v>132</v>
      </c>
      <c r="B69" s="1">
        <f>Historicals!B168</f>
        <v>87</v>
      </c>
      <c r="C69" s="1">
        <f>Historicals!C168</f>
        <v>84</v>
      </c>
      <c r="D69" s="1">
        <f>Historicals!D168</f>
        <v>104</v>
      </c>
      <c r="E69" s="1">
        <f>Historicals!E168</f>
        <v>116</v>
      </c>
      <c r="F69" s="1">
        <f>Historicals!F168</f>
        <v>111</v>
      </c>
      <c r="G69" s="1">
        <f>Historicals!G168</f>
        <v>132</v>
      </c>
      <c r="H69" s="1">
        <f>Historicals!H168</f>
        <v>136</v>
      </c>
      <c r="I69" s="1">
        <f>Historicals!I168</f>
        <v>134</v>
      </c>
      <c r="J69" s="9">
        <f t="shared" ref="J69:N69" si="286">+I69*(1+I70)</f>
        <v>132.02941176470588</v>
      </c>
      <c r="K69" s="9">
        <f t="shared" si="286"/>
        <v>130.08780276816609</v>
      </c>
      <c r="L69" s="9">
        <f t="shared" si="286"/>
        <v>128.17474684510483</v>
      </c>
      <c r="M69" s="9">
        <f t="shared" si="286"/>
        <v>126.28982409738271</v>
      </c>
      <c r="N69" s="9">
        <f t="shared" si="286"/>
        <v>124.43262080183297</v>
      </c>
    </row>
    <row r="70" spans="1:14" x14ac:dyDescent="0.2">
      <c r="A70" s="46" t="s">
        <v>129</v>
      </c>
      <c r="B70" s="47" t="str">
        <f t="shared" ref="B70" si="287">+IFERROR(B69/A69-1,"nm")</f>
        <v>nm</v>
      </c>
      <c r="C70" s="47">
        <f t="shared" ref="C70" si="288">+IFERROR(C69/B69-1,"nm")</f>
        <v>-3.4482758620689613E-2</v>
      </c>
      <c r="D70" s="47">
        <f t="shared" ref="D70" si="289">+IFERROR(D69/C69-1,"nm")</f>
        <v>0.23809523809523814</v>
      </c>
      <c r="E70" s="47">
        <f t="shared" ref="E70" si="290">+IFERROR(E69/D69-1,"nm")</f>
        <v>0.11538461538461542</v>
      </c>
      <c r="F70" s="47">
        <f t="shared" ref="F70" si="291">+IFERROR(F69/E69-1,"nm")</f>
        <v>-4.31034482758621E-2</v>
      </c>
      <c r="G70" s="47">
        <f t="shared" ref="G70" si="292">+IFERROR(G69/F69-1,"nm")</f>
        <v>0.18918918918918926</v>
      </c>
      <c r="H70" s="47">
        <f t="shared" ref="H70" si="293">+IFERROR(H69/G69-1,"nm")</f>
        <v>3.0303030303030276E-2</v>
      </c>
      <c r="I70" s="47">
        <f t="shared" ref="I70" si="294">+IFERROR(I69/H69-1,"nm")</f>
        <v>-1.4705882352941124E-2</v>
      </c>
      <c r="J70" s="47">
        <f t="shared" ref="J70" si="295">I70</f>
        <v>-1.4705882352941124E-2</v>
      </c>
      <c r="K70" s="47">
        <f t="shared" ref="K70" si="296">J70</f>
        <v>-1.4705882352941124E-2</v>
      </c>
      <c r="L70" s="47">
        <f t="shared" ref="L70" si="297">K70</f>
        <v>-1.4705882352941124E-2</v>
      </c>
      <c r="M70" s="47">
        <f t="shared" ref="M70" si="298">L70</f>
        <v>-1.4705882352941124E-2</v>
      </c>
      <c r="N70" s="47">
        <f t="shared" ref="N70" si="299">M70</f>
        <v>-1.4705882352941124E-2</v>
      </c>
    </row>
    <row r="71" spans="1:14" x14ac:dyDescent="0.2">
      <c r="A71" s="46" t="s">
        <v>133</v>
      </c>
      <c r="B71" s="30">
        <f>B69/B52</f>
        <v>1.2208812798203761E-2</v>
      </c>
      <c r="C71" s="30">
        <f t="shared" ref="C71:I71" si="300">C69/C52</f>
        <v>1.1483253588516746E-2</v>
      </c>
      <c r="D71" s="30">
        <f t="shared" si="300"/>
        <v>1.3048933500627352E-2</v>
      </c>
      <c r="E71" s="30">
        <f t="shared" si="300"/>
        <v>1.2551395801774508E-2</v>
      </c>
      <c r="F71" s="30">
        <f t="shared" si="300"/>
        <v>1.1312678353037097E-2</v>
      </c>
      <c r="G71" s="30">
        <f t="shared" si="300"/>
        <v>1.4122178239007167E-2</v>
      </c>
      <c r="H71" s="30">
        <f t="shared" si="300"/>
        <v>1.1871508379888268E-2</v>
      </c>
      <c r="I71" s="30">
        <f t="shared" si="300"/>
        <v>1.0738039907043834E-2</v>
      </c>
      <c r="J71" s="47">
        <f t="shared" ref="J71:N71" si="301">+IFERROR(J69/J$21,"nm")</f>
        <v>6.7337104665714902E-3</v>
      </c>
      <c r="K71" s="47">
        <f t="shared" si="301"/>
        <v>6.210279463087073E-3</v>
      </c>
      <c r="L71" s="47">
        <f t="shared" si="301"/>
        <v>5.7275362819806507E-3</v>
      </c>
      <c r="M71" s="47">
        <f t="shared" si="301"/>
        <v>5.2823181398503173E-3</v>
      </c>
      <c r="N71" s="47">
        <f t="shared" si="301"/>
        <v>4.8717081056957644E-3</v>
      </c>
    </row>
    <row r="72" spans="1:14" x14ac:dyDescent="0.2">
      <c r="A72" s="46" t="s">
        <v>142</v>
      </c>
      <c r="B72" s="30">
        <f>B69/B79</f>
        <v>0.1746987951807229</v>
      </c>
      <c r="C72" s="30">
        <f t="shared" ref="C72:I72" si="302">C69/C79</f>
        <v>0.13145539906103287</v>
      </c>
      <c r="D72" s="30">
        <f t="shared" si="302"/>
        <v>0.14730878186968838</v>
      </c>
      <c r="E72" s="30">
        <f t="shared" si="302"/>
        <v>0.13663133097762073</v>
      </c>
      <c r="F72" s="30">
        <f t="shared" si="302"/>
        <v>0.11948331539289558</v>
      </c>
      <c r="G72" s="30">
        <f t="shared" si="302"/>
        <v>0.14915254237288136</v>
      </c>
      <c r="H72" s="30">
        <f t="shared" si="302"/>
        <v>0.1384928716904277</v>
      </c>
      <c r="I72" s="30">
        <f t="shared" si="302"/>
        <v>0.14565217391304347</v>
      </c>
      <c r="J72" s="49">
        <f>J69/J79</f>
        <v>0.15318157177804961</v>
      </c>
      <c r="K72" s="49">
        <f t="shared" ref="K72:N72" si="303">K69/K79</f>
        <v>0.16110019714777807</v>
      </c>
      <c r="L72" s="49">
        <f t="shared" si="303"/>
        <v>0.16942817089419615</v>
      </c>
      <c r="M72" s="49">
        <f t="shared" si="303"/>
        <v>0.17818665402513972</v>
      </c>
      <c r="N72" s="49">
        <f t="shared" si="303"/>
        <v>0.18739790145348537</v>
      </c>
    </row>
    <row r="73" spans="1:14" x14ac:dyDescent="0.2">
      <c r="A73" s="9" t="s">
        <v>134</v>
      </c>
      <c r="B73" s="55">
        <f>Historicals!B135</f>
        <v>1275</v>
      </c>
      <c r="C73" s="55">
        <f>Historicals!C135</f>
        <v>1787</v>
      </c>
      <c r="D73" s="55">
        <f>Historicals!D135</f>
        <v>1507</v>
      </c>
      <c r="E73" s="55">
        <f>Historicals!E135</f>
        <v>1587</v>
      </c>
      <c r="F73" s="55">
        <f>Historicals!F135</f>
        <v>1995</v>
      </c>
      <c r="G73" s="55">
        <f>Historicals!G135</f>
        <v>1541</v>
      </c>
      <c r="H73" s="55">
        <f>Historicals!H135</f>
        <v>2435</v>
      </c>
      <c r="I73" s="55">
        <f>Historicals!I135</f>
        <v>3293</v>
      </c>
      <c r="J73" s="9">
        <f t="shared" ref="J73:N73" si="304">+I73*(1+I74)</f>
        <v>4453.3260780287474</v>
      </c>
      <c r="K73" s="9">
        <f t="shared" si="304"/>
        <v>6022.5062730795335</v>
      </c>
      <c r="L73" s="9">
        <f t="shared" si="304"/>
        <v>8144.6049927108434</v>
      </c>
      <c r="M73" s="9">
        <f t="shared" si="304"/>
        <v>11014.449380286163</v>
      </c>
      <c r="N73" s="9">
        <f t="shared" si="304"/>
        <v>14895.516143442437</v>
      </c>
    </row>
    <row r="74" spans="1:14" x14ac:dyDescent="0.2">
      <c r="A74" s="46" t="s">
        <v>129</v>
      </c>
      <c r="B74" s="47" t="str">
        <f t="shared" ref="B74" si="305">+IFERROR(B73/A73-1,"nm")</f>
        <v>nm</v>
      </c>
      <c r="C74" s="47">
        <f t="shared" ref="C74" si="306">+IFERROR(C73/B73-1,"nm")</f>
        <v>0.40156862745098043</v>
      </c>
      <c r="D74" s="47">
        <f t="shared" ref="D74" si="307">+IFERROR(D73/C73-1,"nm")</f>
        <v>-0.15668718522663683</v>
      </c>
      <c r="E74" s="47">
        <f t="shared" ref="E74" si="308">+IFERROR(E73/D73-1,"nm")</f>
        <v>5.3085600530855981E-2</v>
      </c>
      <c r="F74" s="47">
        <f t="shared" ref="F74" si="309">+IFERROR(F73/E73-1,"nm")</f>
        <v>0.25708884688090738</v>
      </c>
      <c r="G74" s="47">
        <f t="shared" ref="G74" si="310">+IFERROR(G73/F73-1,"nm")</f>
        <v>-0.22756892230576442</v>
      </c>
      <c r="H74" s="47">
        <f t="shared" ref="H74" si="311">+IFERROR(H73/G73-1,"nm")</f>
        <v>0.58014276443867629</v>
      </c>
      <c r="I74" s="47">
        <f t="shared" ref="I74" si="312">+IFERROR(I73/H73-1,"nm")</f>
        <v>0.3523613963039014</v>
      </c>
      <c r="J74" s="47">
        <f>I74</f>
        <v>0.3523613963039014</v>
      </c>
      <c r="K74" s="47">
        <f t="shared" ref="K74:N74" si="313">J74</f>
        <v>0.3523613963039014</v>
      </c>
      <c r="L74" s="47">
        <f t="shared" si="313"/>
        <v>0.3523613963039014</v>
      </c>
      <c r="M74" s="47">
        <f t="shared" si="313"/>
        <v>0.3523613963039014</v>
      </c>
      <c r="N74" s="47">
        <f t="shared" si="313"/>
        <v>0.3523613963039014</v>
      </c>
    </row>
    <row r="75" spans="1:14" x14ac:dyDescent="0.2">
      <c r="A75" s="46" t="s">
        <v>131</v>
      </c>
      <c r="B75" s="54">
        <f>B73/B52</f>
        <v>0.17892225652539995</v>
      </c>
      <c r="C75" s="54">
        <f t="shared" ref="C75:I75" si="314">C73/C52</f>
        <v>0.24429254955570745</v>
      </c>
      <c r="D75" s="54">
        <f t="shared" si="314"/>
        <v>0.1890840652446675</v>
      </c>
      <c r="E75" s="54">
        <f t="shared" si="314"/>
        <v>0.17171607877082881</v>
      </c>
      <c r="F75" s="54">
        <f t="shared" si="314"/>
        <v>0.20332246229107215</v>
      </c>
      <c r="G75" s="54">
        <f t="shared" si="314"/>
        <v>0.16486573232053064</v>
      </c>
      <c r="H75" s="54">
        <f t="shared" si="314"/>
        <v>0.21255237430167598</v>
      </c>
      <c r="I75" s="54">
        <f t="shared" si="314"/>
        <v>0.26388332398429359</v>
      </c>
      <c r="J75" s="47">
        <f t="shared" ref="J75:N75" si="315">+IFERROR(J73/J$21,"nm")</f>
        <v>0.22712672897550681</v>
      </c>
      <c r="K75" s="47">
        <f t="shared" si="315"/>
        <v>0.28750925319780585</v>
      </c>
      <c r="L75" s="47">
        <f t="shared" si="315"/>
        <v>0.36394470631976661</v>
      </c>
      <c r="M75" s="47">
        <f t="shared" si="315"/>
        <v>0.46070082192120559</v>
      </c>
      <c r="N75" s="47">
        <f t="shared" si="315"/>
        <v>0.58317992715188138</v>
      </c>
    </row>
    <row r="76" spans="1:14" x14ac:dyDescent="0.2">
      <c r="A76" s="9" t="s">
        <v>135</v>
      </c>
      <c r="B76" s="1">
        <f>Historicals!B157</f>
        <v>236</v>
      </c>
      <c r="C76" s="1">
        <f>Historicals!C157</f>
        <v>232</v>
      </c>
      <c r="D76" s="1">
        <f>Historicals!D157</f>
        <v>172</v>
      </c>
      <c r="E76" s="1">
        <f>Historicals!E157</f>
        <v>240</v>
      </c>
      <c r="F76" s="1">
        <f>Historicals!F157</f>
        <v>233</v>
      </c>
      <c r="G76" s="1">
        <f>Historicals!G157</f>
        <v>240</v>
      </c>
      <c r="H76" s="1">
        <f>Historicals!H157</f>
        <v>153</v>
      </c>
      <c r="I76" s="1">
        <f>Historicals!I157</f>
        <v>197</v>
      </c>
      <c r="J76" s="9">
        <f t="shared" ref="J76:N76" si="316">+I76*(1+I77)</f>
        <v>253.65359477124184</v>
      </c>
      <c r="K76" s="9">
        <f t="shared" si="316"/>
        <v>326.59972660088005</v>
      </c>
      <c r="L76" s="9">
        <f t="shared" si="316"/>
        <v>420.52383098283252</v>
      </c>
      <c r="M76" s="9">
        <f t="shared" si="316"/>
        <v>541.45878891253608</v>
      </c>
      <c r="N76" s="9">
        <f t="shared" si="316"/>
        <v>697.17242755404993</v>
      </c>
    </row>
    <row r="77" spans="1:14" x14ac:dyDescent="0.2">
      <c r="A77" s="46" t="s">
        <v>129</v>
      </c>
      <c r="B77" s="47" t="str">
        <f t="shared" ref="B77" si="317">+IFERROR(B76/A76-1,"nm")</f>
        <v>nm</v>
      </c>
      <c r="C77" s="47">
        <f t="shared" ref="C77" si="318">+IFERROR(C76/B76-1,"nm")</f>
        <v>-1.6949152542372836E-2</v>
      </c>
      <c r="D77" s="47">
        <f t="shared" ref="D77" si="319">+IFERROR(D76/C76-1,"nm")</f>
        <v>-0.25862068965517238</v>
      </c>
      <c r="E77" s="47">
        <f t="shared" ref="E77" si="320">+IFERROR(E76/D76-1,"nm")</f>
        <v>0.39534883720930236</v>
      </c>
      <c r="F77" s="47">
        <f t="shared" ref="F77" si="321">+IFERROR(F76/E76-1,"nm")</f>
        <v>-2.9166666666666674E-2</v>
      </c>
      <c r="G77" s="47">
        <f t="shared" ref="G77" si="322">+IFERROR(G76/F76-1,"nm")</f>
        <v>3.0042918454935563E-2</v>
      </c>
      <c r="H77" s="47">
        <f t="shared" ref="H77" si="323">+IFERROR(H76/G76-1,"nm")</f>
        <v>-0.36250000000000004</v>
      </c>
      <c r="I77" s="47">
        <f t="shared" ref="I77" si="324">+IFERROR(I76/H76-1,"nm")</f>
        <v>0.28758169934640532</v>
      </c>
      <c r="J77" s="47">
        <f t="shared" ref="J77" si="325">+IFERROR(J76/I76-1,"nm")</f>
        <v>0.28758169934640532</v>
      </c>
      <c r="K77" s="47">
        <f t="shared" ref="K77" si="326">+IFERROR(K76/J76-1,"nm")</f>
        <v>0.28758169934640532</v>
      </c>
      <c r="L77" s="47">
        <f t="shared" ref="L77" si="327">+IFERROR(L76/K76-1,"nm")</f>
        <v>0.28758169934640532</v>
      </c>
      <c r="M77" s="47">
        <f t="shared" ref="M77" si="328">+IFERROR(M76/L76-1,"nm")</f>
        <v>0.28758169934640554</v>
      </c>
      <c r="N77" s="47">
        <f t="shared" ref="N77" si="329">+IFERROR(N76/M76-1,"nm")</f>
        <v>0.28758169934640554</v>
      </c>
    </row>
    <row r="78" spans="1:14" x14ac:dyDescent="0.2">
      <c r="A78" s="46" t="s">
        <v>133</v>
      </c>
      <c r="B78" s="30">
        <f>B76/B52</f>
        <v>3.3118158854897557E-2</v>
      </c>
      <c r="C78" s="30">
        <f t="shared" ref="C78:I78" si="330">C76/C52</f>
        <v>3.171565276828435E-2</v>
      </c>
      <c r="D78" s="30">
        <f t="shared" si="330"/>
        <v>2.1580928481806774E-2</v>
      </c>
      <c r="E78" s="30">
        <f t="shared" si="330"/>
        <v>2.5968405107119671E-2</v>
      </c>
      <c r="F78" s="30">
        <f t="shared" si="330"/>
        <v>2.3746432939258051E-2</v>
      </c>
      <c r="G78" s="30">
        <f t="shared" si="330"/>
        <v>2.5676687707285761E-2</v>
      </c>
      <c r="H78" s="30">
        <f t="shared" si="330"/>
        <v>1.3355446927374302E-2</v>
      </c>
      <c r="I78" s="30">
        <f>I76/I52</f>
        <v>1.5786521355877874E-2</v>
      </c>
      <c r="J78" s="49">
        <f>J76/J52</f>
        <v>1.8660121063322894E-2</v>
      </c>
      <c r="K78" s="49">
        <f t="shared" ref="K78:N78" si="331">K76/K52</f>
        <v>2.2056798343874508E-2</v>
      </c>
      <c r="L78" s="49">
        <f t="shared" si="331"/>
        <v>2.6071768319798436E-2</v>
      </c>
      <c r="M78" s="49">
        <f t="shared" si="331"/>
        <v>3.0817577996763896E-2</v>
      </c>
      <c r="N78" s="49">
        <f t="shared" si="331"/>
        <v>3.6427261163770909E-2</v>
      </c>
    </row>
    <row r="79" spans="1:14" x14ac:dyDescent="0.2">
      <c r="A79" s="9" t="s">
        <v>143</v>
      </c>
      <c r="B79" s="55">
        <f>Historicals!B146</f>
        <v>498</v>
      </c>
      <c r="C79" s="55">
        <f>Historicals!C146</f>
        <v>639</v>
      </c>
      <c r="D79" s="55">
        <f>Historicals!D146</f>
        <v>706</v>
      </c>
      <c r="E79" s="55">
        <f>Historicals!E146</f>
        <v>849</v>
      </c>
      <c r="F79" s="55">
        <f>Historicals!F146</f>
        <v>929</v>
      </c>
      <c r="G79" s="55">
        <f>Historicals!G146</f>
        <v>885</v>
      </c>
      <c r="H79" s="55">
        <f>Historicals!H146</f>
        <v>982</v>
      </c>
      <c r="I79" s="55">
        <f>Historicals!I146</f>
        <v>920</v>
      </c>
      <c r="J79" s="9">
        <f>+I79*(1+I80)</f>
        <v>861.91446028513235</v>
      </c>
      <c r="K79" s="9">
        <f t="shared" ref="K79:N79" si="332">+J79*(1+J80)</f>
        <v>807.49623570501194</v>
      </c>
      <c r="L79" s="9">
        <f t="shared" si="332"/>
        <v>756.51378497821895</v>
      </c>
      <c r="M79" s="9">
        <f>+L79*(1+L80)</f>
        <v>708.75018551930896</v>
      </c>
      <c r="N79" s="9">
        <f t="shared" ref="N79" si="333">+M79*(1+M80)</f>
        <v>664.00221046615502</v>
      </c>
    </row>
    <row r="80" spans="1:14" x14ac:dyDescent="0.2">
      <c r="A80" s="46" t="s">
        <v>129</v>
      </c>
      <c r="B80" s="47" t="str">
        <f t="shared" ref="B80" si="334">+IFERROR(B79/A79-1,"nm")</f>
        <v>nm</v>
      </c>
      <c r="C80" s="47">
        <f t="shared" ref="C80" si="335">+IFERROR(C79/B79-1,"nm")</f>
        <v>0.2831325301204819</v>
      </c>
      <c r="D80" s="47">
        <f t="shared" ref="D80" si="336">+IFERROR(D79/C79-1,"nm")</f>
        <v>0.10485133020344284</v>
      </c>
      <c r="E80" s="47">
        <f t="shared" ref="E80" si="337">+IFERROR(E79/D79-1,"nm")</f>
        <v>0.2025495750708215</v>
      </c>
      <c r="F80" s="47">
        <f t="shared" ref="F80" si="338">+IFERROR(F79/E79-1,"nm")</f>
        <v>9.4228504122497059E-2</v>
      </c>
      <c r="G80" s="47">
        <f t="shared" ref="G80" si="339">+IFERROR(G79/F79-1,"nm")</f>
        <v>-4.7362755651237931E-2</v>
      </c>
      <c r="H80" s="47">
        <f t="shared" ref="H80" si="340">+IFERROR(H79/G79-1,"nm")</f>
        <v>0.1096045197740112</v>
      </c>
      <c r="I80" s="47">
        <f t="shared" ref="I80" si="341">+IFERROR(I79/H79-1,"nm")</f>
        <v>-6.313645621181263E-2</v>
      </c>
      <c r="J80" s="47">
        <f>I80</f>
        <v>-6.313645621181263E-2</v>
      </c>
      <c r="K80" s="47">
        <f t="shared" ref="K80:N80" si="342">J80</f>
        <v>-6.313645621181263E-2</v>
      </c>
      <c r="L80" s="47">
        <f t="shared" si="342"/>
        <v>-6.313645621181263E-2</v>
      </c>
      <c r="M80" s="47">
        <f t="shared" si="342"/>
        <v>-6.313645621181263E-2</v>
      </c>
      <c r="N80" s="47">
        <f t="shared" si="342"/>
        <v>-6.313645621181263E-2</v>
      </c>
    </row>
    <row r="81" spans="1:14" x14ac:dyDescent="0.2">
      <c r="A81" s="46" t="s">
        <v>133</v>
      </c>
      <c r="B81" s="30">
        <f>B79/B52</f>
        <v>6.9884928431097393E-2</v>
      </c>
      <c r="C81" s="30">
        <f t="shared" ref="C81:N81" si="343">C79/C52</f>
        <v>8.7354750512645254E-2</v>
      </c>
      <c r="D81" s="30">
        <f t="shared" si="343"/>
        <v>8.8582183186951061E-2</v>
      </c>
      <c r="E81" s="30">
        <f t="shared" si="343"/>
        <v>9.1863233066435832E-2</v>
      </c>
      <c r="F81" s="30">
        <f t="shared" si="343"/>
        <v>9.4679983693436609E-2</v>
      </c>
      <c r="G81" s="30">
        <f t="shared" si="343"/>
        <v>9.4682785920616241E-2</v>
      </c>
      <c r="H81" s="30">
        <f t="shared" si="343"/>
        <v>8.5719273743016758E-2</v>
      </c>
      <c r="I81" s="30">
        <f t="shared" si="343"/>
        <v>7.37238560782114E-2</v>
      </c>
      <c r="J81" s="30">
        <f>J79/J52</f>
        <v>6.3407057919498688E-2</v>
      </c>
      <c r="K81" s="30">
        <f>K79/K52</f>
        <v>5.4533975945879477E-2</v>
      </c>
      <c r="L81" s="30">
        <f t="shared" ref="L81:N81" si="344">L79/L52</f>
        <v>4.6902578830285445E-2</v>
      </c>
      <c r="M81" s="30">
        <f t="shared" si="344"/>
        <v>4.0339107185478527E-2</v>
      </c>
      <c r="N81" s="30">
        <f t="shared" si="344"/>
        <v>3.4694117234142327E-2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 s="55">
        <f>Historicals!B115</f>
        <v>3067</v>
      </c>
      <c r="C83" s="55">
        <f>Historicals!C115</f>
        <v>3785</v>
      </c>
      <c r="D83" s="55">
        <f>Historicals!D115</f>
        <v>4237</v>
      </c>
      <c r="E83" s="55">
        <f>Historicals!E115</f>
        <v>5134</v>
      </c>
      <c r="F83" s="55">
        <f>Historicals!F115</f>
        <v>6208</v>
      </c>
      <c r="G83" s="55">
        <f>Historicals!G115</f>
        <v>6679</v>
      </c>
      <c r="H83" s="55">
        <f>Historicals!H115</f>
        <v>8290</v>
      </c>
      <c r="I83" s="55">
        <f>Historicals!I115</f>
        <v>7547</v>
      </c>
      <c r="J83" s="9">
        <f>+I83*(1+I84)</f>
        <v>6870.5921592279856</v>
      </c>
      <c r="K83" s="9">
        <f t="shared" ref="K83" si="345">+J83*(1+J84)</f>
        <v>6254.8080851258874</v>
      </c>
      <c r="L83" s="9">
        <f t="shared" ref="L83" si="346">+K83*(1+K84)</f>
        <v>5694.2143086182232</v>
      </c>
      <c r="M83" s="9">
        <f t="shared" ref="M83" si="347">+L83*(1+L84)</f>
        <v>5183.8643410303657</v>
      </c>
      <c r="N83" s="9">
        <f t="shared" ref="N83" si="348">+M83*(1+M84)</f>
        <v>4719.2550279561119</v>
      </c>
    </row>
    <row r="84" spans="1:14" x14ac:dyDescent="0.2">
      <c r="A84" s="44" t="s">
        <v>129</v>
      </c>
      <c r="B84" s="47" t="str">
        <f t="shared" ref="B84" si="349">+IFERROR(B83/A83-1,"nm")</f>
        <v>nm</v>
      </c>
      <c r="C84" s="47">
        <f t="shared" ref="C84" si="350">+IFERROR(C83/B83-1,"nm")</f>
        <v>0.23410498858819695</v>
      </c>
      <c r="D84" s="47">
        <f t="shared" ref="D84" si="351">+IFERROR(D83/C83-1,"nm")</f>
        <v>0.11941875825627468</v>
      </c>
      <c r="E84" s="47">
        <f t="shared" ref="E84" si="352">+IFERROR(E83/D83-1,"nm")</f>
        <v>0.21170639603493036</v>
      </c>
      <c r="F84" s="47">
        <f t="shared" ref="F84" si="353">+IFERROR(F83/E83-1,"nm")</f>
        <v>0.20919361121932223</v>
      </c>
      <c r="G84" s="47">
        <f t="shared" ref="G84" si="354">+IFERROR(G83/F83-1,"nm")</f>
        <v>7.5869845360824639E-2</v>
      </c>
      <c r="H84" s="47">
        <f t="shared" ref="H84" si="355">+IFERROR(H83/G83-1,"nm")</f>
        <v>0.24120377301991325</v>
      </c>
      <c r="I84" s="47">
        <f t="shared" ref="I84" si="356">+IFERROR(I83/H83-1,"nm")</f>
        <v>-8.9626055488540413E-2</v>
      </c>
      <c r="J84" s="47">
        <f>I84</f>
        <v>-8.9626055488540413E-2</v>
      </c>
      <c r="K84" s="47">
        <f t="shared" ref="K84" si="357">J84</f>
        <v>-8.9626055488540413E-2</v>
      </c>
      <c r="L84" s="47">
        <f t="shared" ref="L84" si="358">K84</f>
        <v>-8.9626055488540413E-2</v>
      </c>
      <c r="M84" s="47">
        <f t="shared" ref="M84" si="359">L84</f>
        <v>-8.9626055488540413E-2</v>
      </c>
      <c r="N84" s="47">
        <f t="shared" ref="N84" si="360">M84</f>
        <v>-8.9626055488540413E-2</v>
      </c>
    </row>
    <row r="85" spans="1:14" x14ac:dyDescent="0.2">
      <c r="A85" s="45" t="s">
        <v>113</v>
      </c>
      <c r="B85" s="53">
        <f>Historicals!B116</f>
        <v>2016</v>
      </c>
      <c r="C85" s="53">
        <f>Historicals!C116</f>
        <v>2599</v>
      </c>
      <c r="D85" s="53">
        <f>Historicals!D116</f>
        <v>2920</v>
      </c>
      <c r="E85" s="53">
        <f>Historicals!E116</f>
        <v>3496</v>
      </c>
      <c r="F85" s="53">
        <f>Historicals!F116</f>
        <v>4262</v>
      </c>
      <c r="G85" s="53">
        <f>Historicals!G116</f>
        <v>4635</v>
      </c>
      <c r="H85" s="53">
        <f>Historicals!H116</f>
        <v>5748</v>
      </c>
      <c r="I85" s="53">
        <f>Historicals!I116</f>
        <v>5416</v>
      </c>
      <c r="J85" s="3">
        <f>+I85*(1+J86)</f>
        <v>5103.1760612386915</v>
      </c>
      <c r="K85" s="3">
        <f t="shared" ref="K85" si="361">+J85*(1+K86)</f>
        <v>4808.4205893647795</v>
      </c>
      <c r="L85" s="3">
        <f t="shared" ref="L85" si="362">+K85*(1+L86)</f>
        <v>4530.6899638134382</v>
      </c>
      <c r="M85" s="3">
        <f t="shared" ref="M85" si="363">+L85*(1+M86)</f>
        <v>4269.0008427302682</v>
      </c>
      <c r="N85" s="3">
        <f t="shared" ref="N85" si="364">+M85*(1+N86)</f>
        <v>4022.4266813199606</v>
      </c>
    </row>
    <row r="86" spans="1:14" x14ac:dyDescent="0.2">
      <c r="A86" s="44" t="s">
        <v>129</v>
      </c>
      <c r="B86" s="47" t="str">
        <f t="shared" ref="B86" si="365">+IFERROR(B85/A85-1,"nm")</f>
        <v>nm</v>
      </c>
      <c r="C86" s="47">
        <f t="shared" ref="C86" si="366">+IFERROR(C85/B85-1,"nm")</f>
        <v>0.28918650793650791</v>
      </c>
      <c r="D86" s="47">
        <f t="shared" ref="D86" si="367">+IFERROR(D85/C85-1,"nm")</f>
        <v>0.12350904193920731</v>
      </c>
      <c r="E86" s="47">
        <f t="shared" ref="E86" si="368">+IFERROR(E85/D85-1,"nm")</f>
        <v>0.19726027397260282</v>
      </c>
      <c r="F86" s="47">
        <f t="shared" ref="F86" si="369">+IFERROR(F85/E85-1,"nm")</f>
        <v>0.21910755148741412</v>
      </c>
      <c r="G86" s="47">
        <f t="shared" ref="G86" si="370">+IFERROR(G85/F85-1,"nm")</f>
        <v>8.7517597372125833E-2</v>
      </c>
      <c r="H86" s="47">
        <f t="shared" ref="H86" si="371">+IFERROR(H85/G85-1,"nm")</f>
        <v>0.24012944983818763</v>
      </c>
      <c r="I86" s="47">
        <f t="shared" ref="I86" si="372">+IFERROR(I85/H85-1,"nm")</f>
        <v>-5.7759220598469052E-2</v>
      </c>
      <c r="J86" s="47">
        <f>I86</f>
        <v>-5.7759220598469052E-2</v>
      </c>
      <c r="K86" s="47">
        <f t="shared" ref="K86:K87" si="373">J86</f>
        <v>-5.7759220598469052E-2</v>
      </c>
      <c r="L86" s="47">
        <f t="shared" ref="L86:L87" si="374">K86</f>
        <v>-5.7759220598469052E-2</v>
      </c>
      <c r="M86" s="47">
        <f t="shared" ref="M86:M87" si="375">L86</f>
        <v>-5.7759220598469052E-2</v>
      </c>
      <c r="N86" s="47">
        <f t="shared" ref="N86:N87" si="376">M86</f>
        <v>-5.7759220598469052E-2</v>
      </c>
    </row>
    <row r="87" spans="1:14" x14ac:dyDescent="0.2">
      <c r="A87" s="44" t="s">
        <v>137</v>
      </c>
      <c r="B87" s="30">
        <f>Historicals!B188</f>
        <v>0.26</v>
      </c>
      <c r="C87" s="30">
        <f>Historicals!C188</f>
        <v>0.28899999999999998</v>
      </c>
      <c r="D87" s="30">
        <f>Historicals!D188</f>
        <v>0.124</v>
      </c>
      <c r="E87" s="30">
        <f>Historicals!E188</f>
        <v>0.19700000000000001</v>
      </c>
      <c r="F87" s="30">
        <f>Historicals!F188</f>
        <v>0.219</v>
      </c>
      <c r="G87" s="30">
        <f>Historicals!G188</f>
        <v>8.7999999999999995E-2</v>
      </c>
      <c r="H87" s="30">
        <f>Historicals!H188</f>
        <v>0.24</v>
      </c>
      <c r="I87" s="30">
        <f>Historicals!I188</f>
        <v>-0.1</v>
      </c>
      <c r="J87" s="47">
        <f>I87</f>
        <v>-0.1</v>
      </c>
      <c r="K87" s="47">
        <f t="shared" si="373"/>
        <v>-0.1</v>
      </c>
      <c r="L87" s="47">
        <f t="shared" si="374"/>
        <v>-0.1</v>
      </c>
      <c r="M87" s="47">
        <f t="shared" si="375"/>
        <v>-0.1</v>
      </c>
      <c r="N87" s="47">
        <f t="shared" si="376"/>
        <v>-0.1</v>
      </c>
    </row>
    <row r="88" spans="1:14" x14ac:dyDescent="0.2">
      <c r="A88" s="44" t="s">
        <v>138</v>
      </c>
      <c r="B88" s="47" t="str">
        <f t="shared" ref="B88:I88" si="377">+IFERROR(B86-B87,"nm")</f>
        <v>nm</v>
      </c>
      <c r="C88" s="47">
        <f t="shared" si="377"/>
        <v>1.8650793650792918E-4</v>
      </c>
      <c r="D88" s="47">
        <f t="shared" si="377"/>
        <v>-4.9095806079269E-4</v>
      </c>
      <c r="E88" s="47">
        <f t="shared" si="377"/>
        <v>2.6027397260280916E-4</v>
      </c>
      <c r="F88" s="47">
        <f t="shared" si="377"/>
        <v>1.0755148741412035E-4</v>
      </c>
      <c r="G88" s="47">
        <f t="shared" si="377"/>
        <v>-4.8240262787416222E-4</v>
      </c>
      <c r="H88" s="47">
        <f t="shared" si="377"/>
        <v>1.2944983818763411E-4</v>
      </c>
      <c r="I88" s="47">
        <f t="shared" si="377"/>
        <v>4.2240779401530953E-2</v>
      </c>
      <c r="J88" s="49">
        <v>0</v>
      </c>
      <c r="K88" s="49">
        <f t="shared" ref="K88" si="378">+J88</f>
        <v>0</v>
      </c>
      <c r="L88" s="49">
        <f t="shared" ref="L88" si="379">+K88</f>
        <v>0</v>
      </c>
      <c r="M88" s="49">
        <f t="shared" ref="M88" si="380">+L88</f>
        <v>0</v>
      </c>
      <c r="N88" s="49">
        <f t="shared" ref="N88" si="381">+M88</f>
        <v>0</v>
      </c>
    </row>
    <row r="89" spans="1:14" x14ac:dyDescent="0.2">
      <c r="A89" s="45" t="s">
        <v>114</v>
      </c>
      <c r="B89" s="53">
        <f>Historicals!B117</f>
        <v>925</v>
      </c>
      <c r="C89" s="53">
        <f>Historicals!C117</f>
        <v>1055</v>
      </c>
      <c r="D89" s="53">
        <f>Historicals!D117</f>
        <v>1188</v>
      </c>
      <c r="E89" s="53">
        <f>Historicals!E117</f>
        <v>1508</v>
      </c>
      <c r="F89" s="53">
        <f>Historicals!F117</f>
        <v>1808</v>
      </c>
      <c r="G89" s="53">
        <f>Historicals!G117</f>
        <v>1896</v>
      </c>
      <c r="H89" s="53">
        <f>Historicals!H117</f>
        <v>2347</v>
      </c>
      <c r="I89" s="53">
        <f>Historicals!I117</f>
        <v>1938</v>
      </c>
      <c r="J89" s="3">
        <f>+I89*(1+J90)</f>
        <v>1600.2743928419259</v>
      </c>
      <c r="K89" s="3">
        <f t="shared" ref="K89" si="382">+J89*(1+K90)</f>
        <v>1321.4025450906061</v>
      </c>
      <c r="L89" s="3">
        <f t="shared" ref="L89" si="383">+K89*(1+L90)</f>
        <v>1091.128305234595</v>
      </c>
      <c r="M89" s="3">
        <f t="shared" ref="M89" si="384">+L89*(1+M90)</f>
        <v>900.98281020223487</v>
      </c>
      <c r="N89" s="3">
        <f t="shared" ref="N89" si="385">+M89*(1+N90)</f>
        <v>743.973023507427</v>
      </c>
    </row>
    <row r="90" spans="1:14" x14ac:dyDescent="0.2">
      <c r="A90" s="44" t="s">
        <v>129</v>
      </c>
      <c r="B90" s="47" t="str">
        <f t="shared" ref="B90" si="386">+IFERROR(B89/A89-1,"nm")</f>
        <v>nm</v>
      </c>
      <c r="C90" s="47">
        <f t="shared" ref="C90" si="387">+IFERROR(C89/B89-1,"nm")</f>
        <v>0.14054054054054044</v>
      </c>
      <c r="D90" s="47">
        <f t="shared" ref="D90" si="388">+IFERROR(D89/C89-1,"nm")</f>
        <v>0.12606635071090055</v>
      </c>
      <c r="E90" s="47">
        <f t="shared" ref="E90" si="389">+IFERROR(E89/D89-1,"nm")</f>
        <v>0.26936026936026947</v>
      </c>
      <c r="F90" s="47">
        <f t="shared" ref="F90" si="390">+IFERROR(F89/E89-1,"nm")</f>
        <v>0.19893899204244025</v>
      </c>
      <c r="G90" s="47">
        <f t="shared" ref="G90" si="391">+IFERROR(G89/F89-1,"nm")</f>
        <v>4.8672566371681381E-2</v>
      </c>
      <c r="H90" s="47">
        <f t="shared" ref="H90" si="392">+IFERROR(H89/G89-1,"nm")</f>
        <v>0.2378691983122363</v>
      </c>
      <c r="I90" s="47">
        <f t="shared" ref="I90" si="393">+IFERROR(I89/H89-1,"nm")</f>
        <v>-0.17426501917341286</v>
      </c>
      <c r="J90" s="47">
        <f>I90</f>
        <v>-0.17426501917341286</v>
      </c>
      <c r="K90" s="47">
        <f t="shared" ref="K90:K91" si="394">J90</f>
        <v>-0.17426501917341286</v>
      </c>
      <c r="L90" s="47">
        <f t="shared" ref="L90:L91" si="395">K90</f>
        <v>-0.17426501917341286</v>
      </c>
      <c r="M90" s="47">
        <f t="shared" ref="M90:M91" si="396">L90</f>
        <v>-0.17426501917341286</v>
      </c>
      <c r="N90" s="47">
        <f t="shared" ref="N90:N91" si="397">M90</f>
        <v>-0.17426501917341286</v>
      </c>
    </row>
    <row r="91" spans="1:14" x14ac:dyDescent="0.2">
      <c r="A91" s="44" t="s">
        <v>137</v>
      </c>
      <c r="B91">
        <f>Historicals!B189</f>
        <v>5.6000000000000001E-2</v>
      </c>
      <c r="C91">
        <f>Historicals!C189</f>
        <v>0.14099999999999999</v>
      </c>
      <c r="D91">
        <f>Historicals!D189</f>
        <v>0.126</v>
      </c>
      <c r="E91">
        <f>Historicals!E189</f>
        <v>0.26900000000000002</v>
      </c>
      <c r="F91">
        <f>Historicals!F189</f>
        <v>0.19900000000000001</v>
      </c>
      <c r="G91">
        <f>Historicals!G189</f>
        <v>4.9000000000000002E-2</v>
      </c>
      <c r="H91">
        <f>Historicals!H189</f>
        <v>0.23799999999999999</v>
      </c>
      <c r="I91">
        <f>Historicals!I189</f>
        <v>-0.21</v>
      </c>
      <c r="J91" s="47">
        <f>I91</f>
        <v>-0.21</v>
      </c>
      <c r="K91" s="47">
        <f t="shared" si="394"/>
        <v>-0.21</v>
      </c>
      <c r="L91" s="47">
        <f t="shared" si="395"/>
        <v>-0.21</v>
      </c>
      <c r="M91" s="47">
        <f t="shared" si="396"/>
        <v>-0.21</v>
      </c>
      <c r="N91" s="47">
        <f t="shared" si="397"/>
        <v>-0.21</v>
      </c>
    </row>
    <row r="92" spans="1:14" x14ac:dyDescent="0.2">
      <c r="A92" s="44" t="s">
        <v>138</v>
      </c>
      <c r="B92" s="47" t="str">
        <f t="shared" ref="B92:I92" si="398">+IFERROR(B90-B91,"nm")</f>
        <v>nm</v>
      </c>
      <c r="C92" s="47">
        <f t="shared" si="398"/>
        <v>-4.5945945945954914E-4</v>
      </c>
      <c r="D92" s="47">
        <f t="shared" si="398"/>
        <v>6.6350710900553445E-5</v>
      </c>
      <c r="E92" s="47">
        <f t="shared" si="398"/>
        <v>3.6026936026944956E-4</v>
      </c>
      <c r="F92" s="47">
        <f t="shared" si="398"/>
        <v>-6.1007957559755521E-5</v>
      </c>
      <c r="G92" s="47">
        <f t="shared" si="398"/>
        <v>-3.2743362831862133E-4</v>
      </c>
      <c r="H92" s="47">
        <f t="shared" si="398"/>
        <v>-1.3080168776369305E-4</v>
      </c>
      <c r="I92" s="47">
        <f t="shared" si="398"/>
        <v>3.5734980826587132E-2</v>
      </c>
      <c r="J92" s="49">
        <f>J90-J91</f>
        <v>3.5734980826587132E-2</v>
      </c>
      <c r="K92" s="49">
        <f t="shared" ref="K92" si="399">+J92</f>
        <v>3.5734980826587132E-2</v>
      </c>
      <c r="L92" s="49">
        <f t="shared" ref="L92" si="400">+K92</f>
        <v>3.5734980826587132E-2</v>
      </c>
      <c r="M92" s="49">
        <f t="shared" ref="M92" si="401">+L92</f>
        <v>3.5734980826587132E-2</v>
      </c>
      <c r="N92" s="49">
        <f t="shared" ref="N92" si="402">+M92</f>
        <v>3.5734980826587132E-2</v>
      </c>
    </row>
    <row r="93" spans="1:14" x14ac:dyDescent="0.2">
      <c r="A93" s="45" t="s">
        <v>115</v>
      </c>
      <c r="B93">
        <f>Historicals!B118</f>
        <v>126</v>
      </c>
      <c r="C93">
        <f>Historicals!C118</f>
        <v>131</v>
      </c>
      <c r="D93">
        <f>Historicals!D118</f>
        <v>129</v>
      </c>
      <c r="E93">
        <f>Historicals!E118</f>
        <v>130</v>
      </c>
      <c r="F93">
        <f>Historicals!F118</f>
        <v>138</v>
      </c>
      <c r="G93">
        <f>Historicals!G118</f>
        <v>148</v>
      </c>
      <c r="H93">
        <f>Historicals!H118</f>
        <v>195</v>
      </c>
      <c r="I93">
        <f>Historicals!I118</f>
        <v>193</v>
      </c>
      <c r="J93" s="3">
        <f>+I93*(1+J94)</f>
        <v>191.02051282051283</v>
      </c>
      <c r="K93" s="3">
        <f t="shared" ref="K93" si="403">+J93*(1+K94)</f>
        <v>189.06132807363579</v>
      </c>
      <c r="L93" s="3">
        <f t="shared" ref="L93" si="404">+K93*(1+L94)</f>
        <v>187.12223752929083</v>
      </c>
      <c r="M93" s="3">
        <f t="shared" ref="M93" si="405">+L93*(1+M94)</f>
        <v>185.20303509309298</v>
      </c>
      <c r="N93" s="3">
        <f t="shared" ref="N93" si="406">+M93*(1+N94)</f>
        <v>183.30351678444589</v>
      </c>
    </row>
    <row r="94" spans="1:14" x14ac:dyDescent="0.2">
      <c r="A94" s="44" t="s">
        <v>129</v>
      </c>
      <c r="B94" s="47" t="str">
        <f t="shared" ref="B94" si="407">+IFERROR(B93/A93-1,"nm")</f>
        <v>nm</v>
      </c>
      <c r="C94" s="47">
        <f t="shared" ref="C94" si="408">+IFERROR(C93/B93-1,"nm")</f>
        <v>3.9682539682539764E-2</v>
      </c>
      <c r="D94" s="47">
        <f t="shared" ref="D94" si="409">+IFERROR(D93/C93-1,"nm")</f>
        <v>-1.5267175572519109E-2</v>
      </c>
      <c r="E94" s="47">
        <f t="shared" ref="E94" si="410">+IFERROR(E93/D93-1,"nm")</f>
        <v>7.7519379844961378E-3</v>
      </c>
      <c r="F94" s="47">
        <f t="shared" ref="F94" si="411">+IFERROR(F93/E93-1,"nm")</f>
        <v>6.1538461538461542E-2</v>
      </c>
      <c r="G94" s="47">
        <f t="shared" ref="G94" si="412">+IFERROR(G93/F93-1,"nm")</f>
        <v>7.2463768115942129E-2</v>
      </c>
      <c r="H94" s="47">
        <f t="shared" ref="H94" si="413">+IFERROR(H93/G93-1,"nm")</f>
        <v>0.31756756756756754</v>
      </c>
      <c r="I94" s="47">
        <f t="shared" ref="I94" si="414">+IFERROR(I93/H93-1,"nm")</f>
        <v>-1.025641025641022E-2</v>
      </c>
      <c r="J94" s="47">
        <f>I94</f>
        <v>-1.025641025641022E-2</v>
      </c>
      <c r="K94" s="47">
        <f t="shared" ref="K94:K95" si="415">J94</f>
        <v>-1.025641025641022E-2</v>
      </c>
      <c r="L94" s="47">
        <f t="shared" ref="L94:L95" si="416">K94</f>
        <v>-1.025641025641022E-2</v>
      </c>
      <c r="M94" s="47">
        <f t="shared" ref="M94:M95" si="417">L94</f>
        <v>-1.025641025641022E-2</v>
      </c>
      <c r="N94" s="47">
        <f t="shared" ref="N94:N95" si="418">M94</f>
        <v>-1.025641025641022E-2</v>
      </c>
    </row>
    <row r="95" spans="1:14" x14ac:dyDescent="0.2">
      <c r="A95" s="44" t="s">
        <v>137</v>
      </c>
      <c r="B95" s="56">
        <f>Historicals!B190</f>
        <v>0</v>
      </c>
      <c r="C95" s="56">
        <f>Historicals!C190</f>
        <v>0.04</v>
      </c>
      <c r="D95" s="56">
        <f>Historicals!D190</f>
        <v>-1.4999999999999999E-2</v>
      </c>
      <c r="E95" s="56">
        <f>Historicals!E190</f>
        <v>8.0000000000000002E-3</v>
      </c>
      <c r="F95" s="56">
        <f>Historicals!F190</f>
        <v>6.2E-2</v>
      </c>
      <c r="G95" s="56">
        <f>Historicals!G190</f>
        <v>7.1999999999999995E-2</v>
      </c>
      <c r="H95" s="56">
        <f>Historicals!H190</f>
        <v>0.318</v>
      </c>
      <c r="I95" s="56">
        <f>Historicals!I190</f>
        <v>-0.06</v>
      </c>
      <c r="J95" s="47">
        <f>I95</f>
        <v>-0.06</v>
      </c>
      <c r="K95" s="47">
        <f t="shared" si="415"/>
        <v>-0.06</v>
      </c>
      <c r="L95" s="47">
        <f t="shared" si="416"/>
        <v>-0.06</v>
      </c>
      <c r="M95" s="47">
        <f t="shared" si="417"/>
        <v>-0.06</v>
      </c>
      <c r="N95" s="47">
        <f t="shared" si="418"/>
        <v>-0.06</v>
      </c>
    </row>
    <row r="96" spans="1:14" x14ac:dyDescent="0.2">
      <c r="A96" s="44" t="s">
        <v>138</v>
      </c>
      <c r="B96" s="47" t="str">
        <f t="shared" ref="B96:I96" si="419">+IFERROR(B94-B95,"nm")</f>
        <v>nm</v>
      </c>
      <c r="C96" s="47">
        <f t="shared" si="419"/>
        <v>-3.1746031746023723E-4</v>
      </c>
      <c r="D96" s="47">
        <f t="shared" si="419"/>
        <v>-2.6717557251910995E-4</v>
      </c>
      <c r="E96" s="47">
        <f t="shared" si="419"/>
        <v>-2.4806201550386237E-4</v>
      </c>
      <c r="F96" s="47">
        <f t="shared" si="419"/>
        <v>-4.6153846153845768E-4</v>
      </c>
      <c r="G96" s="47">
        <f t="shared" si="419"/>
        <v>4.6376811594213418E-4</v>
      </c>
      <c r="H96" s="47">
        <f t="shared" si="419"/>
        <v>-4.3243243243246132E-4</v>
      </c>
      <c r="I96" s="47">
        <f t="shared" si="419"/>
        <v>4.9743589743589778E-2</v>
      </c>
      <c r="J96" s="49">
        <f>J94-J95</f>
        <v>4.9743589743589778E-2</v>
      </c>
      <c r="K96" s="49">
        <f t="shared" ref="K96" si="420">+J96</f>
        <v>4.9743589743589778E-2</v>
      </c>
      <c r="L96" s="49">
        <f t="shared" ref="L96" si="421">+K96</f>
        <v>4.9743589743589778E-2</v>
      </c>
      <c r="M96" s="49">
        <f t="shared" ref="M96" si="422">+L96</f>
        <v>4.9743589743589778E-2</v>
      </c>
      <c r="N96" s="49">
        <f t="shared" ref="N96" si="423">+M96</f>
        <v>4.9743589743589778E-2</v>
      </c>
    </row>
    <row r="97" spans="1:14" x14ac:dyDescent="0.2">
      <c r="A97" s="9" t="s">
        <v>130</v>
      </c>
      <c r="B97" s="55">
        <f>B104+B100</f>
        <v>295</v>
      </c>
      <c r="C97" s="55">
        <f t="shared" ref="C97:I97" si="424">C104+C100</f>
        <v>1420</v>
      </c>
      <c r="D97" s="55">
        <f t="shared" si="424"/>
        <v>1561</v>
      </c>
      <c r="E97" s="55">
        <f t="shared" si="424"/>
        <v>1863</v>
      </c>
      <c r="F97" s="55">
        <f t="shared" si="424"/>
        <v>2426</v>
      </c>
      <c r="G97" s="55">
        <f t="shared" si="424"/>
        <v>2534</v>
      </c>
      <c r="H97" s="55">
        <f t="shared" si="424"/>
        <v>3289</v>
      </c>
      <c r="I97" s="55">
        <f t="shared" si="424"/>
        <v>2406</v>
      </c>
      <c r="J97" s="9">
        <f>+I97*(1+I98)</f>
        <v>1760.0595925813316</v>
      </c>
      <c r="K97" s="9">
        <f t="shared" ref="K97:N97" si="425">+J97*(1+J98)</f>
        <v>1287.5352325176905</v>
      </c>
      <c r="L97" s="9">
        <f t="shared" si="425"/>
        <v>941.8697991600983</v>
      </c>
      <c r="M97" s="9">
        <f t="shared" si="425"/>
        <v>689.00539275743279</v>
      </c>
      <c r="N97" s="9">
        <f t="shared" si="425"/>
        <v>504.02766037530654</v>
      </c>
    </row>
    <row r="98" spans="1:14" x14ac:dyDescent="0.2">
      <c r="A98" s="46" t="s">
        <v>129</v>
      </c>
      <c r="B98" s="47" t="str">
        <f t="shared" ref="B98" si="426">+IFERROR(B97/A97-1,"nm")</f>
        <v>nm</v>
      </c>
      <c r="C98" s="47">
        <f t="shared" ref="C98" si="427">+IFERROR(C97/B97-1,"nm")</f>
        <v>3.8135593220338979</v>
      </c>
      <c r="D98" s="47">
        <f t="shared" ref="D98" si="428">+IFERROR(D97/C97-1,"nm")</f>
        <v>9.9295774647887303E-2</v>
      </c>
      <c r="E98" s="47">
        <f t="shared" ref="E98" si="429">+IFERROR(E97/D97-1,"nm")</f>
        <v>0.19346572709801402</v>
      </c>
      <c r="F98" s="47">
        <f t="shared" ref="F98" si="430">+IFERROR(F97/E97-1,"nm")</f>
        <v>0.3022007514761138</v>
      </c>
      <c r="G98" s="47">
        <f t="shared" ref="G98" si="431">+IFERROR(G97/F97-1,"nm")</f>
        <v>4.4517724649629109E-2</v>
      </c>
      <c r="H98" s="47">
        <f t="shared" ref="H98" si="432">+IFERROR(H97/G97-1,"nm")</f>
        <v>0.29794790844514596</v>
      </c>
      <c r="I98" s="47">
        <f t="shared" ref="I98" si="433">+IFERROR(I97/H97-1,"nm")</f>
        <v>-0.26847065977500761</v>
      </c>
      <c r="J98" s="47">
        <f>I98</f>
        <v>-0.26847065977500761</v>
      </c>
      <c r="K98" s="47">
        <f t="shared" ref="K98" si="434">J98</f>
        <v>-0.26847065977500761</v>
      </c>
      <c r="L98" s="47">
        <f t="shared" ref="L98" si="435">K98</f>
        <v>-0.26847065977500761</v>
      </c>
      <c r="M98" s="47">
        <f t="shared" ref="M98" si="436">L98</f>
        <v>-0.26847065977500761</v>
      </c>
      <c r="N98" s="47">
        <f t="shared" ref="N98" si="437">M98</f>
        <v>-0.26847065977500761</v>
      </c>
    </row>
    <row r="99" spans="1:14" x14ac:dyDescent="0.2">
      <c r="A99" s="46" t="s">
        <v>131</v>
      </c>
      <c r="B99" s="30">
        <f>B97/B83</f>
        <v>9.6185197261167268E-2</v>
      </c>
      <c r="C99" s="30">
        <f t="shared" ref="C99:I99" si="438">C97/C83</f>
        <v>0.37516512549537651</v>
      </c>
      <c r="D99" s="30">
        <f t="shared" si="438"/>
        <v>0.36842105263157893</v>
      </c>
      <c r="E99" s="30">
        <f t="shared" si="438"/>
        <v>0.36287495130502534</v>
      </c>
      <c r="F99" s="30">
        <f t="shared" si="438"/>
        <v>0.3907860824742268</v>
      </c>
      <c r="G99" s="30">
        <f t="shared" si="438"/>
        <v>0.37939811349004343</v>
      </c>
      <c r="H99" s="30">
        <f t="shared" si="438"/>
        <v>0.39674306393244874</v>
      </c>
      <c r="I99" s="30">
        <f t="shared" si="438"/>
        <v>0.31880217304889358</v>
      </c>
      <c r="J99" s="49">
        <f>+I99</f>
        <v>0.31880217304889358</v>
      </c>
      <c r="K99" s="49">
        <f t="shared" ref="K99" si="439">+J99</f>
        <v>0.31880217304889358</v>
      </c>
      <c r="L99" s="49">
        <f t="shared" ref="L99" si="440">+K99</f>
        <v>0.31880217304889358</v>
      </c>
      <c r="M99" s="49">
        <f t="shared" ref="M99" si="441">+L99</f>
        <v>0.31880217304889358</v>
      </c>
      <c r="N99" s="49">
        <f t="shared" ref="N99" si="442">+M99</f>
        <v>0.31880217304889358</v>
      </c>
    </row>
    <row r="100" spans="1:14" x14ac:dyDescent="0.2">
      <c r="A100" s="9" t="s">
        <v>132</v>
      </c>
      <c r="B100" s="1">
        <f>Historicals!B169</f>
        <v>46</v>
      </c>
      <c r="C100" s="1">
        <f>Historicals!C169</f>
        <v>48</v>
      </c>
      <c r="D100" s="1">
        <f>Historicals!D169</f>
        <v>54</v>
      </c>
      <c r="E100" s="1">
        <f>Historicals!E169</f>
        <v>56</v>
      </c>
      <c r="F100" s="1">
        <f>Historicals!F169</f>
        <v>50</v>
      </c>
      <c r="G100" s="1">
        <f>Historicals!G169</f>
        <v>44</v>
      </c>
      <c r="H100" s="1">
        <f>Historicals!H169</f>
        <v>46</v>
      </c>
      <c r="I100" s="1">
        <f>Historicals!I169</f>
        <v>41</v>
      </c>
      <c r="J100" s="9">
        <f t="shared" ref="J100:N100" si="443">+I100*(1+I101)</f>
        <v>36.543478260869563</v>
      </c>
      <c r="K100" s="9">
        <f t="shared" si="443"/>
        <v>32.571361058601127</v>
      </c>
      <c r="L100" s="9">
        <f t="shared" si="443"/>
        <v>29.030995726144482</v>
      </c>
      <c r="M100" s="9">
        <f t="shared" si="443"/>
        <v>25.875452712433123</v>
      </c>
      <c r="N100" s="9">
        <f t="shared" si="443"/>
        <v>23.062903504559955</v>
      </c>
    </row>
    <row r="101" spans="1:14" x14ac:dyDescent="0.2">
      <c r="A101" s="46" t="s">
        <v>129</v>
      </c>
      <c r="B101" s="47" t="str">
        <f t="shared" ref="B101" si="444">+IFERROR(B100/A100-1,"nm")</f>
        <v>nm</v>
      </c>
      <c r="C101" s="47">
        <f t="shared" ref="C101" si="445">+IFERROR(C100/B100-1,"nm")</f>
        <v>4.3478260869565188E-2</v>
      </c>
      <c r="D101" s="47">
        <f>+IFERROR(D100/C100-1,"nm")</f>
        <v>0.125</v>
      </c>
      <c r="E101" s="47">
        <f t="shared" ref="E101" si="446">+IFERROR(E100/D100-1,"nm")</f>
        <v>3.7037037037036979E-2</v>
      </c>
      <c r="F101" s="47">
        <f t="shared" ref="F101" si="447">+IFERROR(F100/E100-1,"nm")</f>
        <v>-0.1071428571428571</v>
      </c>
      <c r="G101" s="47">
        <f t="shared" ref="G101" si="448">+IFERROR(G100/F100-1,"nm")</f>
        <v>-0.12</v>
      </c>
      <c r="H101" s="47">
        <f t="shared" ref="H101" si="449">+IFERROR(H100/G100-1,"nm")</f>
        <v>4.5454545454545414E-2</v>
      </c>
      <c r="I101" s="47">
        <f t="shared" ref="I101" si="450">+IFERROR(I100/H100-1,"nm")</f>
        <v>-0.10869565217391308</v>
      </c>
      <c r="J101" s="47">
        <f t="shared" ref="J101" si="451">I101</f>
        <v>-0.10869565217391308</v>
      </c>
      <c r="K101" s="47">
        <f t="shared" ref="K101" si="452">J101</f>
        <v>-0.10869565217391308</v>
      </c>
      <c r="L101" s="47">
        <f t="shared" ref="L101" si="453">K101</f>
        <v>-0.10869565217391308</v>
      </c>
      <c r="M101" s="47">
        <f t="shared" ref="M101" si="454">L101</f>
        <v>-0.10869565217391308</v>
      </c>
      <c r="N101" s="47">
        <f t="shared" ref="N101" si="455">M101</f>
        <v>-0.10869565217391308</v>
      </c>
    </row>
    <row r="102" spans="1:14" x14ac:dyDescent="0.2">
      <c r="A102" s="46" t="s">
        <v>133</v>
      </c>
      <c r="B102" s="30">
        <f>B100/B83</f>
        <v>1.4998369742419302E-2</v>
      </c>
      <c r="C102" s="30">
        <f t="shared" ref="C102:I102" si="456">C100/C83</f>
        <v>1.2681638044914135E-2</v>
      </c>
      <c r="D102" s="30">
        <f t="shared" si="456"/>
        <v>1.2744866650932263E-2</v>
      </c>
      <c r="E102" s="30">
        <f t="shared" si="456"/>
        <v>1.090767432800935E-2</v>
      </c>
      <c r="F102" s="30">
        <f t="shared" si="456"/>
        <v>8.0541237113402053E-3</v>
      </c>
      <c r="G102" s="30">
        <f t="shared" si="456"/>
        <v>6.5878125467884411E-3</v>
      </c>
      <c r="H102" s="30">
        <f t="shared" si="456"/>
        <v>5.5488540410132689E-3</v>
      </c>
      <c r="I102" s="30">
        <f t="shared" si="456"/>
        <v>5.4326222340002651E-3</v>
      </c>
      <c r="J102" s="47">
        <f t="shared" ref="J102:N102" si="457">+IFERROR(J100/J$21,"nm")</f>
        <v>1.8637756448440484E-3</v>
      </c>
      <c r="K102" s="47">
        <f t="shared" si="457"/>
        <v>1.5549286740395624E-3</v>
      </c>
      <c r="L102" s="47">
        <f t="shared" si="457"/>
        <v>1.2972608522055999E-3</v>
      </c>
      <c r="M102" s="47">
        <f t="shared" si="457"/>
        <v>1.0822912631054751E-3</v>
      </c>
      <c r="N102" s="47">
        <f t="shared" si="457"/>
        <v>9.0294436635693614E-4</v>
      </c>
    </row>
    <row r="103" spans="1:14" x14ac:dyDescent="0.2">
      <c r="A103" s="46" t="s">
        <v>142</v>
      </c>
      <c r="B103" s="54">
        <f>B100/B110</f>
        <v>0.18110236220472442</v>
      </c>
      <c r="C103" s="54">
        <f t="shared" ref="C103:I103" si="458">C100/C110</f>
        <v>0.20512820512820512</v>
      </c>
      <c r="D103" s="54">
        <f t="shared" si="458"/>
        <v>0.24</v>
      </c>
      <c r="E103" s="54">
        <f t="shared" si="458"/>
        <v>0.21875</v>
      </c>
      <c r="F103" s="54">
        <f t="shared" si="458"/>
        <v>0.2109704641350211</v>
      </c>
      <c r="G103" s="54">
        <f t="shared" si="458"/>
        <v>0.20560747663551401</v>
      </c>
      <c r="H103" s="54">
        <f t="shared" si="458"/>
        <v>0.15972222222222221</v>
      </c>
      <c r="I103" s="54">
        <f t="shared" si="458"/>
        <v>0.13531353135313531</v>
      </c>
      <c r="J103" s="49">
        <f>J100/J110</f>
        <v>0.11463496758629801</v>
      </c>
      <c r="K103" s="49">
        <f t="shared" ref="K103:N103" si="459">K100/K110</f>
        <v>9.7116494278878376E-2</v>
      </c>
      <c r="L103" s="49">
        <f t="shared" si="459"/>
        <v>8.2275187576768258E-2</v>
      </c>
      <c r="M103" s="49">
        <f t="shared" si="459"/>
        <v>6.9701923870460578E-2</v>
      </c>
      <c r="N103" s="49">
        <f t="shared" si="459"/>
        <v>5.9050101668991134E-2</v>
      </c>
    </row>
    <row r="104" spans="1:14" x14ac:dyDescent="0.2">
      <c r="A104" s="9" t="s">
        <v>134</v>
      </c>
      <c r="B104" s="55">
        <f>Historicals!B136</f>
        <v>249</v>
      </c>
      <c r="C104" s="55">
        <f>Historicals!C136</f>
        <v>1372</v>
      </c>
      <c r="D104" s="55">
        <f>Historicals!D136</f>
        <v>1507</v>
      </c>
      <c r="E104" s="55">
        <f>Historicals!E136</f>
        <v>1807</v>
      </c>
      <c r="F104" s="55">
        <f>Historicals!F136</f>
        <v>2376</v>
      </c>
      <c r="G104" s="55">
        <f>Historicals!G136</f>
        <v>2490</v>
      </c>
      <c r="H104" s="55">
        <f>Historicals!H136</f>
        <v>3243</v>
      </c>
      <c r="I104" s="55">
        <f>Historicals!I136</f>
        <v>2365</v>
      </c>
      <c r="J104" s="9">
        <f t="shared" ref="J104:N104" si="460">+I104*(1+I105)</f>
        <v>1724.7070613629355</v>
      </c>
      <c r="K104" s="9">
        <f t="shared" si="460"/>
        <v>1257.7650940867538</v>
      </c>
      <c r="L104" s="9">
        <f t="shared" si="460"/>
        <v>917.24158110242763</v>
      </c>
      <c r="M104" s="9">
        <f t="shared" si="460"/>
        <v>668.91037289770009</v>
      </c>
      <c r="N104" s="9">
        <f t="shared" si="460"/>
        <v>487.81160404041339</v>
      </c>
    </row>
    <row r="105" spans="1:14" x14ac:dyDescent="0.2">
      <c r="A105" s="46" t="s">
        <v>129</v>
      </c>
      <c r="B105" s="47" t="str">
        <f t="shared" ref="B105" si="461">+IFERROR(B104/A104-1,"nm")</f>
        <v>nm</v>
      </c>
      <c r="C105" s="47">
        <f t="shared" ref="C105" si="462">+IFERROR(C104/B104-1,"nm")</f>
        <v>4.5100401606425704</v>
      </c>
      <c r="D105" s="47">
        <f t="shared" ref="D105" si="463">+IFERROR(D104/C104-1,"nm")</f>
        <v>9.8396501457725938E-2</v>
      </c>
      <c r="E105" s="47">
        <f t="shared" ref="E105" si="464">+IFERROR(E104/D104-1,"nm")</f>
        <v>0.19907100199071004</v>
      </c>
      <c r="F105" s="47">
        <f t="shared" ref="F105" si="465">+IFERROR(F104/E104-1,"nm")</f>
        <v>0.31488655229662421</v>
      </c>
      <c r="G105" s="47">
        <f t="shared" ref="G105" si="466">+IFERROR(G104/F104-1,"nm")</f>
        <v>4.7979797979798011E-2</v>
      </c>
      <c r="H105" s="47">
        <f t="shared" ref="H105" si="467">+IFERROR(H104/G104-1,"nm")</f>
        <v>0.30240963855421676</v>
      </c>
      <c r="I105" s="47">
        <f t="shared" ref="I105" si="468">+IFERROR(I104/H104-1,"nm")</f>
        <v>-0.27073697193956214</v>
      </c>
      <c r="J105" s="47">
        <f>I105</f>
        <v>-0.27073697193956214</v>
      </c>
      <c r="K105" s="47">
        <f t="shared" ref="K105:N105" si="469">J105</f>
        <v>-0.27073697193956214</v>
      </c>
      <c r="L105" s="47">
        <f t="shared" si="469"/>
        <v>-0.27073697193956214</v>
      </c>
      <c r="M105" s="47">
        <f t="shared" si="469"/>
        <v>-0.27073697193956214</v>
      </c>
      <c r="N105" s="47">
        <f t="shared" si="469"/>
        <v>-0.27073697193956214</v>
      </c>
    </row>
    <row r="106" spans="1:14" x14ac:dyDescent="0.2">
      <c r="A106" s="46" t="s">
        <v>131</v>
      </c>
      <c r="B106" s="56">
        <f>B104/B83</f>
        <v>8.1186827518747964E-2</v>
      </c>
      <c r="C106" s="56">
        <f t="shared" ref="C106:I106" si="470">C104/C83</f>
        <v>0.36248348745046233</v>
      </c>
      <c r="D106" s="56">
        <f t="shared" si="470"/>
        <v>0.35567618598064671</v>
      </c>
      <c r="E106" s="56">
        <f t="shared" si="470"/>
        <v>0.35196727697701596</v>
      </c>
      <c r="F106" s="56">
        <f t="shared" si="470"/>
        <v>0.38273195876288657</v>
      </c>
      <c r="G106" s="56">
        <f t="shared" si="470"/>
        <v>0.37281030094325496</v>
      </c>
      <c r="H106" s="56">
        <f t="shared" si="470"/>
        <v>0.39119420989143544</v>
      </c>
      <c r="I106" s="56">
        <f t="shared" si="470"/>
        <v>0.31336955081489332</v>
      </c>
      <c r="J106" s="47">
        <f t="shared" ref="J106:N106" si="471">+IFERROR(J104/J$21,"nm")</f>
        <v>8.7962809465261332E-2</v>
      </c>
      <c r="K106" s="47">
        <f t="shared" si="471"/>
        <v>6.0044620379322775E-2</v>
      </c>
      <c r="L106" s="47">
        <f t="shared" si="471"/>
        <v>4.0987281538805639E-2</v>
      </c>
      <c r="M106" s="47">
        <f t="shared" si="471"/>
        <v>2.7978480625382305E-2</v>
      </c>
      <c r="N106" s="47">
        <f t="shared" si="471"/>
        <v>1.9098494672396448E-2</v>
      </c>
    </row>
    <row r="107" spans="1:14" x14ac:dyDescent="0.2">
      <c r="A107" s="9" t="s">
        <v>135</v>
      </c>
      <c r="B107" s="1">
        <f>Historicals!B158</f>
        <v>69</v>
      </c>
      <c r="C107" s="1">
        <f>Historicals!C158</f>
        <v>44</v>
      </c>
      <c r="D107" s="1">
        <f>Historicals!D158</f>
        <v>51</v>
      </c>
      <c r="E107" s="1">
        <f>Historicals!E158</f>
        <v>76</v>
      </c>
      <c r="F107" s="1">
        <f>Historicals!F158</f>
        <v>49</v>
      </c>
      <c r="G107" s="1">
        <f>Historicals!G158</f>
        <v>76</v>
      </c>
      <c r="H107" s="1">
        <f>Historicals!H158</f>
        <v>94</v>
      </c>
      <c r="I107" s="1">
        <f>Historicals!I158</f>
        <v>78</v>
      </c>
      <c r="J107" s="9">
        <f t="shared" ref="J107:N107" si="472">+I107*(1+I108)</f>
        <v>64.723404255319153</v>
      </c>
      <c r="K107" s="9">
        <f t="shared" si="472"/>
        <v>53.7066545948393</v>
      </c>
      <c r="L107" s="9">
        <f t="shared" si="472"/>
        <v>44.565096365930486</v>
      </c>
      <c r="M107" s="9">
        <f t="shared" si="472"/>
        <v>36.979548048325299</v>
      </c>
      <c r="N107" s="9">
        <f t="shared" si="472"/>
        <v>30.685156891163547</v>
      </c>
    </row>
    <row r="108" spans="1:14" x14ac:dyDescent="0.2">
      <c r="A108" s="46" t="s">
        <v>129</v>
      </c>
      <c r="B108" s="47" t="str">
        <f t="shared" ref="B108" si="473">+IFERROR(B107/A107-1,"nm")</f>
        <v>nm</v>
      </c>
      <c r="C108" s="47">
        <f t="shared" ref="C108" si="474">+IFERROR(C107/B107-1,"nm")</f>
        <v>-0.3623188405797102</v>
      </c>
      <c r="D108" s="47">
        <f t="shared" ref="D108" si="475">+IFERROR(D107/C107-1,"nm")</f>
        <v>0.15909090909090917</v>
      </c>
      <c r="E108" s="47">
        <f t="shared" ref="E108" si="476">+IFERROR(E107/D107-1,"nm")</f>
        <v>0.49019607843137258</v>
      </c>
      <c r="F108" s="47">
        <f t="shared" ref="F108" si="477">+IFERROR(F107/E107-1,"nm")</f>
        <v>-0.35526315789473684</v>
      </c>
      <c r="G108" s="47">
        <f t="shared" ref="G108" si="478">+IFERROR(G107/F107-1,"nm")</f>
        <v>0.55102040816326525</v>
      </c>
      <c r="H108" s="47">
        <f t="shared" ref="H108" si="479">+IFERROR(H107/G107-1,"nm")</f>
        <v>0.23684210526315796</v>
      </c>
      <c r="I108" s="47">
        <f t="shared" ref="I108" si="480">+IFERROR(I107/H107-1,"nm")</f>
        <v>-0.17021276595744683</v>
      </c>
      <c r="J108" s="47">
        <f t="shared" ref="J108" si="481">+IFERROR(J107/I107-1,"nm")</f>
        <v>-0.17021276595744672</v>
      </c>
      <c r="K108" s="47">
        <f t="shared" ref="K108" si="482">+IFERROR(K107/J107-1,"nm")</f>
        <v>-0.17021276595744672</v>
      </c>
      <c r="L108" s="47">
        <f t="shared" ref="L108" si="483">+IFERROR(L107/K107-1,"nm")</f>
        <v>-0.17021276595744672</v>
      </c>
      <c r="M108" s="47">
        <f t="shared" ref="M108" si="484">+IFERROR(M107/L107-1,"nm")</f>
        <v>-0.17021276595744672</v>
      </c>
      <c r="N108" s="47">
        <f t="shared" ref="N108" si="485">+IFERROR(N107/M107-1,"nm")</f>
        <v>-0.17021276595744672</v>
      </c>
    </row>
    <row r="109" spans="1:14" x14ac:dyDescent="0.2">
      <c r="A109" s="46" t="s">
        <v>133</v>
      </c>
      <c r="B109" s="30">
        <f>B107/B83</f>
        <v>2.2497554613628953E-2</v>
      </c>
      <c r="C109" s="30">
        <f t="shared" ref="C109:I109" si="486">C107/C83</f>
        <v>1.1624834874504624E-2</v>
      </c>
      <c r="D109" s="30">
        <f t="shared" si="486"/>
        <v>1.2036818503658248E-2</v>
      </c>
      <c r="E109" s="30">
        <f t="shared" si="486"/>
        <v>1.4803272302298403E-2</v>
      </c>
      <c r="F109" s="30">
        <f t="shared" si="486"/>
        <v>7.8930412371134018E-3</v>
      </c>
      <c r="G109" s="30">
        <f t="shared" si="486"/>
        <v>1.1378948944452762E-2</v>
      </c>
      <c r="H109" s="30">
        <f t="shared" si="486"/>
        <v>1.1338962605548853E-2</v>
      </c>
      <c r="I109" s="30">
        <f t="shared" si="486"/>
        <v>1.0335232542732211E-2</v>
      </c>
      <c r="J109" s="49">
        <f>J107/J83</f>
        <v>9.4203531159083968E-3</v>
      </c>
      <c r="K109" s="49">
        <f t="shared" ref="K109:N109" si="487">K107/K83</f>
        <v>8.5864592268714464E-3</v>
      </c>
      <c r="L109" s="49">
        <f t="shared" si="487"/>
        <v>7.826381999441254E-3</v>
      </c>
      <c r="M109" s="49">
        <f t="shared" si="487"/>
        <v>7.1335871495771235E-3</v>
      </c>
      <c r="N109" s="49">
        <f t="shared" si="487"/>
        <v>6.5021188109965636E-3</v>
      </c>
    </row>
    <row r="110" spans="1:14" x14ac:dyDescent="0.2">
      <c r="A110" s="9" t="s">
        <v>143</v>
      </c>
      <c r="B110" s="1">
        <f>Historicals!B147</f>
        <v>254</v>
      </c>
      <c r="C110" s="1">
        <f>Historicals!C147</f>
        <v>234</v>
      </c>
      <c r="D110" s="1">
        <f>Historicals!D147</f>
        <v>225</v>
      </c>
      <c r="E110" s="1">
        <f>Historicals!E147</f>
        <v>256</v>
      </c>
      <c r="F110" s="1">
        <f>Historicals!F147</f>
        <v>237</v>
      </c>
      <c r="G110" s="1">
        <f>Historicals!G147</f>
        <v>214</v>
      </c>
      <c r="H110" s="1">
        <f>Historicals!H147</f>
        <v>288</v>
      </c>
      <c r="I110" s="1">
        <f>Historicals!I147</f>
        <v>303</v>
      </c>
      <c r="J110" s="9">
        <f>+I110*(1+I111)</f>
        <v>318.78125</v>
      </c>
      <c r="K110" s="9">
        <f t="shared" ref="K110:N110" si="488">+J110*(1+J111)</f>
        <v>335.38444010416663</v>
      </c>
      <c r="L110" s="9">
        <f t="shared" si="488"/>
        <v>352.8523796929253</v>
      </c>
      <c r="M110" s="9">
        <f>+L110*(1+L111)</f>
        <v>371.23010780193181</v>
      </c>
      <c r="N110" s="9">
        <f t="shared" ref="N110" si="489">+M110*(1+M111)</f>
        <v>390.56500924994907</v>
      </c>
    </row>
    <row r="111" spans="1:14" x14ac:dyDescent="0.2">
      <c r="A111" s="46" t="s">
        <v>129</v>
      </c>
      <c r="B111" s="47" t="str">
        <f t="shared" ref="B111" si="490">+IFERROR(B110/A110-1,"nm")</f>
        <v>nm</v>
      </c>
      <c r="C111" s="47">
        <f t="shared" ref="C111" si="491">+IFERROR(C110/B110-1,"nm")</f>
        <v>-7.8740157480314932E-2</v>
      </c>
      <c r="D111" s="47">
        <f t="shared" ref="D111" si="492">+IFERROR(D110/C110-1,"nm")</f>
        <v>-3.8461538461538436E-2</v>
      </c>
      <c r="E111" s="47">
        <f t="shared" ref="E111" si="493">+IFERROR(E110/D110-1,"nm")</f>
        <v>0.13777777777777778</v>
      </c>
      <c r="F111" s="47">
        <f t="shared" ref="F111" si="494">+IFERROR(F110/E110-1,"nm")</f>
        <v>-7.421875E-2</v>
      </c>
      <c r="G111" s="47">
        <f t="shared" ref="G111" si="495">+IFERROR(G110/F110-1,"nm")</f>
        <v>-9.7046413502109741E-2</v>
      </c>
      <c r="H111" s="47">
        <f t="shared" ref="H111" si="496">+IFERROR(H110/G110-1,"nm")</f>
        <v>0.34579439252336441</v>
      </c>
      <c r="I111" s="47">
        <f t="shared" ref="I111" si="497">+IFERROR(I110/H110-1,"nm")</f>
        <v>5.2083333333333259E-2</v>
      </c>
      <c r="J111" s="47">
        <f>I111</f>
        <v>5.2083333333333259E-2</v>
      </c>
      <c r="K111" s="47">
        <f t="shared" ref="K111:N111" si="498">J111</f>
        <v>5.2083333333333259E-2</v>
      </c>
      <c r="L111" s="47">
        <f t="shared" si="498"/>
        <v>5.2083333333333259E-2</v>
      </c>
      <c r="M111" s="47">
        <f t="shared" si="498"/>
        <v>5.2083333333333259E-2</v>
      </c>
      <c r="N111" s="47">
        <f t="shared" si="498"/>
        <v>5.2083333333333259E-2</v>
      </c>
    </row>
    <row r="112" spans="1:14" x14ac:dyDescent="0.2">
      <c r="A112" s="46" t="s">
        <v>133</v>
      </c>
      <c r="B112" s="30">
        <f>B110/B83</f>
        <v>8.2817085099445714E-2</v>
      </c>
      <c r="C112" s="30">
        <f t="shared" ref="C112:I112" si="499">C110/C83</f>
        <v>6.1822985468956405E-2</v>
      </c>
      <c r="D112" s="30">
        <f t="shared" si="499"/>
        <v>5.31036110455511E-2</v>
      </c>
      <c r="E112" s="30">
        <f t="shared" si="499"/>
        <v>4.9863654070899883E-2</v>
      </c>
      <c r="F112" s="30">
        <f t="shared" si="499"/>
        <v>3.817654639175258E-2</v>
      </c>
      <c r="G112" s="30">
        <f t="shared" si="499"/>
        <v>3.2040724659380147E-2</v>
      </c>
      <c r="H112" s="30">
        <f t="shared" si="499"/>
        <v>3.4740651387213509E-2</v>
      </c>
      <c r="I112" s="30">
        <f t="shared" si="499"/>
        <v>4.0148403339075128E-2</v>
      </c>
      <c r="J112" s="30">
        <f>J110/J83</f>
        <v>4.6397929408725065E-2</v>
      </c>
      <c r="K112" s="30">
        <f>K110/K83</f>
        <v>5.3620260692205796E-2</v>
      </c>
      <c r="L112" s="30">
        <f t="shared" ref="L112:N112" si="500">L110/L83</f>
        <v>6.1966824669538935E-2</v>
      </c>
      <c r="M112" s="30">
        <f t="shared" si="500"/>
        <v>7.1612620118863796E-2</v>
      </c>
      <c r="N112" s="30">
        <f t="shared" si="500"/>
        <v>8.2759886239735805E-2</v>
      </c>
    </row>
    <row r="113" spans="1:14" x14ac:dyDescent="0.2">
      <c r="A113" s="43" t="s">
        <v>148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 s="55">
        <f>Historicals!B119</f>
        <v>755</v>
      </c>
      <c r="C114" s="55">
        <f>Historicals!C119</f>
        <v>869</v>
      </c>
      <c r="D114" s="55">
        <f>Historicals!D119</f>
        <v>4737</v>
      </c>
      <c r="E114" s="55">
        <f>Historicals!E119</f>
        <v>5166</v>
      </c>
      <c r="F114" s="55">
        <f>Historicals!F119</f>
        <v>5254</v>
      </c>
      <c r="G114" s="55">
        <f>Historicals!G119</f>
        <v>5028</v>
      </c>
      <c r="H114" s="55">
        <f>Historicals!H119</f>
        <v>5343</v>
      </c>
      <c r="I114" s="55">
        <f>Historicals!I119</f>
        <v>5955</v>
      </c>
      <c r="J114" s="9">
        <f>+I114*(1+I115)</f>
        <v>6637.0999438517683</v>
      </c>
      <c r="K114" s="9">
        <f t="shared" ref="K114" si="501">+J114*(1+J115)</f>
        <v>7397.3292467971696</v>
      </c>
      <c r="L114" s="9">
        <f t="shared" ref="L114" si="502">+K114*(1+K115)</f>
        <v>8244.6370325055486</v>
      </c>
      <c r="M114" s="9">
        <f t="shared" ref="M114" si="503">+L114*(1+L115)</f>
        <v>9188.9974786768744</v>
      </c>
      <c r="N114" s="9">
        <f t="shared" ref="N114" si="504">+M114*(1+M115)</f>
        <v>10241.527229182255</v>
      </c>
    </row>
    <row r="115" spans="1:14" x14ac:dyDescent="0.2">
      <c r="A115" s="44" t="s">
        <v>129</v>
      </c>
      <c r="B115" s="47" t="str">
        <f t="shared" ref="B115" si="505">+IFERROR(B114/A114-1,"nm")</f>
        <v>nm</v>
      </c>
      <c r="C115" s="47">
        <f t="shared" ref="C115" si="506">+IFERROR(C114/B114-1,"nm")</f>
        <v>0.15099337748344377</v>
      </c>
      <c r="D115" s="47">
        <f t="shared" ref="D115" si="507">+IFERROR(D114/C114-1,"nm")</f>
        <v>4.4510932105868815</v>
      </c>
      <c r="E115" s="47">
        <f t="shared" ref="E115" si="508">+IFERROR(E114/D114-1,"nm")</f>
        <v>9.0563647878403986E-2</v>
      </c>
      <c r="F115" s="47">
        <f t="shared" ref="F115" si="509">+IFERROR(F114/E114-1,"nm")</f>
        <v>1.7034456058846237E-2</v>
      </c>
      <c r="G115" s="47">
        <f t="shared" ref="G115" si="510">+IFERROR(G114/F114-1,"nm")</f>
        <v>-4.3014845831747195E-2</v>
      </c>
      <c r="H115" s="47">
        <f t="shared" ref="H115" si="511">+IFERROR(H114/G114-1,"nm")</f>
        <v>6.2649164677804237E-2</v>
      </c>
      <c r="I115" s="47">
        <f t="shared" ref="I115" si="512">+IFERROR(I114/H114-1,"nm")</f>
        <v>0.11454239191465465</v>
      </c>
      <c r="J115" s="47">
        <f>I115</f>
        <v>0.11454239191465465</v>
      </c>
      <c r="K115" s="47">
        <f t="shared" ref="K115" si="513">J115</f>
        <v>0.11454239191465465</v>
      </c>
      <c r="L115" s="47">
        <f t="shared" ref="L115" si="514">K115</f>
        <v>0.11454239191465465</v>
      </c>
      <c r="M115" s="47">
        <f t="shared" ref="M115" si="515">L115</f>
        <v>0.11454239191465465</v>
      </c>
      <c r="N115" s="47">
        <f t="shared" ref="N115" si="516">M115</f>
        <v>0.11454239191465465</v>
      </c>
    </row>
    <row r="116" spans="1:14" x14ac:dyDescent="0.2">
      <c r="A116" s="45" t="s">
        <v>113</v>
      </c>
      <c r="B116" s="53">
        <f>Historicals!B120</f>
        <v>452</v>
      </c>
      <c r="C116" s="53">
        <f>Historicals!C120</f>
        <v>570</v>
      </c>
      <c r="D116" s="53">
        <f>Historicals!D120</f>
        <v>3285</v>
      </c>
      <c r="E116" s="53">
        <f>Historicals!E120</f>
        <v>3575</v>
      </c>
      <c r="F116" s="53">
        <f>Historicals!F120</f>
        <v>3622</v>
      </c>
      <c r="G116" s="53">
        <f>Historicals!G120</f>
        <v>3449</v>
      </c>
      <c r="H116" s="53">
        <f>Historicals!H120</f>
        <v>3659</v>
      </c>
      <c r="I116" s="53">
        <f>Historicals!I120</f>
        <v>4111</v>
      </c>
      <c r="J116" s="3">
        <f>+I116*(1+J117)</f>
        <v>4618.8360207707019</v>
      </c>
      <c r="K116" s="3">
        <f t="shared" ref="K116" si="517">+J116*(1+K117)</f>
        <v>5189.4055428773854</v>
      </c>
      <c r="L116" s="3">
        <f t="shared" ref="L116" si="518">+K116*(1+L117)</f>
        <v>5830.4580996908799</v>
      </c>
      <c r="M116" s="3">
        <f t="shared" ref="M116" si="519">+L116*(1+M117)</f>
        <v>6550.7005323392195</v>
      </c>
      <c r="N116" s="3">
        <f t="shared" ref="N116" si="520">+M116*(1+N117)</f>
        <v>7359.9152469107757</v>
      </c>
    </row>
    <row r="117" spans="1:14" x14ac:dyDescent="0.2">
      <c r="A117" s="44" t="s">
        <v>129</v>
      </c>
      <c r="B117" s="47" t="str">
        <f t="shared" ref="B117" si="521">+IFERROR(B116/A116-1,"nm")</f>
        <v>nm</v>
      </c>
      <c r="C117" s="47">
        <f t="shared" ref="C117" si="522">+IFERROR(C116/B116-1,"nm")</f>
        <v>0.26106194690265494</v>
      </c>
      <c r="D117" s="47">
        <f t="shared" ref="D117" si="523">+IFERROR(D116/C116-1,"nm")</f>
        <v>4.7631578947368425</v>
      </c>
      <c r="E117" s="47">
        <f t="shared" ref="E117" si="524">+IFERROR(E116/D116-1,"nm")</f>
        <v>8.8280060882800715E-2</v>
      </c>
      <c r="F117" s="47">
        <f t="shared" ref="F117" si="525">+IFERROR(F116/E116-1,"nm")</f>
        <v>1.3146853146853044E-2</v>
      </c>
      <c r="G117" s="47">
        <f t="shared" ref="G117" si="526">+IFERROR(G116/F116-1,"nm")</f>
        <v>-4.7763666482606326E-2</v>
      </c>
      <c r="H117" s="47">
        <f t="shared" ref="H117" si="527">+IFERROR(H116/G116-1,"nm")</f>
        <v>6.0887213685126174E-2</v>
      </c>
      <c r="I117" s="47">
        <f t="shared" ref="I117" si="528">+IFERROR(I116/H116-1,"nm")</f>
        <v>0.12353101940420874</v>
      </c>
      <c r="J117" s="47">
        <f>I117</f>
        <v>0.12353101940420874</v>
      </c>
      <c r="K117" s="47">
        <f t="shared" ref="K117:K118" si="529">J117</f>
        <v>0.12353101940420874</v>
      </c>
      <c r="L117" s="47">
        <f t="shared" ref="L117:L118" si="530">K117</f>
        <v>0.12353101940420874</v>
      </c>
      <c r="M117" s="47">
        <f t="shared" ref="M117:M118" si="531">L117</f>
        <v>0.12353101940420874</v>
      </c>
      <c r="N117" s="47">
        <f t="shared" ref="N117:N118" si="532">M117</f>
        <v>0.12353101940420874</v>
      </c>
    </row>
    <row r="118" spans="1:14" x14ac:dyDescent="0.2">
      <c r="A118" s="44" t="s">
        <v>137</v>
      </c>
      <c r="B118" s="30">
        <f>Historicals!B192</f>
        <v>0.105</v>
      </c>
      <c r="C118" s="30">
        <f>Historicals!C192</f>
        <v>0.26100000000000001</v>
      </c>
      <c r="D118" s="30">
        <f>Historicals!D192</f>
        <v>4.7629999999999999</v>
      </c>
      <c r="E118" s="30">
        <f>Historicals!E192</f>
        <v>8.7999999999999995E-2</v>
      </c>
      <c r="F118" s="30">
        <f>Historicals!F192</f>
        <v>1.2999999999999999E-2</v>
      </c>
      <c r="G118" s="30">
        <f>Historicals!G192</f>
        <v>-4.8000000000000001E-2</v>
      </c>
      <c r="H118" s="30">
        <f>Historicals!H192</f>
        <v>6.0999999999999999E-2</v>
      </c>
      <c r="I118" s="30">
        <f>Historicals!I192</f>
        <v>0.17</v>
      </c>
      <c r="J118" s="47">
        <f>I118</f>
        <v>0.17</v>
      </c>
      <c r="K118" s="47">
        <f t="shared" si="529"/>
        <v>0.17</v>
      </c>
      <c r="L118" s="47">
        <f t="shared" si="530"/>
        <v>0.17</v>
      </c>
      <c r="M118" s="47">
        <f t="shared" si="531"/>
        <v>0.17</v>
      </c>
      <c r="N118" s="47">
        <f t="shared" si="532"/>
        <v>0.17</v>
      </c>
    </row>
    <row r="119" spans="1:14" x14ac:dyDescent="0.2">
      <c r="A119" s="44" t="s">
        <v>138</v>
      </c>
      <c r="B119" s="47" t="str">
        <f t="shared" ref="B119:I119" si="533">+IFERROR(B117-B118,"nm")</f>
        <v>nm</v>
      </c>
      <c r="C119" s="47">
        <f t="shared" si="533"/>
        <v>6.1946902654930192E-5</v>
      </c>
      <c r="D119" s="47">
        <f t="shared" si="533"/>
        <v>1.5789473684257871E-4</v>
      </c>
      <c r="E119" s="47">
        <f t="shared" si="533"/>
        <v>2.8006088280072006E-4</v>
      </c>
      <c r="F119" s="47">
        <f t="shared" si="533"/>
        <v>1.4685314685304422E-4</v>
      </c>
      <c r="G119" s="47">
        <f t="shared" si="533"/>
        <v>2.3633351739367481E-4</v>
      </c>
      <c r="H119" s="47">
        <f t="shared" si="533"/>
        <v>-1.1278631487382507E-4</v>
      </c>
      <c r="I119" s="47">
        <f t="shared" si="533"/>
        <v>-4.646898059579127E-2</v>
      </c>
      <c r="J119" s="49">
        <v>0</v>
      </c>
      <c r="K119" s="49">
        <f t="shared" ref="K119" si="534">+J119</f>
        <v>0</v>
      </c>
      <c r="L119" s="49">
        <f t="shared" ref="L119" si="535">+K119</f>
        <v>0</v>
      </c>
      <c r="M119" s="49">
        <f t="shared" ref="M119" si="536">+L119</f>
        <v>0</v>
      </c>
      <c r="N119" s="49">
        <f t="shared" ref="N119" si="537">+M119</f>
        <v>0</v>
      </c>
    </row>
    <row r="120" spans="1:14" x14ac:dyDescent="0.2">
      <c r="A120" s="45" t="s">
        <v>114</v>
      </c>
      <c r="B120" s="53">
        <f>Historicals!B121</f>
        <v>230</v>
      </c>
      <c r="C120" s="53">
        <f>Historicals!C121</f>
        <v>228</v>
      </c>
      <c r="D120" s="53">
        <f>Historicals!D121</f>
        <v>1185</v>
      </c>
      <c r="E120" s="53">
        <f>Historicals!E121</f>
        <v>1347</v>
      </c>
      <c r="F120" s="53">
        <f>Historicals!F121</f>
        <v>1395</v>
      </c>
      <c r="G120" s="53">
        <f>Historicals!G121</f>
        <v>1365</v>
      </c>
      <c r="H120" s="53">
        <f>Historicals!H121</f>
        <v>1494</v>
      </c>
      <c r="I120" s="53">
        <f>Historicals!I121</f>
        <v>1610</v>
      </c>
      <c r="J120" s="3">
        <f>+I120*(1+J121)</f>
        <v>1735.0066934404285</v>
      </c>
      <c r="K120" s="3">
        <f t="shared" ref="K120" si="538">+J120*(1+K121)</f>
        <v>1869.7193952068876</v>
      </c>
      <c r="L120" s="3">
        <f t="shared" ref="L120" si="539">+K120*(1+L121)</f>
        <v>2014.8917177262981</v>
      </c>
      <c r="M120" s="3">
        <f t="shared" ref="M120" si="540">+L120*(1+M121)</f>
        <v>2171.3357868402545</v>
      </c>
      <c r="N120" s="3">
        <f t="shared" ref="N120" si="541">+M120*(1+N121)</f>
        <v>2339.9267850152678</v>
      </c>
    </row>
    <row r="121" spans="1:14" x14ac:dyDescent="0.2">
      <c r="A121" s="44" t="s">
        <v>129</v>
      </c>
      <c r="B121" s="47" t="str">
        <f t="shared" ref="B121" si="542">+IFERROR(B120/A120-1,"nm")</f>
        <v>nm</v>
      </c>
      <c r="C121" s="47">
        <f t="shared" ref="C121" si="543">+IFERROR(C120/B120-1,"nm")</f>
        <v>-8.6956521739129933E-3</v>
      </c>
      <c r="D121" s="47">
        <f t="shared" ref="D121" si="544">+IFERROR(D120/C120-1,"nm")</f>
        <v>4.1973684210526319</v>
      </c>
      <c r="E121" s="47">
        <f t="shared" ref="E121" si="545">+IFERROR(E120/D120-1,"nm")</f>
        <v>0.13670886075949373</v>
      </c>
      <c r="F121" s="47">
        <f t="shared" ref="F121" si="546">+IFERROR(F120/E120-1,"nm")</f>
        <v>3.563474387527843E-2</v>
      </c>
      <c r="G121" s="47">
        <f t="shared" ref="G121" si="547">+IFERROR(G120/F120-1,"nm")</f>
        <v>-2.1505376344086002E-2</v>
      </c>
      <c r="H121" s="47">
        <f t="shared" ref="H121" si="548">+IFERROR(H120/G120-1,"nm")</f>
        <v>9.4505494505494614E-2</v>
      </c>
      <c r="I121" s="47">
        <f t="shared" ref="I121" si="549">+IFERROR(I120/H120-1,"nm")</f>
        <v>7.7643908969210251E-2</v>
      </c>
      <c r="J121" s="47">
        <f>I121</f>
        <v>7.7643908969210251E-2</v>
      </c>
      <c r="K121" s="47">
        <f t="shared" ref="K121:K122" si="550">J121</f>
        <v>7.7643908969210251E-2</v>
      </c>
      <c r="L121" s="47">
        <f t="shared" ref="L121:L122" si="551">K121</f>
        <v>7.7643908969210251E-2</v>
      </c>
      <c r="M121" s="47">
        <f t="shared" ref="M121:M122" si="552">L121</f>
        <v>7.7643908969210251E-2</v>
      </c>
      <c r="N121" s="47">
        <f t="shared" ref="N121:N122" si="553">M121</f>
        <v>7.7643908969210251E-2</v>
      </c>
    </row>
    <row r="122" spans="1:14" x14ac:dyDescent="0.2">
      <c r="A122" s="44" t="s">
        <v>137</v>
      </c>
      <c r="B122" s="30">
        <f>Historicals!B193</f>
        <v>-0.16700000000000001</v>
      </c>
      <c r="C122" s="30">
        <f>Historicals!C193</f>
        <v>-8.9999999999999993E-3</v>
      </c>
      <c r="D122" s="30">
        <f>Historicals!D193</f>
        <v>4.1970000000000001</v>
      </c>
      <c r="E122" s="30">
        <f>Historicals!E193</f>
        <v>0.13700000000000001</v>
      </c>
      <c r="F122" s="30">
        <f>Historicals!F193</f>
        <v>3.5999999999999997E-2</v>
      </c>
      <c r="G122" s="30">
        <f>Historicals!G193</f>
        <v>-2.1999999999999999E-2</v>
      </c>
      <c r="H122" s="30">
        <f>Historicals!H193</f>
        <v>9.5000000000000001E-2</v>
      </c>
      <c r="I122" s="30">
        <f>Historicals!I193</f>
        <v>0.12</v>
      </c>
      <c r="J122" s="47">
        <f>I122</f>
        <v>0.12</v>
      </c>
      <c r="K122" s="47">
        <f t="shared" si="550"/>
        <v>0.12</v>
      </c>
      <c r="L122" s="47">
        <f t="shared" si="551"/>
        <v>0.12</v>
      </c>
      <c r="M122" s="47">
        <f t="shared" si="552"/>
        <v>0.12</v>
      </c>
      <c r="N122" s="47">
        <f t="shared" si="553"/>
        <v>0.12</v>
      </c>
    </row>
    <row r="123" spans="1:14" x14ac:dyDescent="0.2">
      <c r="A123" s="44" t="s">
        <v>138</v>
      </c>
      <c r="B123" s="47" t="str">
        <f t="shared" ref="B123:I123" si="554">+IFERROR(B121-B122,"nm")</f>
        <v>nm</v>
      </c>
      <c r="C123" s="47">
        <f t="shared" si="554"/>
        <v>3.0434782608700604E-4</v>
      </c>
      <c r="D123" s="47">
        <f t="shared" si="554"/>
        <v>3.6842105263179548E-4</v>
      </c>
      <c r="E123" s="47">
        <f t="shared" si="554"/>
        <v>-2.9113924050627737E-4</v>
      </c>
      <c r="F123" s="47">
        <f t="shared" si="554"/>
        <v>-3.6525612472156771E-4</v>
      </c>
      <c r="G123" s="47">
        <f t="shared" si="554"/>
        <v>4.9462365591399632E-4</v>
      </c>
      <c r="H123" s="47">
        <f t="shared" si="554"/>
        <v>-4.9450549450538728E-4</v>
      </c>
      <c r="I123" s="47">
        <f t="shared" si="554"/>
        <v>-4.2356091030789744E-2</v>
      </c>
      <c r="J123" s="49">
        <f>J121-J122</f>
        <v>-4.2356091030789744E-2</v>
      </c>
      <c r="K123" s="49">
        <f t="shared" ref="K123" si="555">+J123</f>
        <v>-4.2356091030789744E-2</v>
      </c>
      <c r="L123" s="49">
        <f t="shared" ref="L123" si="556">+K123</f>
        <v>-4.2356091030789744E-2</v>
      </c>
      <c r="M123" s="49">
        <f t="shared" ref="M123" si="557">+L123</f>
        <v>-4.2356091030789744E-2</v>
      </c>
      <c r="N123" s="49">
        <f t="shared" ref="N123" si="558">+M123</f>
        <v>-4.2356091030789744E-2</v>
      </c>
    </row>
    <row r="124" spans="1:14" x14ac:dyDescent="0.2">
      <c r="A124" s="45" t="s">
        <v>115</v>
      </c>
      <c r="B124">
        <f>Historicals!B122</f>
        <v>73</v>
      </c>
      <c r="C124">
        <f>Historicals!C122</f>
        <v>71</v>
      </c>
      <c r="D124">
        <f>Historicals!D122</f>
        <v>267</v>
      </c>
      <c r="E124">
        <f>Historicals!E122</f>
        <v>244</v>
      </c>
      <c r="F124">
        <f>Historicals!F122</f>
        <v>237</v>
      </c>
      <c r="G124">
        <f>Historicals!G122</f>
        <v>214</v>
      </c>
      <c r="H124">
        <f>Historicals!H122</f>
        <v>190</v>
      </c>
      <c r="I124">
        <f>Historicals!I122</f>
        <v>234</v>
      </c>
      <c r="J124" s="3">
        <f>+I124*(1+J125)</f>
        <v>288.18947368421055</v>
      </c>
      <c r="K124" s="3">
        <f t="shared" ref="K124" si="559">+J124*(1+K125)</f>
        <v>354.9280886426593</v>
      </c>
      <c r="L124" s="3">
        <f t="shared" ref="L124" si="560">+K124*(1+L125)</f>
        <v>437.12196180201198</v>
      </c>
      <c r="M124" s="3">
        <f t="shared" ref="M124" si="561">+L124*(1+M125)</f>
        <v>538.35020558774113</v>
      </c>
      <c r="N124" s="3">
        <f t="shared" ref="N124" si="562">+M124*(1+N125)</f>
        <v>663.0207795133233</v>
      </c>
    </row>
    <row r="125" spans="1:14" x14ac:dyDescent="0.2">
      <c r="A125" s="44" t="s">
        <v>129</v>
      </c>
      <c r="B125" s="47" t="str">
        <f t="shared" ref="B125" si="563">+IFERROR(B124/A124-1,"nm")</f>
        <v>nm</v>
      </c>
      <c r="C125" s="47">
        <f t="shared" ref="C125" si="564">+IFERROR(C124/B124-1,"nm")</f>
        <v>-2.7397260273972601E-2</v>
      </c>
      <c r="D125" s="47">
        <f t="shared" ref="D125" si="565">+IFERROR(D124/C124-1,"nm")</f>
        <v>2.76056338028169</v>
      </c>
      <c r="E125" s="47">
        <f t="shared" ref="E125" si="566">+IFERROR(E124/D124-1,"nm")</f>
        <v>-8.6142322097378266E-2</v>
      </c>
      <c r="F125" s="47">
        <f t="shared" ref="F125" si="567">+IFERROR(F124/E124-1,"nm")</f>
        <v>-2.8688524590163911E-2</v>
      </c>
      <c r="G125" s="47">
        <f t="shared" ref="G125" si="568">+IFERROR(G124/F124-1,"nm")</f>
        <v>-9.7046413502109741E-2</v>
      </c>
      <c r="H125" s="47">
        <f t="shared" ref="H125" si="569">+IFERROR(H124/G124-1,"nm")</f>
        <v>-0.11214953271028039</v>
      </c>
      <c r="I125" s="47">
        <f t="shared" ref="I125" si="570">+IFERROR(I124/H124-1,"nm")</f>
        <v>0.23157894736842111</v>
      </c>
      <c r="J125" s="47">
        <f>I125</f>
        <v>0.23157894736842111</v>
      </c>
      <c r="K125" s="47">
        <f t="shared" ref="K125:K126" si="571">J125</f>
        <v>0.23157894736842111</v>
      </c>
      <c r="L125" s="47">
        <f t="shared" ref="L125:L126" si="572">K125</f>
        <v>0.23157894736842111</v>
      </c>
      <c r="M125" s="47">
        <f t="shared" ref="M125:M126" si="573">L125</f>
        <v>0.23157894736842111</v>
      </c>
      <c r="N125" s="47">
        <f t="shared" ref="N125:N126" si="574">M125</f>
        <v>0.23157894736842111</v>
      </c>
    </row>
    <row r="126" spans="1:14" x14ac:dyDescent="0.2">
      <c r="A126" s="44" t="s">
        <v>137</v>
      </c>
      <c r="B126" s="30">
        <f>Historicals!B194</f>
        <v>-0.151</v>
      </c>
      <c r="C126" s="30">
        <f>Historicals!C194</f>
        <v>-2.7E-2</v>
      </c>
      <c r="D126" s="30">
        <f>Historicals!D194</f>
        <v>2.7610000000000001</v>
      </c>
      <c r="E126" s="30">
        <f>Historicals!E194</f>
        <v>8.5999999999999993E-2</v>
      </c>
      <c r="F126" s="30">
        <f>Historicals!F194</f>
        <v>-2.9000000000000001E-2</v>
      </c>
      <c r="G126" s="30">
        <f>Historicals!G194</f>
        <v>-9.7000000000000003E-2</v>
      </c>
      <c r="H126" s="30">
        <f>Historicals!H194</f>
        <v>-0.112</v>
      </c>
      <c r="I126" s="30">
        <f>Historicals!I194</f>
        <v>0.28000000000000003</v>
      </c>
      <c r="J126" s="47">
        <f>I126</f>
        <v>0.28000000000000003</v>
      </c>
      <c r="K126" s="47">
        <f>J126</f>
        <v>0.28000000000000003</v>
      </c>
      <c r="L126" s="47">
        <f t="shared" si="572"/>
        <v>0.28000000000000003</v>
      </c>
      <c r="M126" s="47">
        <f t="shared" si="573"/>
        <v>0.28000000000000003</v>
      </c>
      <c r="N126" s="47">
        <f t="shared" si="574"/>
        <v>0.28000000000000003</v>
      </c>
    </row>
    <row r="127" spans="1:14" x14ac:dyDescent="0.2">
      <c r="A127" s="44" t="s">
        <v>138</v>
      </c>
      <c r="B127" s="47" t="str">
        <f t="shared" ref="B127:I127" si="575">+IFERROR(B125-B126,"nm")</f>
        <v>nm</v>
      </c>
      <c r="C127" s="47">
        <f t="shared" si="575"/>
        <v>-3.9726027397260152E-4</v>
      </c>
      <c r="D127" s="47">
        <f t="shared" si="575"/>
        <v>-4.3661971831010504E-4</v>
      </c>
      <c r="E127" s="47">
        <f t="shared" si="575"/>
        <v>-0.17214232209737826</v>
      </c>
      <c r="F127" s="47">
        <f t="shared" si="575"/>
        <v>3.1147540983609071E-4</v>
      </c>
      <c r="G127" s="47">
        <f t="shared" si="575"/>
        <v>-4.6413502109737825E-5</v>
      </c>
      <c r="H127" s="47">
        <f t="shared" si="575"/>
        <v>-1.4953271028038395E-4</v>
      </c>
      <c r="I127" s="47">
        <f t="shared" si="575"/>
        <v>-4.842105263157892E-2</v>
      </c>
      <c r="J127" s="49">
        <f>J125-J126</f>
        <v>-4.842105263157892E-2</v>
      </c>
      <c r="K127" s="49">
        <f t="shared" ref="K127" si="576">+J127</f>
        <v>-4.842105263157892E-2</v>
      </c>
      <c r="L127" s="49">
        <f t="shared" ref="L127" si="577">+K127</f>
        <v>-4.842105263157892E-2</v>
      </c>
      <c r="M127" s="49">
        <f t="shared" ref="M127" si="578">+L127</f>
        <v>-4.842105263157892E-2</v>
      </c>
      <c r="N127" s="49">
        <f t="shared" ref="N127" si="579">+M127</f>
        <v>-4.842105263157892E-2</v>
      </c>
    </row>
    <row r="128" spans="1:14" x14ac:dyDescent="0.2">
      <c r="A128" s="9" t="s">
        <v>130</v>
      </c>
      <c r="B128" s="55">
        <f>B135+B131</f>
        <v>1015</v>
      </c>
      <c r="C128" s="55">
        <f t="shared" ref="C128:I128" si="580">C135+C131</f>
        <v>1020</v>
      </c>
      <c r="D128" s="55">
        <f t="shared" si="580"/>
        <v>998</v>
      </c>
      <c r="E128" s="55">
        <f t="shared" si="580"/>
        <v>1244</v>
      </c>
      <c r="F128" s="55">
        <f t="shared" si="580"/>
        <v>1376</v>
      </c>
      <c r="G128" s="55">
        <f t="shared" si="580"/>
        <v>1230</v>
      </c>
      <c r="H128" s="55">
        <f t="shared" si="580"/>
        <v>1573</v>
      </c>
      <c r="I128" s="55">
        <f t="shared" si="580"/>
        <v>1938</v>
      </c>
      <c r="J128" s="9">
        <f>+I128*(1+I129)</f>
        <v>2387.6948506039416</v>
      </c>
      <c r="K128" s="9">
        <f t="shared" ref="K128:N128" si="581">+J128*(1+J129)</f>
        <v>2941.7372030962738</v>
      </c>
      <c r="L128" s="9">
        <f t="shared" si="581"/>
        <v>3624.3399234587273</v>
      </c>
      <c r="M128" s="9">
        <f t="shared" si="581"/>
        <v>4465.334247719652</v>
      </c>
      <c r="N128" s="9">
        <f t="shared" si="581"/>
        <v>5501.4734723971296</v>
      </c>
    </row>
    <row r="129" spans="1:14" x14ac:dyDescent="0.2">
      <c r="A129" s="46" t="s">
        <v>129</v>
      </c>
      <c r="B129" s="47" t="str">
        <f t="shared" ref="B129" si="582">+IFERROR(B128/A128-1,"nm")</f>
        <v>nm</v>
      </c>
      <c r="C129" s="47">
        <f t="shared" ref="C129" si="583">+IFERROR(C128/B128-1,"nm")</f>
        <v>4.9261083743843415E-3</v>
      </c>
      <c r="D129" s="47">
        <f t="shared" ref="D129" si="584">+IFERROR(D128/C128-1,"nm")</f>
        <v>-2.1568627450980427E-2</v>
      </c>
      <c r="E129" s="47">
        <f t="shared" ref="E129" si="585">+IFERROR(E128/D128-1,"nm")</f>
        <v>0.2464929859719438</v>
      </c>
      <c r="F129" s="47">
        <f t="shared" ref="F129" si="586">+IFERROR(F128/E128-1,"nm")</f>
        <v>0.10610932475884249</v>
      </c>
      <c r="G129" s="47">
        <f t="shared" ref="G129" si="587">+IFERROR(G128/F128-1,"nm")</f>
        <v>-0.10610465116279066</v>
      </c>
      <c r="H129" s="47">
        <f t="shared" ref="H129" si="588">+IFERROR(H128/G128-1,"nm")</f>
        <v>0.27886178861788613</v>
      </c>
      <c r="I129" s="47">
        <f t="shared" ref="I129" si="589">+IFERROR(I128/H128-1,"nm")</f>
        <v>0.23204068658614108</v>
      </c>
      <c r="J129" s="47">
        <f>I129</f>
        <v>0.23204068658614108</v>
      </c>
      <c r="K129" s="47">
        <f t="shared" ref="K129" si="590">J129</f>
        <v>0.23204068658614108</v>
      </c>
      <c r="L129" s="47">
        <f t="shared" ref="L129" si="591">K129</f>
        <v>0.23204068658614108</v>
      </c>
      <c r="M129" s="47">
        <f t="shared" ref="M129" si="592">L129</f>
        <v>0.23204068658614108</v>
      </c>
      <c r="N129" s="47">
        <f t="shared" ref="N129" si="593">M129</f>
        <v>0.23204068658614108</v>
      </c>
    </row>
    <row r="130" spans="1:14" x14ac:dyDescent="0.2">
      <c r="A130" s="46" t="s">
        <v>131</v>
      </c>
      <c r="B130" s="30">
        <f>B128/B114</f>
        <v>1.3443708609271523</v>
      </c>
      <c r="C130" s="30">
        <f t="shared" ref="C130:I130" si="594">C128/C114</f>
        <v>1.1737629459148446</v>
      </c>
      <c r="D130" s="30">
        <f t="shared" si="594"/>
        <v>0.21068186616001688</v>
      </c>
      <c r="E130" s="30">
        <f t="shared" si="594"/>
        <v>0.2408052651955091</v>
      </c>
      <c r="F130" s="30">
        <f t="shared" si="594"/>
        <v>0.26189569851541683</v>
      </c>
      <c r="G130" s="30">
        <f t="shared" si="594"/>
        <v>0.24463007159904535</v>
      </c>
      <c r="H130" s="30">
        <f t="shared" si="594"/>
        <v>0.2944038929440389</v>
      </c>
      <c r="I130" s="30">
        <f t="shared" si="594"/>
        <v>0.32544080604534004</v>
      </c>
      <c r="J130" s="49">
        <f>+I130</f>
        <v>0.32544080604534004</v>
      </c>
      <c r="K130" s="49">
        <f t="shared" ref="K130" si="595">+J130</f>
        <v>0.32544080604534004</v>
      </c>
      <c r="L130" s="49">
        <f t="shared" ref="L130" si="596">+K130</f>
        <v>0.32544080604534004</v>
      </c>
      <c r="M130" s="49">
        <f t="shared" ref="M130" si="597">+L130</f>
        <v>0.32544080604534004</v>
      </c>
      <c r="N130" s="49">
        <f t="shared" ref="N130" si="598">+M130</f>
        <v>0.32544080604534004</v>
      </c>
    </row>
    <row r="131" spans="1:14" x14ac:dyDescent="0.2">
      <c r="A131" s="9" t="s">
        <v>132</v>
      </c>
      <c r="B131" s="1">
        <f>Historicals!B170</f>
        <v>22</v>
      </c>
      <c r="C131" s="1">
        <f>Historicals!C170</f>
        <v>18</v>
      </c>
      <c r="D131" s="1">
        <f>Historicals!D170</f>
        <v>18</v>
      </c>
      <c r="E131" s="1">
        <f>Historicals!E170</f>
        <v>55</v>
      </c>
      <c r="F131" s="1">
        <f>Historicals!F170</f>
        <v>53</v>
      </c>
      <c r="G131" s="1">
        <f>Historicals!G170</f>
        <v>46</v>
      </c>
      <c r="H131" s="1">
        <f>Historicals!H170</f>
        <v>43</v>
      </c>
      <c r="I131" s="1">
        <f>Historicals!I170</f>
        <v>42</v>
      </c>
      <c r="J131" s="9">
        <f t="shared" ref="J131:N131" si="599">+I131*(1+I132)</f>
        <v>41.023255813953483</v>
      </c>
      <c r="K131" s="9">
        <f t="shared" si="599"/>
        <v>40.069226608977822</v>
      </c>
      <c r="L131" s="9">
        <f t="shared" si="599"/>
        <v>39.137384129699264</v>
      </c>
      <c r="M131" s="9">
        <f t="shared" si="599"/>
        <v>38.227212405752766</v>
      </c>
      <c r="N131" s="9">
        <f t="shared" si="599"/>
        <v>37.338207466084093</v>
      </c>
    </row>
    <row r="132" spans="1:14" x14ac:dyDescent="0.2">
      <c r="A132" s="46" t="s">
        <v>129</v>
      </c>
      <c r="B132" s="47" t="str">
        <f t="shared" ref="B132" si="600">+IFERROR(B131/A131-1,"nm")</f>
        <v>nm</v>
      </c>
      <c r="C132" s="47">
        <f t="shared" ref="C132" si="601">+IFERROR(C131/B131-1,"nm")</f>
        <v>-0.18181818181818177</v>
      </c>
      <c r="D132" s="47">
        <f t="shared" ref="D132" si="602">+IFERROR(D131/C131-1,"nm")</f>
        <v>0</v>
      </c>
      <c r="E132" s="47">
        <f t="shared" ref="E132" si="603">+IFERROR(E131/D131-1,"nm")</f>
        <v>2.0555555555555554</v>
      </c>
      <c r="F132" s="47">
        <f t="shared" ref="F132" si="604">+IFERROR(F131/E131-1,"nm")</f>
        <v>-3.6363636363636376E-2</v>
      </c>
      <c r="G132" s="47">
        <f t="shared" ref="G132" si="605">+IFERROR(G131/F131-1,"nm")</f>
        <v>-0.13207547169811318</v>
      </c>
      <c r="H132" s="47">
        <f t="shared" ref="H132" si="606">+IFERROR(H131/G131-1,"nm")</f>
        <v>-6.5217391304347783E-2</v>
      </c>
      <c r="I132" s="47">
        <f t="shared" ref="I132" si="607">+IFERROR(I131/H131-1,"nm")</f>
        <v>-2.3255813953488413E-2</v>
      </c>
      <c r="J132" s="47">
        <f t="shared" ref="J132" si="608">I132</f>
        <v>-2.3255813953488413E-2</v>
      </c>
      <c r="K132" s="47">
        <f t="shared" ref="K132" si="609">J132</f>
        <v>-2.3255813953488413E-2</v>
      </c>
      <c r="L132" s="47">
        <f t="shared" ref="L132" si="610">K132</f>
        <v>-2.3255813953488413E-2</v>
      </c>
      <c r="M132" s="47">
        <f t="shared" ref="M132" si="611">L132</f>
        <v>-2.3255813953488413E-2</v>
      </c>
      <c r="N132" s="47">
        <f t="shared" ref="N132" si="612">M132</f>
        <v>-2.3255813953488413E-2</v>
      </c>
    </row>
    <row r="133" spans="1:14" x14ac:dyDescent="0.2">
      <c r="A133" s="46" t="s">
        <v>133</v>
      </c>
      <c r="B133" s="30">
        <f>B131/B114</f>
        <v>2.9139072847682121E-2</v>
      </c>
      <c r="C133" s="30">
        <f t="shared" ref="C133:I133" si="613">C131/C114</f>
        <v>2.0713463751438434E-2</v>
      </c>
      <c r="D133" s="30">
        <f t="shared" si="613"/>
        <v>3.7998733375554147E-3</v>
      </c>
      <c r="E133" s="30">
        <f t="shared" si="613"/>
        <v>1.064653503677894E-2</v>
      </c>
      <c r="F133" s="30">
        <f t="shared" si="613"/>
        <v>1.0087552341073468E-2</v>
      </c>
      <c r="G133" s="30">
        <f t="shared" si="613"/>
        <v>9.148766905330152E-3</v>
      </c>
      <c r="H133" s="30">
        <f t="shared" si="613"/>
        <v>8.0479131574022079E-3</v>
      </c>
      <c r="I133" s="30">
        <f t="shared" si="613"/>
        <v>7.0528967254408059E-3</v>
      </c>
      <c r="J133" s="47">
        <f t="shared" ref="J133:N133" si="614">+IFERROR(J131/J$21,"nm")</f>
        <v>2.0922514412133621E-3</v>
      </c>
      <c r="K133" s="47">
        <f t="shared" si="614"/>
        <v>1.912870306180705E-3</v>
      </c>
      <c r="L133" s="47">
        <f t="shared" si="614"/>
        <v>1.7488685806070485E-3</v>
      </c>
      <c r="M133" s="47">
        <f t="shared" si="614"/>
        <v>1.5989276964319076E-3</v>
      </c>
      <c r="N133" s="47">
        <f t="shared" si="614"/>
        <v>1.4618421342612472E-3</v>
      </c>
    </row>
    <row r="134" spans="1:14" x14ac:dyDescent="0.2">
      <c r="A134" s="46" t="s">
        <v>142</v>
      </c>
      <c r="B134" s="30">
        <f>B131/B141</f>
        <v>0.10731707317073171</v>
      </c>
      <c r="C134" s="30">
        <f t="shared" ref="C134:I134" si="615">C131/C141</f>
        <v>8.0717488789237665E-2</v>
      </c>
      <c r="D134" s="30">
        <f t="shared" si="615"/>
        <v>8.0717488789237665E-2</v>
      </c>
      <c r="E134" s="30">
        <f t="shared" si="615"/>
        <v>0.16224188790560473</v>
      </c>
      <c r="F134" s="30">
        <f t="shared" si="615"/>
        <v>0.16257668711656442</v>
      </c>
      <c r="G134" s="30">
        <f t="shared" si="615"/>
        <v>0.1554054054054054</v>
      </c>
      <c r="H134" s="30">
        <f t="shared" si="615"/>
        <v>0.14144736842105263</v>
      </c>
      <c r="I134" s="30">
        <f t="shared" si="615"/>
        <v>0.15328467153284672</v>
      </c>
      <c r="J134" s="49">
        <f>J131/J141</f>
        <v>0.16611260279505913</v>
      </c>
      <c r="K134" s="49">
        <f t="shared" ref="K134:N134" si="616">K131/K141</f>
        <v>0.1800140648860393</v>
      </c>
      <c r="L134" s="49">
        <f t="shared" si="616"/>
        <v>0.19507889835893308</v>
      </c>
      <c r="M134" s="49">
        <f t="shared" si="616"/>
        <v>0.21140446225147325</v>
      </c>
      <c r="N134" s="49">
        <f t="shared" si="616"/>
        <v>0.22909626328524954</v>
      </c>
    </row>
    <row r="135" spans="1:14" x14ac:dyDescent="0.2">
      <c r="A135" s="9" t="s">
        <v>134</v>
      </c>
      <c r="B135" s="55">
        <f>Historicals!B137</f>
        <v>993</v>
      </c>
      <c r="C135" s="55">
        <f>Historicals!C137</f>
        <v>1002</v>
      </c>
      <c r="D135" s="55">
        <f>Historicals!D137</f>
        <v>980</v>
      </c>
      <c r="E135" s="55">
        <f>Historicals!E137</f>
        <v>1189</v>
      </c>
      <c r="F135" s="55">
        <f>Historicals!F137</f>
        <v>1323</v>
      </c>
      <c r="G135" s="55">
        <f>Historicals!G137</f>
        <v>1184</v>
      </c>
      <c r="H135" s="55">
        <f>Historicals!H137</f>
        <v>1530</v>
      </c>
      <c r="I135" s="55">
        <f>Historicals!I137</f>
        <v>1896</v>
      </c>
      <c r="J135" s="9">
        <f t="shared" ref="J135:N135" si="617">+I135*(1+I136)</f>
        <v>2349.5529411764705</v>
      </c>
      <c r="K135" s="9">
        <f t="shared" si="617"/>
        <v>2911.6028604382932</v>
      </c>
      <c r="L135" s="9">
        <f t="shared" si="617"/>
        <v>3608.1039368568654</v>
      </c>
      <c r="M135" s="9">
        <f t="shared" si="617"/>
        <v>4471.2189962618413</v>
      </c>
      <c r="N135" s="9">
        <f t="shared" si="617"/>
        <v>5540.8047169362426</v>
      </c>
    </row>
    <row r="136" spans="1:14" x14ac:dyDescent="0.2">
      <c r="A136" s="46" t="s">
        <v>129</v>
      </c>
      <c r="B136" s="47" t="str">
        <f t="shared" ref="B136" si="618">+IFERROR(B135/A135-1,"nm")</f>
        <v>nm</v>
      </c>
      <c r="C136" s="47">
        <f t="shared" ref="C136" si="619">+IFERROR(C135/B135-1,"nm")</f>
        <v>9.0634441087613649E-3</v>
      </c>
      <c r="D136" s="47">
        <f t="shared" ref="D136" si="620">+IFERROR(D135/C135-1,"nm")</f>
        <v>-2.1956087824351322E-2</v>
      </c>
      <c r="E136" s="47">
        <f t="shared" ref="E136" si="621">+IFERROR(E135/D135-1,"nm")</f>
        <v>0.21326530612244898</v>
      </c>
      <c r="F136" s="47">
        <f t="shared" ref="F136" si="622">+IFERROR(F135/E135-1,"nm")</f>
        <v>0.11269974768713209</v>
      </c>
      <c r="G136" s="47">
        <f t="shared" ref="G136" si="623">+IFERROR(G135/F135-1,"nm")</f>
        <v>-0.1050642479213908</v>
      </c>
      <c r="H136" s="47">
        <f t="shared" ref="H136" si="624">+IFERROR(H135/G135-1,"nm")</f>
        <v>0.29222972972972983</v>
      </c>
      <c r="I136" s="47">
        <f t="shared" ref="I136" si="625">+IFERROR(I135/H135-1,"nm")</f>
        <v>0.23921568627450984</v>
      </c>
      <c r="J136" s="47">
        <f>I136</f>
        <v>0.23921568627450984</v>
      </c>
      <c r="K136" s="47">
        <f t="shared" ref="K136:N136" si="626">J136</f>
        <v>0.23921568627450984</v>
      </c>
      <c r="L136" s="47">
        <f t="shared" si="626"/>
        <v>0.23921568627450984</v>
      </c>
      <c r="M136" s="47">
        <f t="shared" si="626"/>
        <v>0.23921568627450984</v>
      </c>
      <c r="N136" s="47">
        <f t="shared" si="626"/>
        <v>0.23921568627450984</v>
      </c>
    </row>
    <row r="137" spans="1:14" x14ac:dyDescent="0.2">
      <c r="A137" s="46" t="s">
        <v>131</v>
      </c>
      <c r="B137" s="30">
        <f>B135/B114</f>
        <v>1.3152317880794702</v>
      </c>
      <c r="C137" s="30">
        <f t="shared" ref="C137:I137" si="627">C135/C114</f>
        <v>1.1530494821634063</v>
      </c>
      <c r="D137" s="30">
        <f t="shared" si="627"/>
        <v>0.20688199282246147</v>
      </c>
      <c r="E137" s="30">
        <f t="shared" si="627"/>
        <v>0.23015873015873015</v>
      </c>
      <c r="F137" s="30">
        <f t="shared" si="627"/>
        <v>0.25180814617434338</v>
      </c>
      <c r="G137" s="30">
        <f t="shared" si="627"/>
        <v>0.2354813046937152</v>
      </c>
      <c r="H137" s="30">
        <f t="shared" si="627"/>
        <v>0.28635597978663674</v>
      </c>
      <c r="I137" s="30">
        <f t="shared" si="627"/>
        <v>0.31838790931989924</v>
      </c>
      <c r="J137" s="47">
        <f t="shared" ref="J137:N137" si="628">+IFERROR(J135/J$21,"nm")</f>
        <v>0.11983094539540437</v>
      </c>
      <c r="K137" s="47">
        <f t="shared" si="628"/>
        <v>0.1389974083970795</v>
      </c>
      <c r="L137" s="47">
        <f t="shared" si="628"/>
        <v>0.16122946770847604</v>
      </c>
      <c r="M137" s="47">
        <f t="shared" si="628"/>
        <v>0.1870174527520522</v>
      </c>
      <c r="N137" s="47">
        <f t="shared" si="628"/>
        <v>0.21693011910891127</v>
      </c>
    </row>
    <row r="138" spans="1:14" x14ac:dyDescent="0.2">
      <c r="A138" s="9" t="s">
        <v>135</v>
      </c>
      <c r="B138" s="1">
        <f>Historicals!B159</f>
        <v>15</v>
      </c>
      <c r="C138" s="1">
        <f>Historicals!C159</f>
        <v>13</v>
      </c>
      <c r="D138" s="1">
        <f>Historicals!D159</f>
        <v>21</v>
      </c>
      <c r="E138" s="1">
        <f>Historicals!E159</f>
        <v>49</v>
      </c>
      <c r="F138" s="1">
        <f>Historicals!F159</f>
        <v>47</v>
      </c>
      <c r="G138" s="1">
        <f>Historicals!G159</f>
        <v>49</v>
      </c>
      <c r="H138" s="1">
        <f>Historicals!H159</f>
        <v>54</v>
      </c>
      <c r="I138" s="1">
        <f>Historicals!I159</f>
        <v>56</v>
      </c>
      <c r="J138" s="9">
        <f t="shared" ref="J138:N138" si="629">+I138*(1+I139)</f>
        <v>58.074074074074069</v>
      </c>
      <c r="K138" s="9">
        <f t="shared" si="629"/>
        <v>60.224965706447179</v>
      </c>
      <c r="L138" s="9">
        <f t="shared" si="629"/>
        <v>62.455519991871142</v>
      </c>
      <c r="M138" s="9">
        <f t="shared" si="629"/>
        <v>64.768687398977477</v>
      </c>
      <c r="N138" s="9">
        <f t="shared" si="629"/>
        <v>67.16752767301368</v>
      </c>
    </row>
    <row r="139" spans="1:14" x14ac:dyDescent="0.2">
      <c r="A139" s="46" t="s">
        <v>129</v>
      </c>
      <c r="B139" s="47" t="str">
        <f t="shared" ref="B139" si="630">+IFERROR(B138/A138-1,"nm")</f>
        <v>nm</v>
      </c>
      <c r="C139" s="47">
        <f t="shared" ref="C139" si="631">+IFERROR(C138/B138-1,"nm")</f>
        <v>-0.1333333333333333</v>
      </c>
      <c r="D139" s="47">
        <f t="shared" ref="D139" si="632">+IFERROR(D138/C138-1,"nm")</f>
        <v>0.61538461538461542</v>
      </c>
      <c r="E139" s="47">
        <f t="shared" ref="E139" si="633">+IFERROR(E138/D138-1,"nm")</f>
        <v>1.3333333333333335</v>
      </c>
      <c r="F139" s="47">
        <f t="shared" ref="F139" si="634">+IFERROR(F138/E138-1,"nm")</f>
        <v>-4.081632653061229E-2</v>
      </c>
      <c r="G139" s="47">
        <f t="shared" ref="G139" si="635">+IFERROR(G138/F138-1,"nm")</f>
        <v>4.2553191489361764E-2</v>
      </c>
      <c r="H139" s="47">
        <f t="shared" ref="H139" si="636">+IFERROR(H138/G138-1,"nm")</f>
        <v>0.1020408163265305</v>
      </c>
      <c r="I139" s="47">
        <f t="shared" ref="I139" si="637">+IFERROR(I138/H138-1,"nm")</f>
        <v>3.7037037037036979E-2</v>
      </c>
      <c r="J139" s="47">
        <f t="shared" ref="J139" si="638">+IFERROR(J138/I138-1,"nm")</f>
        <v>3.7037037037036979E-2</v>
      </c>
      <c r="K139" s="47">
        <f t="shared" ref="K139" si="639">+IFERROR(K138/J138-1,"nm")</f>
        <v>3.7037037037036979E-2</v>
      </c>
      <c r="L139" s="47">
        <f t="shared" ref="L139" si="640">+IFERROR(L138/K138-1,"nm")</f>
        <v>3.7037037037036979E-2</v>
      </c>
      <c r="M139" s="47">
        <f t="shared" ref="M139" si="641">+IFERROR(M138/L138-1,"nm")</f>
        <v>3.7037037037036979E-2</v>
      </c>
      <c r="N139" s="47">
        <f t="shared" ref="N139" si="642">+IFERROR(N138/M138-1,"nm")</f>
        <v>3.7037037037036979E-2</v>
      </c>
    </row>
    <row r="140" spans="1:14" x14ac:dyDescent="0.2">
      <c r="A140" s="46" t="s">
        <v>133</v>
      </c>
      <c r="B140" s="30">
        <f>B138/B114</f>
        <v>1.9867549668874173E-2</v>
      </c>
      <c r="C140" s="30">
        <f t="shared" ref="C140:I140" si="643">C138/C114</f>
        <v>1.4959723820483314E-2</v>
      </c>
      <c r="D140" s="30">
        <f t="shared" si="643"/>
        <v>4.4331855604813177E-3</v>
      </c>
      <c r="E140" s="30">
        <f t="shared" si="643"/>
        <v>9.485094850948509E-3</v>
      </c>
      <c r="F140" s="30">
        <f t="shared" si="643"/>
        <v>8.9455652835934533E-3</v>
      </c>
      <c r="G140" s="30">
        <f t="shared" si="643"/>
        <v>9.7454256165473343E-3</v>
      </c>
      <c r="H140" s="30">
        <f t="shared" si="643"/>
        <v>1.0106681639528355E-2</v>
      </c>
      <c r="I140" s="30">
        <f t="shared" si="643"/>
        <v>9.4038623005877411E-3</v>
      </c>
      <c r="J140" s="49">
        <f>J138/J114</f>
        <v>8.7499170669970983E-3</v>
      </c>
      <c r="K140" s="49">
        <f t="shared" ref="K140:N140" si="644">K138/K114</f>
        <v>8.141447230096301E-3</v>
      </c>
      <c r="L140" s="49">
        <f t="shared" si="644"/>
        <v>7.5752904276600863E-3</v>
      </c>
      <c r="M140" s="49">
        <f t="shared" si="644"/>
        <v>7.0485042083506515E-3</v>
      </c>
      <c r="N140" s="49">
        <f t="shared" si="644"/>
        <v>6.5583507390993617E-3</v>
      </c>
    </row>
    <row r="141" spans="1:14" x14ac:dyDescent="0.2">
      <c r="A141" s="9" t="s">
        <v>143</v>
      </c>
      <c r="B141" s="1">
        <f>Historicals!B148</f>
        <v>205</v>
      </c>
      <c r="C141" s="1">
        <f>Historicals!C148</f>
        <v>223</v>
      </c>
      <c r="D141" s="1">
        <f>Historicals!D148</f>
        <v>223</v>
      </c>
      <c r="E141" s="1">
        <f>Historicals!E148</f>
        <v>339</v>
      </c>
      <c r="F141" s="1">
        <f>Historicals!F148</f>
        <v>326</v>
      </c>
      <c r="G141" s="1">
        <f>Historicals!G148</f>
        <v>296</v>
      </c>
      <c r="H141" s="1">
        <f>Historicals!H148</f>
        <v>304</v>
      </c>
      <c r="I141" s="1">
        <f>Historicals!I148</f>
        <v>274</v>
      </c>
      <c r="J141" s="9">
        <f>+I141*(1+I142)</f>
        <v>246.96052631578948</v>
      </c>
      <c r="K141" s="9">
        <f t="shared" ref="K141:N141" si="645">+J141*(1+J142)</f>
        <v>222.58942174515235</v>
      </c>
      <c r="L141" s="9">
        <f t="shared" si="645"/>
        <v>200.62336038872283</v>
      </c>
      <c r="M141" s="9">
        <f>+L141*(1+L142)</f>
        <v>180.82500245562517</v>
      </c>
      <c r="N141" s="9">
        <f t="shared" ref="N141" si="646">+M141*(1+M142)</f>
        <v>162.98042984487267</v>
      </c>
    </row>
    <row r="142" spans="1:14" x14ac:dyDescent="0.2">
      <c r="A142" s="46" t="s">
        <v>129</v>
      </c>
      <c r="B142" s="47" t="str">
        <f t="shared" ref="B142" si="647">+IFERROR(B141/A141-1,"nm")</f>
        <v>nm</v>
      </c>
      <c r="C142" s="47">
        <f t="shared" ref="C142" si="648">+IFERROR(C141/B141-1,"nm")</f>
        <v>8.7804878048780566E-2</v>
      </c>
      <c r="D142" s="47">
        <f t="shared" ref="D142" si="649">+IFERROR(D141/C141-1,"nm")</f>
        <v>0</v>
      </c>
      <c r="E142" s="47">
        <f t="shared" ref="E142" si="650">+IFERROR(E141/D141-1,"nm")</f>
        <v>0.52017937219730936</v>
      </c>
      <c r="F142" s="47">
        <f t="shared" ref="F142" si="651">+IFERROR(F141/E141-1,"nm")</f>
        <v>-3.8348082595870192E-2</v>
      </c>
      <c r="G142" s="47">
        <f t="shared" ref="G142" si="652">+IFERROR(G141/F141-1,"nm")</f>
        <v>-9.2024539877300637E-2</v>
      </c>
      <c r="H142" s="47">
        <f t="shared" ref="H142" si="653">+IFERROR(H141/G141-1,"nm")</f>
        <v>2.7027027027026973E-2</v>
      </c>
      <c r="I142" s="47">
        <f t="shared" ref="I142" si="654">+IFERROR(I141/H141-1,"nm")</f>
        <v>-9.8684210526315819E-2</v>
      </c>
      <c r="J142" s="47">
        <f>I142</f>
        <v>-9.8684210526315819E-2</v>
      </c>
      <c r="K142" s="47">
        <f t="shared" ref="K142:N142" si="655">J142</f>
        <v>-9.8684210526315819E-2</v>
      </c>
      <c r="L142" s="47">
        <f t="shared" si="655"/>
        <v>-9.8684210526315819E-2</v>
      </c>
      <c r="M142" s="47">
        <f t="shared" si="655"/>
        <v>-9.8684210526315819E-2</v>
      </c>
      <c r="N142" s="47">
        <f t="shared" si="655"/>
        <v>-9.8684210526315819E-2</v>
      </c>
    </row>
    <row r="143" spans="1:14" x14ac:dyDescent="0.2">
      <c r="A143" s="46" t="s">
        <v>133</v>
      </c>
      <c r="B143" s="30">
        <f>B141/B114</f>
        <v>0.27152317880794702</v>
      </c>
      <c r="C143" s="30">
        <f t="shared" ref="C143:I143" si="656">C141/C114</f>
        <v>0.25661680092059841</v>
      </c>
      <c r="D143" s="30">
        <f t="shared" si="656"/>
        <v>4.7076208570825416E-2</v>
      </c>
      <c r="E143" s="30">
        <f t="shared" si="656"/>
        <v>6.5621370499419282E-2</v>
      </c>
      <c r="F143" s="30">
        <f t="shared" si="656"/>
        <v>6.2047963456414161E-2</v>
      </c>
      <c r="G143" s="30">
        <f t="shared" si="656"/>
        <v>5.88703261734288E-2</v>
      </c>
      <c r="H143" s="30">
        <f t="shared" si="656"/>
        <v>5.6896874415122589E-2</v>
      </c>
      <c r="I143" s="30">
        <f t="shared" si="656"/>
        <v>4.6011754827875735E-2</v>
      </c>
      <c r="J143" s="30">
        <f>J141/J114</f>
        <v>3.7209101626465582E-2</v>
      </c>
      <c r="K143" s="30">
        <f>K141/K114</f>
        <v>3.0090511631819979E-2</v>
      </c>
      <c r="L143" s="30">
        <f t="shared" ref="L143:N143" si="657">L141/L114</f>
        <v>2.4333801427247708E-2</v>
      </c>
      <c r="M143" s="30">
        <f t="shared" si="657"/>
        <v>1.9678425516519153E-2</v>
      </c>
      <c r="N143" s="30">
        <f t="shared" si="657"/>
        <v>1.5913684179882419E-2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 s="55">
        <f>Historicals!B123</f>
        <v>4013</v>
      </c>
      <c r="C145" s="55">
        <f>Historicals!C123</f>
        <v>3774</v>
      </c>
      <c r="D145" s="55">
        <f>Historicals!D123</f>
        <v>73</v>
      </c>
      <c r="E145" s="55">
        <f>Historicals!E123</f>
        <v>88</v>
      </c>
      <c r="F145" s="55">
        <f>Historicals!F123</f>
        <v>42</v>
      </c>
      <c r="G145" s="55">
        <f>Historicals!G123</f>
        <v>30</v>
      </c>
      <c r="H145" s="55">
        <f>Historicals!H123</f>
        <v>25</v>
      </c>
      <c r="I145" s="55">
        <f>Historicals!I123</f>
        <v>102</v>
      </c>
      <c r="J145" s="9">
        <f>+I145*(1+I146)</f>
        <v>416.16</v>
      </c>
      <c r="K145" s="9">
        <f t="shared" ref="K145" si="658">+J145*(1+J146)</f>
        <v>1697.9328</v>
      </c>
      <c r="L145" s="9">
        <f t="shared" ref="L145" si="659">+K145*(1+K146)</f>
        <v>6927.5658240000002</v>
      </c>
      <c r="M145" s="9">
        <f t="shared" ref="M145" si="660">+L145*(1+L146)</f>
        <v>28264.468561920003</v>
      </c>
      <c r="N145" s="9">
        <f t="shared" ref="N145" si="661">+M145*(1+M146)</f>
        <v>115319.03173263361</v>
      </c>
    </row>
    <row r="146" spans="1:14" x14ac:dyDescent="0.2">
      <c r="A146" s="44" t="s">
        <v>129</v>
      </c>
      <c r="B146" s="47" t="str">
        <f t="shared" ref="B146" si="662">+IFERROR(B145/A145-1,"nm")</f>
        <v>nm</v>
      </c>
      <c r="C146" s="47">
        <f t="shared" ref="C146" si="663">+IFERROR(C145/B145-1,"nm")</f>
        <v>-5.955644156491402E-2</v>
      </c>
      <c r="D146" s="47">
        <f t="shared" ref="D146" si="664">+IFERROR(D145/C145-1,"nm")</f>
        <v>-0.98065712771595126</v>
      </c>
      <c r="E146" s="47">
        <f t="shared" ref="E146" si="665">+IFERROR(E145/D145-1,"nm")</f>
        <v>0.20547945205479445</v>
      </c>
      <c r="F146" s="47">
        <f t="shared" ref="F146" si="666">+IFERROR(F145/E145-1,"nm")</f>
        <v>-0.52272727272727271</v>
      </c>
      <c r="G146" s="47">
        <f t="shared" ref="G146" si="667">+IFERROR(G145/F145-1,"nm")</f>
        <v>-0.2857142857142857</v>
      </c>
      <c r="H146" s="47">
        <f t="shared" ref="H146" si="668">+IFERROR(H145/G145-1,"nm")</f>
        <v>-0.16666666666666663</v>
      </c>
      <c r="I146" s="47">
        <f t="shared" ref="I146" si="669">+IFERROR(I145/H145-1,"nm")</f>
        <v>3.08</v>
      </c>
      <c r="J146" s="47">
        <f>I146</f>
        <v>3.08</v>
      </c>
      <c r="K146" s="47">
        <f t="shared" ref="K146" si="670">J146</f>
        <v>3.08</v>
      </c>
      <c r="L146" s="47">
        <f t="shared" ref="L146" si="671">K146</f>
        <v>3.08</v>
      </c>
      <c r="M146" s="47">
        <f t="shared" ref="M146" si="672">L146</f>
        <v>3.08</v>
      </c>
      <c r="N146" s="47">
        <f t="shared" ref="N146" si="673">M146</f>
        <v>3.08</v>
      </c>
    </row>
    <row r="147" spans="1:14" x14ac:dyDescent="0.2">
      <c r="A147" s="9" t="s">
        <v>130</v>
      </c>
      <c r="B147" s="55">
        <f>B150+B154</f>
        <v>-1112</v>
      </c>
      <c r="C147" s="55">
        <f t="shared" ref="C147:I147" si="674">C150+C154</f>
        <v>-2341</v>
      </c>
      <c r="D147" s="55">
        <f t="shared" si="674"/>
        <v>-2406</v>
      </c>
      <c r="E147" s="55">
        <f t="shared" si="674"/>
        <v>-2441</v>
      </c>
      <c r="F147" s="55">
        <f t="shared" si="674"/>
        <v>-3067</v>
      </c>
      <c r="G147" s="55">
        <f t="shared" si="674"/>
        <v>-3254</v>
      </c>
      <c r="H147" s="55">
        <f t="shared" si="674"/>
        <v>-3434</v>
      </c>
      <c r="I147" s="55">
        <f t="shared" si="674"/>
        <v>-4042</v>
      </c>
      <c r="J147" s="9">
        <f>+I147*(1+I148)</f>
        <v>-4757.6482236458942</v>
      </c>
      <c r="K147" s="9">
        <f t="shared" ref="K147:N147" si="675">+J147*(1+J148)</f>
        <v>-5600.0041118161635</v>
      </c>
      <c r="L147" s="9">
        <f t="shared" si="675"/>
        <v>-6591.5016365640458</v>
      </c>
      <c r="M147" s="9">
        <f t="shared" si="675"/>
        <v>-7758.5467719836561</v>
      </c>
      <c r="N147" s="9">
        <f t="shared" si="675"/>
        <v>-9132.2207490850142</v>
      </c>
    </row>
    <row r="148" spans="1:14" x14ac:dyDescent="0.2">
      <c r="A148" s="46" t="s">
        <v>129</v>
      </c>
      <c r="B148" s="47" t="str">
        <f t="shared" ref="B148" si="676">+IFERROR(B147/A147-1,"nm")</f>
        <v>nm</v>
      </c>
      <c r="C148" s="47">
        <f t="shared" ref="C148" si="677">+IFERROR(C147/B147-1,"nm")</f>
        <v>1.1052158273381294</v>
      </c>
      <c r="D148" s="47">
        <f t="shared" ref="D148" si="678">+IFERROR(D147/C147-1,"nm")</f>
        <v>2.776591200341727E-2</v>
      </c>
      <c r="E148" s="47">
        <f t="shared" ref="E148" si="679">+IFERROR(E147/D147-1,"nm")</f>
        <v>1.454696591853688E-2</v>
      </c>
      <c r="F148" s="47">
        <f t="shared" ref="F148" si="680">+IFERROR(F147/E147-1,"nm")</f>
        <v>0.25645227365833678</v>
      </c>
      <c r="G148" s="47">
        <f t="shared" ref="G148" si="681">+IFERROR(G147/F147-1,"nm")</f>
        <v>6.0971633518095869E-2</v>
      </c>
      <c r="H148" s="47">
        <f t="shared" ref="H148" si="682">+IFERROR(H147/G147-1,"nm")</f>
        <v>5.5316533497234088E-2</v>
      </c>
      <c r="I148" s="47">
        <f t="shared" ref="I148" si="683">+IFERROR(I147/H147-1,"nm")</f>
        <v>0.1770529994175889</v>
      </c>
      <c r="J148" s="47">
        <f>I148</f>
        <v>0.1770529994175889</v>
      </c>
      <c r="K148" s="47">
        <f t="shared" ref="K148" si="684">J148</f>
        <v>0.1770529994175889</v>
      </c>
      <c r="L148" s="47">
        <f t="shared" ref="L148" si="685">K148</f>
        <v>0.1770529994175889</v>
      </c>
      <c r="M148" s="47">
        <f t="shared" ref="M148" si="686">L148</f>
        <v>0.1770529994175889</v>
      </c>
      <c r="N148" s="47">
        <f t="shared" ref="N148" si="687">M148</f>
        <v>0.1770529994175889</v>
      </c>
    </row>
    <row r="149" spans="1:14" x14ac:dyDescent="0.2">
      <c r="A149" s="46" t="s">
        <v>131</v>
      </c>
      <c r="B149" s="56">
        <f>B147/B145</f>
        <v>-0.27709942686269623</v>
      </c>
      <c r="C149" s="56">
        <f t="shared" ref="C149:I149" si="688">C147/C145</f>
        <v>-0.62029676735559092</v>
      </c>
      <c r="D149" s="56">
        <f t="shared" si="688"/>
        <v>-32.958904109589042</v>
      </c>
      <c r="E149" s="56">
        <f t="shared" si="688"/>
        <v>-27.738636363636363</v>
      </c>
      <c r="F149" s="56">
        <f t="shared" si="688"/>
        <v>-73.023809523809518</v>
      </c>
      <c r="G149" s="56">
        <f t="shared" si="688"/>
        <v>-108.46666666666667</v>
      </c>
      <c r="H149" s="56">
        <f t="shared" si="688"/>
        <v>-137.36000000000001</v>
      </c>
      <c r="I149" s="56">
        <f>I147/I145</f>
        <v>-39.627450980392155</v>
      </c>
      <c r="J149" s="49">
        <f>+I149</f>
        <v>-39.627450980392155</v>
      </c>
      <c r="K149" s="49">
        <f t="shared" ref="K149" si="689">+J149</f>
        <v>-39.627450980392155</v>
      </c>
      <c r="L149" s="49">
        <f t="shared" ref="L149" si="690">+K149</f>
        <v>-39.627450980392155</v>
      </c>
      <c r="M149" s="49">
        <f t="shared" ref="M149" si="691">+L149</f>
        <v>-39.627450980392155</v>
      </c>
      <c r="N149" s="49">
        <f t="shared" ref="N149" si="692">+M149</f>
        <v>-39.627450980392155</v>
      </c>
    </row>
    <row r="150" spans="1:14" x14ac:dyDescent="0.2">
      <c r="A150" s="9" t="s">
        <v>132</v>
      </c>
      <c r="B150" s="1">
        <f>Historicals!B171</f>
        <v>237</v>
      </c>
      <c r="C150" s="1">
        <f>Historicals!C171</f>
        <v>255</v>
      </c>
      <c r="D150" s="1">
        <f>Historicals!D171</f>
        <v>271</v>
      </c>
      <c r="E150" s="1">
        <f>Historicals!E171</f>
        <v>217</v>
      </c>
      <c r="F150" s="1">
        <f>Historicals!F171</f>
        <v>195</v>
      </c>
      <c r="G150" s="1">
        <f>Historicals!G171</f>
        <v>214</v>
      </c>
      <c r="H150" s="1">
        <f>Historicals!H171</f>
        <v>222</v>
      </c>
      <c r="I150" s="1">
        <f>Historicals!I171</f>
        <v>220</v>
      </c>
      <c r="J150" s="9">
        <f t="shared" ref="J150:N150" si="693">+I150*(1+I151)</f>
        <v>218.01801801801801</v>
      </c>
      <c r="K150" s="9">
        <f t="shared" si="693"/>
        <v>216.0538917295674</v>
      </c>
      <c r="L150" s="9">
        <f t="shared" si="693"/>
        <v>214.10746027254427</v>
      </c>
      <c r="M150" s="9">
        <f t="shared" si="693"/>
        <v>212.17856423405289</v>
      </c>
      <c r="N150" s="9">
        <f t="shared" si="693"/>
        <v>210.2670456373497</v>
      </c>
    </row>
    <row r="151" spans="1:14" x14ac:dyDescent="0.2">
      <c r="A151" s="46" t="s">
        <v>129</v>
      </c>
      <c r="B151" s="47" t="str">
        <f t="shared" ref="B151" si="694">+IFERROR(B150/A150-1,"nm")</f>
        <v>nm</v>
      </c>
      <c r="C151" s="47">
        <f t="shared" ref="C151" si="695">+IFERROR(C150/B150-1,"nm")</f>
        <v>7.5949367088607556E-2</v>
      </c>
      <c r="D151" s="47">
        <f t="shared" ref="D151" si="696">+IFERROR(D150/C150-1,"nm")</f>
        <v>6.2745098039215685E-2</v>
      </c>
      <c r="E151" s="47">
        <f t="shared" ref="E151" si="697">+IFERROR(E150/D150-1,"nm")</f>
        <v>-0.19926199261992616</v>
      </c>
      <c r="F151" s="47">
        <f t="shared" ref="F151" si="698">+IFERROR(F150/E150-1,"nm")</f>
        <v>-0.10138248847926268</v>
      </c>
      <c r="G151" s="47">
        <f t="shared" ref="G151" si="699">+IFERROR(G150/F150-1,"nm")</f>
        <v>9.7435897435897534E-2</v>
      </c>
      <c r="H151" s="47">
        <f t="shared" ref="H151" si="700">+IFERROR(H150/G150-1,"nm")</f>
        <v>3.7383177570093462E-2</v>
      </c>
      <c r="I151" s="47">
        <f t="shared" ref="I151" si="701">+IFERROR(I150/H150-1,"nm")</f>
        <v>-9.009009009009028E-3</v>
      </c>
      <c r="J151" s="47">
        <f t="shared" ref="J151" si="702">I151</f>
        <v>-9.009009009009028E-3</v>
      </c>
      <c r="K151" s="47">
        <f t="shared" ref="K151" si="703">J151</f>
        <v>-9.009009009009028E-3</v>
      </c>
      <c r="L151" s="47">
        <f t="shared" ref="L151" si="704">K151</f>
        <v>-9.009009009009028E-3</v>
      </c>
      <c r="M151" s="47">
        <f t="shared" ref="M151" si="705">L151</f>
        <v>-9.009009009009028E-3</v>
      </c>
      <c r="N151" s="47">
        <f t="shared" ref="N151" si="706">M151</f>
        <v>-9.009009009009028E-3</v>
      </c>
    </row>
    <row r="152" spans="1:14" x14ac:dyDescent="0.2">
      <c r="A152" s="46" t="s">
        <v>133</v>
      </c>
      <c r="B152" s="30">
        <f>B150/B145</f>
        <v>5.9058061300772492E-2</v>
      </c>
      <c r="C152" s="30">
        <f t="shared" ref="C152:I152" si="707">C150/C145</f>
        <v>6.7567567567567571E-2</v>
      </c>
      <c r="D152" s="30">
        <f t="shared" si="707"/>
        <v>3.7123287671232879</v>
      </c>
      <c r="E152" s="30">
        <f t="shared" si="707"/>
        <v>2.4659090909090908</v>
      </c>
      <c r="F152" s="30">
        <f t="shared" si="707"/>
        <v>4.6428571428571432</v>
      </c>
      <c r="G152" s="30">
        <f t="shared" si="707"/>
        <v>7.1333333333333337</v>
      </c>
      <c r="H152" s="30">
        <f t="shared" si="707"/>
        <v>8.8800000000000008</v>
      </c>
      <c r="I152" s="30">
        <f t="shared" si="707"/>
        <v>2.1568627450980391</v>
      </c>
      <c r="J152" s="47">
        <f t="shared" ref="J152:N152" si="708">+IFERROR(J150/J$21,"nm")</f>
        <v>1.1119266458941722E-2</v>
      </c>
      <c r="K152" s="47">
        <f t="shared" si="708"/>
        <v>1.0314226377697822E-2</v>
      </c>
      <c r="L152" s="47">
        <f t="shared" si="708"/>
        <v>9.567471574066639E-3</v>
      </c>
      <c r="M152" s="47">
        <f t="shared" si="708"/>
        <v>8.8747821667459377E-3</v>
      </c>
      <c r="N152" s="47">
        <f t="shared" si="708"/>
        <v>8.2322437958092763E-3</v>
      </c>
    </row>
    <row r="153" spans="1:14" x14ac:dyDescent="0.2">
      <c r="A153" s="46" t="s">
        <v>142</v>
      </c>
      <c r="B153" s="30">
        <f>B150/B160</f>
        <v>0.40374787052810901</v>
      </c>
      <c r="C153" s="30">
        <f t="shared" ref="C153:I153" si="709">C150/C160</f>
        <v>0.41129032258064518</v>
      </c>
      <c r="D153" s="30">
        <f t="shared" si="709"/>
        <v>0.41500765696784075</v>
      </c>
      <c r="E153" s="30">
        <f t="shared" si="709"/>
        <v>0.36348408710217756</v>
      </c>
      <c r="F153" s="30">
        <f t="shared" si="709"/>
        <v>0.2932330827067669</v>
      </c>
      <c r="G153" s="30">
        <f t="shared" si="709"/>
        <v>0.25783132530120484</v>
      </c>
      <c r="H153" s="30">
        <f t="shared" si="709"/>
        <v>0.2846153846153846</v>
      </c>
      <c r="I153" s="30">
        <f t="shared" si="709"/>
        <v>0.27883396704689478</v>
      </c>
      <c r="J153" s="49">
        <f>J150/J160</f>
        <v>0.27316998792659852</v>
      </c>
      <c r="K153" s="49">
        <f t="shared" ref="K153:N153" si="710">K150/K160</f>
        <v>0.26762106171687455</v>
      </c>
      <c r="L153" s="49">
        <f t="shared" si="710"/>
        <v>0.26218485133773894</v>
      </c>
      <c r="M153" s="49">
        <f t="shared" si="710"/>
        <v>0.25685906718252094</v>
      </c>
      <c r="N153" s="49">
        <f t="shared" si="710"/>
        <v>0.25164146615353333</v>
      </c>
    </row>
    <row r="154" spans="1:14" x14ac:dyDescent="0.2">
      <c r="A154" s="9" t="s">
        <v>134</v>
      </c>
      <c r="B154" s="55">
        <f>Historicals!B138</f>
        <v>-1349</v>
      </c>
      <c r="C154" s="55">
        <f>Historicals!C138</f>
        <v>-2596</v>
      </c>
      <c r="D154" s="55">
        <f>Historicals!D138</f>
        <v>-2677</v>
      </c>
      <c r="E154" s="55">
        <f>Historicals!E138</f>
        <v>-2658</v>
      </c>
      <c r="F154" s="55">
        <f>Historicals!F138</f>
        <v>-3262</v>
      </c>
      <c r="G154" s="55">
        <f>Historicals!G138</f>
        <v>-3468</v>
      </c>
      <c r="H154" s="55">
        <f>Historicals!H138</f>
        <v>-3656</v>
      </c>
      <c r="I154" s="55">
        <f>Historicals!I138</f>
        <v>-4262</v>
      </c>
      <c r="J154" s="9">
        <f t="shared" ref="J154:N154" si="711">+I154*(1+I155)</f>
        <v>-4968.4474835886213</v>
      </c>
      <c r="K154" s="9">
        <f t="shared" si="711"/>
        <v>-5791.9921157151812</v>
      </c>
      <c r="L154" s="9">
        <f t="shared" si="711"/>
        <v>-6752.043325267533</v>
      </c>
      <c r="M154" s="9">
        <f t="shared" si="711"/>
        <v>-7871.2277495323369</v>
      </c>
      <c r="N154" s="9">
        <f t="shared" si="711"/>
        <v>-9175.92250232681</v>
      </c>
    </row>
    <row r="155" spans="1:14" x14ac:dyDescent="0.2">
      <c r="A155" s="46" t="s">
        <v>129</v>
      </c>
      <c r="B155" s="47" t="str">
        <f t="shared" ref="B155" si="712">+IFERROR(B154/A154-1,"nm")</f>
        <v>nm</v>
      </c>
      <c r="C155" s="47">
        <f t="shared" ref="C155" si="713">+IFERROR(C154/B154-1,"nm")</f>
        <v>0.92438843587842845</v>
      </c>
      <c r="D155" s="47">
        <f t="shared" ref="D155" si="714">+IFERROR(D154/C154-1,"nm")</f>
        <v>3.1201848998459125E-2</v>
      </c>
      <c r="E155" s="47">
        <f t="shared" ref="E155" si="715">+IFERROR(E154/D154-1,"nm")</f>
        <v>-7.097497198356395E-3</v>
      </c>
      <c r="F155" s="47">
        <f t="shared" ref="F155" si="716">+IFERROR(F154/E154-1,"nm")</f>
        <v>0.22723852520692245</v>
      </c>
      <c r="G155" s="47">
        <f t="shared" ref="G155" si="717">+IFERROR(G154/F154-1,"nm")</f>
        <v>6.3151440833844275E-2</v>
      </c>
      <c r="H155" s="47">
        <f t="shared" ref="H155" si="718">+IFERROR(H154/G154-1,"nm")</f>
        <v>5.4209919261822392E-2</v>
      </c>
      <c r="I155" s="47">
        <f t="shared" ref="I155" si="719">+IFERROR(I154/H154-1,"nm")</f>
        <v>0.16575492341356668</v>
      </c>
      <c r="J155" s="47">
        <f>I155</f>
        <v>0.16575492341356668</v>
      </c>
      <c r="K155" s="47">
        <f t="shared" ref="K155:N155" si="720">J155</f>
        <v>0.16575492341356668</v>
      </c>
      <c r="L155" s="47">
        <f t="shared" si="720"/>
        <v>0.16575492341356668</v>
      </c>
      <c r="M155" s="47">
        <f t="shared" si="720"/>
        <v>0.16575492341356668</v>
      </c>
      <c r="N155" s="47">
        <f t="shared" si="720"/>
        <v>0.16575492341356668</v>
      </c>
    </row>
    <row r="156" spans="1:14" x14ac:dyDescent="0.2">
      <c r="A156" s="46" t="s">
        <v>131</v>
      </c>
      <c r="B156" s="30">
        <f>+B154/B145</f>
        <v>-0.33615748816346874</v>
      </c>
      <c r="C156" s="30">
        <f t="shared" ref="C156:I156" si="721">+C154/C145</f>
        <v>-0.68786433492315846</v>
      </c>
      <c r="D156" s="30">
        <f t="shared" si="721"/>
        <v>-36.671232876712331</v>
      </c>
      <c r="E156" s="30">
        <f t="shared" si="721"/>
        <v>-30.204545454545453</v>
      </c>
      <c r="F156" s="30">
        <f t="shared" si="721"/>
        <v>-77.666666666666671</v>
      </c>
      <c r="G156" s="30">
        <f t="shared" si="721"/>
        <v>-115.6</v>
      </c>
      <c r="H156" s="30">
        <f t="shared" si="721"/>
        <v>-146.24</v>
      </c>
      <c r="I156" s="30">
        <f t="shared" si="721"/>
        <v>-41.784313725490193</v>
      </c>
      <c r="J156" s="47">
        <f t="shared" ref="J156:N156" si="722">+IFERROR(J154/J$21,"nm")</f>
        <v>-0.25339874180818678</v>
      </c>
      <c r="K156" s="47">
        <f t="shared" si="722"/>
        <v>-0.2765047062151661</v>
      </c>
      <c r="L156" s="47">
        <f t="shared" si="722"/>
        <v>-0.30171756976208169</v>
      </c>
      <c r="M156" s="47">
        <f t="shared" si="722"/>
        <v>-0.32922944838522067</v>
      </c>
      <c r="N156" s="47">
        <f t="shared" si="722"/>
        <v>-0.35924997596099162</v>
      </c>
    </row>
    <row r="157" spans="1:14" x14ac:dyDescent="0.2">
      <c r="A157" s="9" t="s">
        <v>135</v>
      </c>
      <c r="B157" s="1">
        <f>Historicals!B160</f>
        <v>262</v>
      </c>
      <c r="C157" s="1">
        <f>Historicals!C160</f>
        <v>309</v>
      </c>
      <c r="D157" s="1">
        <f>Historicals!D160</f>
        <v>317</v>
      </c>
      <c r="E157" s="1">
        <f>Historicals!E160</f>
        <v>286</v>
      </c>
      <c r="F157" s="1">
        <f>Historicals!F160</f>
        <v>278</v>
      </c>
      <c r="G157" s="1">
        <f>Historicals!G160</f>
        <v>286</v>
      </c>
      <c r="H157" s="1">
        <f>Historicals!H160</f>
        <v>278</v>
      </c>
      <c r="I157" s="1">
        <f>Historicals!I160</f>
        <v>222</v>
      </c>
      <c r="J157" s="9">
        <f>+I157*(1+I158)</f>
        <v>177.28057553956836</v>
      </c>
      <c r="K157" s="9">
        <f t="shared" ref="J157:N157" si="723">+J157*(1+J158)</f>
        <v>141.56938046684957</v>
      </c>
      <c r="L157" s="9">
        <f t="shared" si="723"/>
        <v>113.05180742316765</v>
      </c>
      <c r="M157" s="9">
        <f t="shared" si="723"/>
        <v>90.278781467421652</v>
      </c>
      <c r="N157" s="9">
        <f t="shared" si="723"/>
        <v>72.093127646646067</v>
      </c>
    </row>
    <row r="158" spans="1:14" x14ac:dyDescent="0.2">
      <c r="A158" s="46" t="s">
        <v>129</v>
      </c>
      <c r="B158" s="47" t="str">
        <f t="shared" ref="B158" si="724">+IFERROR(B157/A157-1,"nm")</f>
        <v>nm</v>
      </c>
      <c r="C158" s="47">
        <f t="shared" ref="C158" si="725">+IFERROR(C157/B157-1,"nm")</f>
        <v>0.17938931297709915</v>
      </c>
      <c r="D158" s="47">
        <f t="shared" ref="D158" si="726">+IFERROR(D157/C157-1,"nm")</f>
        <v>2.5889967637540368E-2</v>
      </c>
      <c r="E158" s="47">
        <f t="shared" ref="E158" si="727">+IFERROR(E157/D157-1,"nm")</f>
        <v>-9.7791798107255468E-2</v>
      </c>
      <c r="F158" s="47">
        <f t="shared" ref="F158" si="728">+IFERROR(F157/E157-1,"nm")</f>
        <v>-2.7972027972028024E-2</v>
      </c>
      <c r="G158" s="47">
        <f t="shared" ref="G158" si="729">+IFERROR(G157/F157-1,"nm")</f>
        <v>2.877697841726623E-2</v>
      </c>
      <c r="H158" s="47">
        <f t="shared" ref="H158" si="730">+IFERROR(H157/G157-1,"nm")</f>
        <v>-2.7972027972028024E-2</v>
      </c>
      <c r="I158" s="47">
        <f t="shared" ref="I158" si="731">+IFERROR(I157/H157-1,"nm")</f>
        <v>-0.20143884892086328</v>
      </c>
      <c r="J158" s="47">
        <f t="shared" ref="J158" si="732">+IFERROR(J157/I157-1,"nm")</f>
        <v>-0.20143884892086328</v>
      </c>
      <c r="K158" s="47">
        <f t="shared" ref="K158" si="733">+IFERROR(K157/J157-1,"nm")</f>
        <v>-0.20143884892086328</v>
      </c>
      <c r="L158" s="47">
        <f t="shared" ref="L158" si="734">+IFERROR(L157/K157-1,"nm")</f>
        <v>-0.20143884892086328</v>
      </c>
      <c r="M158" s="47">
        <f t="shared" ref="M158" si="735">+IFERROR(M157/L157-1,"nm")</f>
        <v>-0.20143884892086328</v>
      </c>
      <c r="N158" s="47">
        <f t="shared" ref="N158" si="736">+IFERROR(N157/M157-1,"nm")</f>
        <v>-0.20143884892086328</v>
      </c>
    </row>
    <row r="159" spans="1:14" x14ac:dyDescent="0.2">
      <c r="A159" s="46" t="s">
        <v>133</v>
      </c>
      <c r="B159" s="30">
        <f>B157/B145</f>
        <v>6.5287814602541738E-2</v>
      </c>
      <c r="C159" s="30">
        <f t="shared" ref="C159:I159" si="737">C157/C145</f>
        <v>8.1875993640699529E-2</v>
      </c>
      <c r="D159" s="30">
        <f t="shared" si="737"/>
        <v>4.3424657534246576</v>
      </c>
      <c r="E159" s="30">
        <f t="shared" si="737"/>
        <v>3.25</v>
      </c>
      <c r="F159" s="30">
        <f t="shared" si="737"/>
        <v>6.6190476190476186</v>
      </c>
      <c r="G159" s="30">
        <f t="shared" si="737"/>
        <v>9.5333333333333332</v>
      </c>
      <c r="H159" s="30">
        <f t="shared" si="737"/>
        <v>11.12</v>
      </c>
      <c r="I159" s="30">
        <f t="shared" si="737"/>
        <v>2.1764705882352939</v>
      </c>
      <c r="J159" s="49">
        <f>J157/J145</f>
        <v>0.4259913868213388</v>
      </c>
      <c r="K159" s="49">
        <f t="shared" ref="K159:N159" si="738">K157/K145</f>
        <v>8.3377493188687771E-2</v>
      </c>
      <c r="L159" s="49">
        <f t="shared" si="738"/>
        <v>1.6319124248738087E-2</v>
      </c>
      <c r="M159" s="49">
        <f t="shared" si="738"/>
        <v>3.1940731972244455E-3</v>
      </c>
      <c r="N159" s="49">
        <f t="shared" si="738"/>
        <v>6.2516244338396362E-4</v>
      </c>
    </row>
    <row r="160" spans="1:14" x14ac:dyDescent="0.2">
      <c r="A160" s="9" t="s">
        <v>143</v>
      </c>
      <c r="B160" s="1">
        <f>Historicals!B149</f>
        <v>587</v>
      </c>
      <c r="C160" s="1">
        <f>Historicals!C149</f>
        <v>620</v>
      </c>
      <c r="D160" s="1">
        <f>Historicals!D149</f>
        <v>653</v>
      </c>
      <c r="E160" s="1">
        <f>Historicals!E149</f>
        <v>597</v>
      </c>
      <c r="F160" s="1">
        <f>Historicals!F149</f>
        <v>665</v>
      </c>
      <c r="G160" s="1">
        <f>Historicals!G149</f>
        <v>830</v>
      </c>
      <c r="H160" s="1">
        <f>Historicals!H149</f>
        <v>780</v>
      </c>
      <c r="I160" s="1">
        <f>Historicals!I149</f>
        <v>789</v>
      </c>
      <c r="J160" s="9">
        <f>+I160*(1+I161)</f>
        <v>798.10384615384612</v>
      </c>
      <c r="K160" s="9">
        <f t="shared" ref="K160:N160" si="739">+J160*(1+J161)</f>
        <v>807.31273668639051</v>
      </c>
      <c r="L160" s="9">
        <f t="shared" si="739"/>
        <v>816.62788364815651</v>
      </c>
      <c r="M160" s="9">
        <f>+L160*(1+L161)</f>
        <v>826.05051307486599</v>
      </c>
      <c r="N160" s="9">
        <f t="shared" ref="N160" si="740">+M160*(1+M161)</f>
        <v>835.58186514880674</v>
      </c>
    </row>
    <row r="161" spans="1:14" x14ac:dyDescent="0.2">
      <c r="A161" s="46" t="s">
        <v>129</v>
      </c>
      <c r="B161" s="47" t="str">
        <f>+IFERROR(B160/A160-1,"nm")</f>
        <v>nm</v>
      </c>
      <c r="C161" s="47">
        <f t="shared" ref="C161:I161" si="741">+IFERROR(C160/B160-1,"nm")</f>
        <v>5.6218057921635367E-2</v>
      </c>
      <c r="D161" s="47">
        <f t="shared" si="741"/>
        <v>5.32258064516129E-2</v>
      </c>
      <c r="E161" s="47">
        <f t="shared" si="741"/>
        <v>-8.5758039816232756E-2</v>
      </c>
      <c r="F161" s="47">
        <f t="shared" si="741"/>
        <v>0.11390284757118918</v>
      </c>
      <c r="G161" s="47">
        <f t="shared" si="741"/>
        <v>0.24812030075187974</v>
      </c>
      <c r="H161" s="47">
        <f t="shared" si="741"/>
        <v>-6.0240963855421659E-2</v>
      </c>
      <c r="I161" s="47">
        <f t="shared" si="741"/>
        <v>1.1538461538461497E-2</v>
      </c>
      <c r="J161" s="47">
        <f>I161</f>
        <v>1.1538461538461497E-2</v>
      </c>
      <c r="K161" s="47">
        <f t="shared" ref="K161:N161" si="742">J161</f>
        <v>1.1538461538461497E-2</v>
      </c>
      <c r="L161" s="47">
        <f t="shared" si="742"/>
        <v>1.1538461538461497E-2</v>
      </c>
      <c r="M161" s="47">
        <f t="shared" si="742"/>
        <v>1.1538461538461497E-2</v>
      </c>
      <c r="N161" s="47">
        <f t="shared" si="742"/>
        <v>1.1538461538461497E-2</v>
      </c>
    </row>
    <row r="162" spans="1:14" x14ac:dyDescent="0.2">
      <c r="A162" s="46" t="s">
        <v>133</v>
      </c>
      <c r="B162" s="30">
        <f>B160/B145</f>
        <v>0.146274607525542</v>
      </c>
      <c r="C162" s="30">
        <f t="shared" ref="C162:I162" si="743">C160/C145</f>
        <v>0.16428192898781135</v>
      </c>
      <c r="D162" s="30">
        <f t="shared" si="743"/>
        <v>8.9452054794520546</v>
      </c>
      <c r="E162" s="30">
        <f t="shared" si="743"/>
        <v>6.7840909090909092</v>
      </c>
      <c r="F162" s="30">
        <f t="shared" si="743"/>
        <v>15.833333333333334</v>
      </c>
      <c r="G162" s="30">
        <f t="shared" si="743"/>
        <v>27.666666666666668</v>
      </c>
      <c r="H162" s="30">
        <f t="shared" si="743"/>
        <v>31.2</v>
      </c>
      <c r="I162" s="30">
        <f>I160/I145</f>
        <v>7.7352941176470589</v>
      </c>
      <c r="J162" s="30">
        <f>J160/J145</f>
        <v>1.9177812527726021</v>
      </c>
      <c r="K162" s="30">
        <f t="shared" ref="K162:N162" si="744">K160/K145</f>
        <v>0.47546801421492679</v>
      </c>
      <c r="L162" s="30">
        <f t="shared" si="744"/>
        <v>0.11788092735532216</v>
      </c>
      <c r="M162" s="30">
        <f t="shared" si="744"/>
        <v>2.9225757819051401E-2</v>
      </c>
      <c r="N162" s="30">
        <f t="shared" si="744"/>
        <v>7.2458279660732637E-3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55">
        <f>Historicals!B125</f>
        <v>1982</v>
      </c>
      <c r="C164" s="55">
        <f>Historicals!C125</f>
        <v>1955</v>
      </c>
      <c r="D164" s="55">
        <f>Historicals!D125</f>
        <v>2042</v>
      </c>
      <c r="E164" s="55">
        <f>Historicals!E125</f>
        <v>1886</v>
      </c>
      <c r="F164" s="55">
        <f>Historicals!F125</f>
        <v>1906</v>
      </c>
      <c r="G164" s="55">
        <f>Historicals!G125</f>
        <v>1846</v>
      </c>
      <c r="H164" s="55">
        <f>Historicals!H125</f>
        <v>2205</v>
      </c>
      <c r="I164" s="55">
        <f>Historicals!I125</f>
        <v>2346</v>
      </c>
      <c r="J164" s="9">
        <f>+I164*(1+I165)</f>
        <v>2496.0163265306123</v>
      </c>
      <c r="K164" s="9">
        <f t="shared" ref="K164" si="745">+J164*(1+J165)</f>
        <v>2655.6255338053588</v>
      </c>
      <c r="L164" s="9">
        <f t="shared" ref="L164" si="746">+K164*(1+K165)</f>
        <v>2825.4410441303276</v>
      </c>
      <c r="M164" s="9">
        <f t="shared" ref="M164" si="747">+L164*(1+L165)</f>
        <v>3006.1155054556684</v>
      </c>
      <c r="N164" s="9">
        <f t="shared" ref="N164" si="748">+M164*(1+M165)</f>
        <v>3198.3432996820852</v>
      </c>
    </row>
    <row r="165" spans="1:14" x14ac:dyDescent="0.2">
      <c r="A165" s="44" t="s">
        <v>129</v>
      </c>
      <c r="B165" s="47" t="str">
        <f t="shared" ref="B165:I165" si="749">+IFERROR(B164/A164-1,"nm")</f>
        <v>nm</v>
      </c>
      <c r="C165" s="47">
        <f t="shared" si="749"/>
        <v>-1.3622603430877955E-2</v>
      </c>
      <c r="D165" s="47">
        <f t="shared" si="749"/>
        <v>4.4501278772378416E-2</v>
      </c>
      <c r="E165" s="47">
        <f t="shared" si="749"/>
        <v>-7.6395690499510338E-2</v>
      </c>
      <c r="F165" s="47">
        <f t="shared" si="749"/>
        <v>1.0604453870625585E-2</v>
      </c>
      <c r="G165" s="47">
        <f t="shared" si="749"/>
        <v>-3.147953830010497E-2</v>
      </c>
      <c r="H165" s="47">
        <f t="shared" si="749"/>
        <v>0.19447453954496208</v>
      </c>
      <c r="I165" s="47">
        <f t="shared" si="749"/>
        <v>6.3945578231292544E-2</v>
      </c>
      <c r="J165" s="47">
        <f>I165</f>
        <v>6.3945578231292544E-2</v>
      </c>
      <c r="K165" s="47">
        <f t="shared" ref="K165" si="750">J165</f>
        <v>6.3945578231292544E-2</v>
      </c>
      <c r="L165" s="47">
        <f t="shared" ref="L165" si="751">K165</f>
        <v>6.3945578231292544E-2</v>
      </c>
      <c r="M165" s="47">
        <f t="shared" ref="M165" si="752">L165</f>
        <v>6.3945578231292544E-2</v>
      </c>
      <c r="N165" s="47">
        <f t="shared" ref="N165" si="753">M165</f>
        <v>6.3945578231292544E-2</v>
      </c>
    </row>
    <row r="166" spans="1:14" x14ac:dyDescent="0.2">
      <c r="A166" s="45" t="s">
        <v>113</v>
      </c>
      <c r="B166" s="53">
        <f>Historicals!B126</f>
        <v>0</v>
      </c>
      <c r="C166" s="53">
        <f>Historicals!C126</f>
        <v>0</v>
      </c>
      <c r="D166" s="53">
        <f>Historicals!D126</f>
        <v>0</v>
      </c>
      <c r="E166">
        <f>Historicals!E126</f>
        <v>1611</v>
      </c>
      <c r="F166">
        <f>Historicals!F126</f>
        <v>1658</v>
      </c>
      <c r="G166">
        <f>Historicals!G126</f>
        <v>1642</v>
      </c>
      <c r="H166">
        <f>Historicals!H126</f>
        <v>1986</v>
      </c>
      <c r="I166">
        <f>Historicals!I126</f>
        <v>2094</v>
      </c>
      <c r="J166" s="3">
        <f>+I166*(1+J167)</f>
        <v>2207.8731117824773</v>
      </c>
      <c r="K166" s="3">
        <f t="shared" ref="K166" si="754">+J166*(1+K167)</f>
        <v>2327.9387190697421</v>
      </c>
      <c r="L166" s="3">
        <f t="shared" ref="L166" si="755">+K166*(1+L167)</f>
        <v>2454.5335738832023</v>
      </c>
      <c r="M166" s="3">
        <f t="shared" ref="M166" si="756">+L166*(1+M167)</f>
        <v>2588.0127410430136</v>
      </c>
      <c r="N166" s="3">
        <f t="shared" ref="N166" si="757">+M166*(1+N167)</f>
        <v>2728.7505940302472</v>
      </c>
    </row>
    <row r="167" spans="1:14" x14ac:dyDescent="0.2">
      <c r="A167" s="44" t="s">
        <v>129</v>
      </c>
      <c r="B167" s="61" t="str">
        <f t="shared" ref="B167" si="758">+IFERROR(B166/A166-1,"nm")</f>
        <v>nm</v>
      </c>
      <c r="C167" s="61" t="str">
        <f t="shared" ref="C167" si="759">+IFERROR(C166/B166-1,"nm")</f>
        <v>nm</v>
      </c>
      <c r="D167" s="61" t="str">
        <f t="shared" ref="D167" si="760">+IFERROR(D166/C166-1,"nm")</f>
        <v>nm</v>
      </c>
      <c r="E167" s="47" t="str">
        <f t="shared" ref="E167" si="761">+IFERROR(E166/D166-1,"nm")</f>
        <v>nm</v>
      </c>
      <c r="F167" s="47">
        <f t="shared" ref="F167" si="762">+IFERROR(F166/E166-1,"nm")</f>
        <v>2.9174425822470429E-2</v>
      </c>
      <c r="G167" s="47">
        <f t="shared" ref="G167" si="763">+IFERROR(G166/F166-1,"nm")</f>
        <v>-9.6501809408926498E-3</v>
      </c>
      <c r="H167" s="47">
        <f t="shared" ref="H167" si="764">+IFERROR(H166/G166-1,"nm")</f>
        <v>0.2095006090133984</v>
      </c>
      <c r="I167" s="47">
        <f t="shared" ref="I167" si="765">+IFERROR(I166/H166-1,"nm")</f>
        <v>5.4380664652567967E-2</v>
      </c>
      <c r="J167" s="47">
        <f>I167</f>
        <v>5.4380664652567967E-2</v>
      </c>
      <c r="K167" s="47">
        <f t="shared" ref="K167:K168" si="766">J167</f>
        <v>5.4380664652567967E-2</v>
      </c>
      <c r="L167" s="47">
        <f t="shared" ref="L167:L168" si="767">K167</f>
        <v>5.4380664652567967E-2</v>
      </c>
      <c r="M167" s="47">
        <f t="shared" ref="M167:M168" si="768">L167</f>
        <v>5.4380664652567967E-2</v>
      </c>
      <c r="N167" s="47">
        <f t="shared" ref="N167:N168" si="769">M167</f>
        <v>5.4380664652567967E-2</v>
      </c>
    </row>
    <row r="168" spans="1:14" x14ac:dyDescent="0.2">
      <c r="A168" s="44" t="s">
        <v>137</v>
      </c>
      <c r="B168" s="30">
        <f>Historicals!B197</f>
        <v>0.17699999999999999</v>
      </c>
      <c r="C168" s="30">
        <f>Historicals!C197</f>
        <v>-1.4E-2</v>
      </c>
      <c r="D168" s="30">
        <f>Historicals!D197</f>
        <v>4.4999999999999998E-2</v>
      </c>
      <c r="E168" s="30">
        <f>Historicals!E197</f>
        <v>-7.5999999999999998E-2</v>
      </c>
      <c r="F168" s="30">
        <f>Historicals!F197</f>
        <v>1.0999999999999999E-2</v>
      </c>
      <c r="G168" s="30">
        <f>Historicals!G197</f>
        <v>-3.1E-2</v>
      </c>
      <c r="H168" s="30">
        <f>Historicals!H197</f>
        <v>0.19400000000000001</v>
      </c>
      <c r="I168" s="30">
        <f>Historicals!I197</f>
        <v>7.0000000000000007E-2</v>
      </c>
      <c r="J168" s="47">
        <f>I168</f>
        <v>7.0000000000000007E-2</v>
      </c>
      <c r="K168" s="47">
        <f t="shared" si="766"/>
        <v>7.0000000000000007E-2</v>
      </c>
      <c r="L168" s="47">
        <f t="shared" si="767"/>
        <v>7.0000000000000007E-2</v>
      </c>
      <c r="M168" s="47">
        <f t="shared" si="768"/>
        <v>7.0000000000000007E-2</v>
      </c>
      <c r="N168" s="47">
        <f t="shared" si="769"/>
        <v>7.0000000000000007E-2</v>
      </c>
    </row>
    <row r="169" spans="1:14" x14ac:dyDescent="0.2">
      <c r="A169" s="44" t="s">
        <v>138</v>
      </c>
      <c r="B169" s="47" t="str">
        <f t="shared" ref="B169:I169" si="770">+IFERROR(B167-B168,"nm")</f>
        <v>nm</v>
      </c>
      <c r="C169" s="47" t="str">
        <f t="shared" si="770"/>
        <v>nm</v>
      </c>
      <c r="D169" s="47" t="str">
        <f t="shared" si="770"/>
        <v>nm</v>
      </c>
      <c r="E169" s="47" t="str">
        <f t="shared" si="770"/>
        <v>nm</v>
      </c>
      <c r="F169" s="47">
        <f t="shared" si="770"/>
        <v>1.817442582247043E-2</v>
      </c>
      <c r="G169" s="47">
        <f t="shared" si="770"/>
        <v>2.134981905910735E-2</v>
      </c>
      <c r="H169" s="47">
        <f t="shared" si="770"/>
        <v>1.5500609013398392E-2</v>
      </c>
      <c r="I169" s="47">
        <f t="shared" si="770"/>
        <v>-1.561933534743204E-2</v>
      </c>
      <c r="J169" s="49">
        <v>0</v>
      </c>
      <c r="K169" s="49">
        <f t="shared" ref="K169" si="771">+J169</f>
        <v>0</v>
      </c>
      <c r="L169" s="49">
        <f t="shared" ref="L169" si="772">+K169</f>
        <v>0</v>
      </c>
      <c r="M169" s="49">
        <f t="shared" ref="M169" si="773">+L169</f>
        <v>0</v>
      </c>
      <c r="N169" s="49">
        <f t="shared" ref="N169" si="774">+M169</f>
        <v>0</v>
      </c>
    </row>
    <row r="170" spans="1:14" x14ac:dyDescent="0.2">
      <c r="A170" s="45" t="s">
        <v>114</v>
      </c>
      <c r="B170" s="53">
        <f>Historicals!B127</f>
        <v>0</v>
      </c>
      <c r="C170" s="53">
        <f>Historicals!C127</f>
        <v>0</v>
      </c>
      <c r="D170" s="53">
        <f>Historicals!D127</f>
        <v>0</v>
      </c>
      <c r="E170">
        <f>Historicals!E127</f>
        <v>144</v>
      </c>
      <c r="F170">
        <f>Historicals!F127</f>
        <v>118</v>
      </c>
      <c r="G170">
        <f>Historicals!G127</f>
        <v>89</v>
      </c>
      <c r="H170">
        <f>Historicals!H127</f>
        <v>104</v>
      </c>
      <c r="I170">
        <f>Historicals!I127</f>
        <v>103</v>
      </c>
      <c r="J170" s="3">
        <f>+I170*(1+J171)</f>
        <v>102.00961538461539</v>
      </c>
      <c r="K170" s="3">
        <f t="shared" ref="K170" si="775">+J170*(1+K171)</f>
        <v>101.02875369822486</v>
      </c>
      <c r="L170" s="3">
        <f t="shared" ref="L170" si="776">+K170*(1+L171)</f>
        <v>100.05732337420348</v>
      </c>
      <c r="M170" s="3">
        <f t="shared" ref="M170" si="777">+L170*(1+M171)</f>
        <v>99.095233726374602</v>
      </c>
      <c r="N170" s="3">
        <f t="shared" ref="N170" si="778">+M170*(1+N171)</f>
        <v>98.142394940544079</v>
      </c>
    </row>
    <row r="171" spans="1:14" x14ac:dyDescent="0.2">
      <c r="A171" s="44" t="s">
        <v>129</v>
      </c>
      <c r="B171" s="47" t="str">
        <f t="shared" ref="B171" si="779">+IFERROR(B170/A170-1,"nm")</f>
        <v>nm</v>
      </c>
      <c r="C171" s="47" t="str">
        <f t="shared" ref="C171" si="780">+IFERROR(C170/B170-1,"nm")</f>
        <v>nm</v>
      </c>
      <c r="D171" s="47" t="str">
        <f t="shared" ref="D171" si="781">+IFERROR(D170/C170-1,"nm")</f>
        <v>nm</v>
      </c>
      <c r="E171" s="47" t="str">
        <f t="shared" ref="E171" si="782">+IFERROR(E170/D170-1,"nm")</f>
        <v>nm</v>
      </c>
      <c r="F171" s="47">
        <f t="shared" ref="F171" si="783">+IFERROR(F170/E170-1,"nm")</f>
        <v>-0.18055555555555558</v>
      </c>
      <c r="G171" s="47">
        <f t="shared" ref="G171" si="784">+IFERROR(G170/F170-1,"nm")</f>
        <v>-0.24576271186440679</v>
      </c>
      <c r="H171" s="47">
        <f t="shared" ref="H171" si="785">+IFERROR(H170/G170-1,"nm")</f>
        <v>0.1685393258426966</v>
      </c>
      <c r="I171" s="47">
        <f t="shared" ref="I171" si="786">+IFERROR(I170/H170-1,"nm")</f>
        <v>-9.6153846153845812E-3</v>
      </c>
      <c r="J171" s="47">
        <f>I171</f>
        <v>-9.6153846153845812E-3</v>
      </c>
      <c r="K171" s="47">
        <f t="shared" ref="K171:K172" si="787">J171</f>
        <v>-9.6153846153845812E-3</v>
      </c>
      <c r="L171" s="47">
        <f t="shared" ref="L171:L172" si="788">K171</f>
        <v>-9.6153846153845812E-3</v>
      </c>
      <c r="M171" s="47">
        <f t="shared" ref="M171:M172" si="789">L171</f>
        <v>-9.6153846153845812E-3</v>
      </c>
      <c r="N171" s="47">
        <f t="shared" ref="N171:N172" si="790">M171</f>
        <v>-9.6153846153845812E-3</v>
      </c>
    </row>
    <row r="172" spans="1:14" x14ac:dyDescent="0.2">
      <c r="A172" s="44" t="s">
        <v>137</v>
      </c>
      <c r="B172" s="30">
        <f>Historicals!B199</f>
        <v>0</v>
      </c>
      <c r="C172" s="30">
        <f>Historicals!C199</f>
        <v>0</v>
      </c>
      <c r="D172" s="30">
        <f>Historicals!D199</f>
        <v>0</v>
      </c>
      <c r="E172" s="30">
        <f>Historicals!E199</f>
        <v>0</v>
      </c>
      <c r="F172" s="30">
        <f>Historicals!F199</f>
        <v>-0.18099999999999999</v>
      </c>
      <c r="G172" s="30">
        <f>Historicals!G199</f>
        <v>-0.246</v>
      </c>
      <c r="H172" s="30">
        <f>Historicals!H199</f>
        <v>0.16900000000000001</v>
      </c>
      <c r="I172" s="30">
        <f>Historicals!I199</f>
        <v>-0.03</v>
      </c>
      <c r="J172" s="47">
        <f>I172</f>
        <v>-0.03</v>
      </c>
      <c r="K172" s="47">
        <f t="shared" si="787"/>
        <v>-0.03</v>
      </c>
      <c r="L172" s="47">
        <f t="shared" si="788"/>
        <v>-0.03</v>
      </c>
      <c r="M172" s="47">
        <f t="shared" si="789"/>
        <v>-0.03</v>
      </c>
      <c r="N172" s="47">
        <f t="shared" si="790"/>
        <v>-0.03</v>
      </c>
    </row>
    <row r="173" spans="1:14" x14ac:dyDescent="0.2">
      <c r="A173" s="44" t="s">
        <v>138</v>
      </c>
      <c r="B173" s="47" t="str">
        <f t="shared" ref="B173:I173" si="791">+IFERROR(B171-B172,"nm")</f>
        <v>nm</v>
      </c>
      <c r="C173" s="47" t="str">
        <f t="shared" si="791"/>
        <v>nm</v>
      </c>
      <c r="D173" s="47" t="str">
        <f>+IFERROR(D171-D172,"nm")</f>
        <v>nm</v>
      </c>
      <c r="E173" s="47" t="str">
        <f t="shared" si="791"/>
        <v>nm</v>
      </c>
      <c r="F173" s="47">
        <f t="shared" si="791"/>
        <v>4.44444444444414E-4</v>
      </c>
      <c r="G173" s="47">
        <f t="shared" si="791"/>
        <v>2.372881355932055E-4</v>
      </c>
      <c r="H173" s="47">
        <f t="shared" si="791"/>
        <v>-4.6067415730341454E-4</v>
      </c>
      <c r="I173" s="47">
        <f t="shared" si="791"/>
        <v>2.0384615384615418E-2</v>
      </c>
      <c r="J173" s="49">
        <f>J171-J172</f>
        <v>2.0384615384615418E-2</v>
      </c>
      <c r="K173" s="49">
        <f t="shared" ref="K173" si="792">+J173</f>
        <v>2.0384615384615418E-2</v>
      </c>
      <c r="L173" s="49">
        <f t="shared" ref="L173" si="793">+K173</f>
        <v>2.0384615384615418E-2</v>
      </c>
      <c r="M173" s="49">
        <f t="shared" ref="M173" si="794">+L173</f>
        <v>2.0384615384615418E-2</v>
      </c>
      <c r="N173" s="49">
        <f t="shared" ref="N173" si="795">+M173</f>
        <v>2.0384615384615418E-2</v>
      </c>
    </row>
    <row r="174" spans="1:14" x14ac:dyDescent="0.2">
      <c r="A174" s="45" t="s">
        <v>115</v>
      </c>
      <c r="B174" s="53">
        <f>Historicals!B128</f>
        <v>0</v>
      </c>
      <c r="C174" s="53">
        <f>Historicals!C128</f>
        <v>0</v>
      </c>
      <c r="D174" s="53">
        <f>Historicals!D128</f>
        <v>0</v>
      </c>
      <c r="E174">
        <f>Historicals!E128</f>
        <v>28</v>
      </c>
      <c r="F174">
        <f>Historicals!F128</f>
        <v>24</v>
      </c>
      <c r="G174">
        <f>Historicals!G128</f>
        <v>25</v>
      </c>
      <c r="H174">
        <f>Historicals!H128</f>
        <v>29</v>
      </c>
      <c r="I174">
        <f>Historicals!I128</f>
        <v>26</v>
      </c>
      <c r="J174" s="3">
        <f>+I174*(1+J175)</f>
        <v>23.310344827586206</v>
      </c>
      <c r="K174" s="3">
        <f t="shared" ref="K174" si="796">+J174*(1+K175)</f>
        <v>20.898929845422117</v>
      </c>
      <c r="L174" s="3">
        <f t="shared" ref="L174" si="797">+K174*(1+L175)</f>
        <v>18.736971585550865</v>
      </c>
      <c r="M174" s="3">
        <f t="shared" ref="M174" si="798">+L174*(1+M175)</f>
        <v>16.798664180149053</v>
      </c>
      <c r="N174" s="3">
        <f t="shared" ref="N174" si="799">+M174*(1+N175)</f>
        <v>15.060871333926737</v>
      </c>
    </row>
    <row r="175" spans="1:14" x14ac:dyDescent="0.2">
      <c r="A175" s="44" t="s">
        <v>129</v>
      </c>
      <c r="B175" s="47" t="str">
        <f t="shared" ref="B175" si="800">+IFERROR(B174/A174-1,"nm")</f>
        <v>nm</v>
      </c>
      <c r="C175" s="47" t="str">
        <f t="shared" ref="C175" si="801">+IFERROR(C174/B174-1,"nm")</f>
        <v>nm</v>
      </c>
      <c r="D175" s="47" t="str">
        <f t="shared" ref="D175" si="802">+IFERROR(D174/C174-1,"nm")</f>
        <v>nm</v>
      </c>
      <c r="E175" s="47" t="str">
        <f t="shared" ref="E175" si="803">+IFERROR(E174/D174-1,"nm")</f>
        <v>nm</v>
      </c>
      <c r="F175" s="47">
        <f t="shared" ref="F175" si="804">+IFERROR(F174/E174-1,"nm")</f>
        <v>-0.1428571428571429</v>
      </c>
      <c r="G175" s="47">
        <f t="shared" ref="G175" si="805">+IFERROR(G174/F174-1,"nm")</f>
        <v>4.1666666666666741E-2</v>
      </c>
      <c r="H175" s="47">
        <f t="shared" ref="H175" si="806">+IFERROR(H174/G174-1,"nm")</f>
        <v>0.15999999999999992</v>
      </c>
      <c r="I175" s="47">
        <f t="shared" ref="I175" si="807">+IFERROR(I174/H174-1,"nm")</f>
        <v>-0.10344827586206895</v>
      </c>
      <c r="J175" s="47">
        <f>I175</f>
        <v>-0.10344827586206895</v>
      </c>
      <c r="K175" s="47">
        <f t="shared" ref="K175:K176" si="808">J175</f>
        <v>-0.10344827586206895</v>
      </c>
      <c r="L175" s="47">
        <f t="shared" ref="L175:L176" si="809">K175</f>
        <v>-0.10344827586206895</v>
      </c>
      <c r="M175" s="47">
        <f t="shared" ref="M175:M176" si="810">L175</f>
        <v>-0.10344827586206895</v>
      </c>
      <c r="N175" s="47">
        <f t="shared" ref="N175:N176" si="811">M175</f>
        <v>-0.10344827586206895</v>
      </c>
    </row>
    <row r="176" spans="1:14" x14ac:dyDescent="0.2">
      <c r="A176" s="44" t="s">
        <v>137</v>
      </c>
      <c r="B176" s="30">
        <f>Historicals!B200</f>
        <v>0</v>
      </c>
      <c r="C176" s="30">
        <f>Historicals!C200</f>
        <v>0</v>
      </c>
      <c r="D176" s="30">
        <f>Historicals!D200</f>
        <v>0</v>
      </c>
      <c r="E176" s="30">
        <f>Historicals!E200</f>
        <v>0</v>
      </c>
      <c r="F176" s="30">
        <f>Historicals!F200</f>
        <v>-0.14299999999999999</v>
      </c>
      <c r="G176" s="30">
        <f>Historicals!G200</f>
        <v>4.2000000000000003E-2</v>
      </c>
      <c r="H176" s="30">
        <f>Historicals!H200</f>
        <v>0.16</v>
      </c>
      <c r="I176" s="30">
        <f>Historicals!I200</f>
        <v>-0.16</v>
      </c>
      <c r="J176" s="47">
        <f>I176</f>
        <v>-0.16</v>
      </c>
      <c r="K176" s="47">
        <f t="shared" si="808"/>
        <v>-0.16</v>
      </c>
      <c r="L176" s="47">
        <f t="shared" si="809"/>
        <v>-0.16</v>
      </c>
      <c r="M176" s="47">
        <f t="shared" si="810"/>
        <v>-0.16</v>
      </c>
      <c r="N176" s="47">
        <f t="shared" si="811"/>
        <v>-0.16</v>
      </c>
    </row>
    <row r="177" spans="1:14" x14ac:dyDescent="0.2">
      <c r="A177" s="44" t="s">
        <v>138</v>
      </c>
      <c r="B177" s="47" t="str">
        <f t="shared" ref="B177:I177" si="812">+IFERROR(B175-B176,"nm")</f>
        <v>nm</v>
      </c>
      <c r="C177" s="47" t="str">
        <f t="shared" si="812"/>
        <v>nm</v>
      </c>
      <c r="D177" s="47" t="str">
        <f t="shared" si="812"/>
        <v>nm</v>
      </c>
      <c r="E177" s="47" t="str">
        <f t="shared" si="812"/>
        <v>nm</v>
      </c>
      <c r="F177" s="47">
        <f t="shared" si="812"/>
        <v>1.4285714285708351E-4</v>
      </c>
      <c r="G177" s="47">
        <f t="shared" si="812"/>
        <v>-3.3333333333326193E-4</v>
      </c>
      <c r="H177" s="47">
        <f t="shared" si="812"/>
        <v>-8.3266726846886741E-17</v>
      </c>
      <c r="I177" s="47">
        <f t="shared" si="812"/>
        <v>5.6551724137931053E-2</v>
      </c>
      <c r="J177" s="49">
        <f>J175-J176</f>
        <v>5.6551724137931053E-2</v>
      </c>
      <c r="K177" s="49">
        <f t="shared" ref="K177" si="813">+J177</f>
        <v>5.6551724137931053E-2</v>
      </c>
      <c r="L177" s="49">
        <f t="shared" ref="L177" si="814">+K177</f>
        <v>5.6551724137931053E-2</v>
      </c>
      <c r="M177" s="49">
        <f t="shared" ref="M177" si="815">+L177</f>
        <v>5.6551724137931053E-2</v>
      </c>
      <c r="N177" s="49">
        <f t="shared" ref="N177" si="816">+M177</f>
        <v>5.6551724137931053E-2</v>
      </c>
    </row>
    <row r="178" spans="1:14" x14ac:dyDescent="0.2">
      <c r="A178" s="9" t="s">
        <v>130</v>
      </c>
      <c r="B178" s="1">
        <f>B181+B185</f>
        <v>535</v>
      </c>
      <c r="C178" s="1">
        <f t="shared" ref="C178:I178" si="817">C181+C185</f>
        <v>514</v>
      </c>
      <c r="D178" s="1">
        <f t="shared" si="817"/>
        <v>505</v>
      </c>
      <c r="E178" s="1">
        <f t="shared" si="817"/>
        <v>343</v>
      </c>
      <c r="F178" s="1">
        <f t="shared" si="817"/>
        <v>334</v>
      </c>
      <c r="G178" s="1">
        <f t="shared" si="817"/>
        <v>322</v>
      </c>
      <c r="H178" s="1">
        <f t="shared" si="817"/>
        <v>569</v>
      </c>
      <c r="I178" s="1">
        <f t="shared" si="817"/>
        <v>691</v>
      </c>
      <c r="J178" s="9">
        <f>+I178*(1+I179)</f>
        <v>839.15817223198599</v>
      </c>
      <c r="K178" s="9">
        <f t="shared" ref="K178:N178" si="818">+J178*(1+J179)</f>
        <v>1019.083123044468</v>
      </c>
      <c r="L178" s="9">
        <f t="shared" si="818"/>
        <v>1237.5860070715771</v>
      </c>
      <c r="M178" s="9">
        <f t="shared" si="818"/>
        <v>1502.9383671115286</v>
      </c>
      <c r="N178" s="9">
        <f t="shared" si="818"/>
        <v>1825.1852577751604</v>
      </c>
    </row>
    <row r="179" spans="1:14" x14ac:dyDescent="0.2">
      <c r="A179" s="46" t="s">
        <v>129</v>
      </c>
      <c r="B179" s="47" t="str">
        <f t="shared" ref="B179" si="819">+IFERROR(B178/A178-1,"nm")</f>
        <v>nm</v>
      </c>
      <c r="C179" s="47">
        <f t="shared" ref="C179" si="820">+IFERROR(C178/B178-1,"nm")</f>
        <v>-3.9252336448598157E-2</v>
      </c>
      <c r="D179" s="47">
        <f>+IFERROR(D178/C178-1,"nm")</f>
        <v>-1.7509727626459193E-2</v>
      </c>
      <c r="E179" s="47">
        <f t="shared" ref="E179" si="821">+IFERROR(E178/D178-1,"nm")</f>
        <v>-0.32079207920792074</v>
      </c>
      <c r="F179" s="47">
        <f t="shared" ref="F179" si="822">+IFERROR(F178/E178-1,"nm")</f>
        <v>-2.6239067055393583E-2</v>
      </c>
      <c r="G179" s="47">
        <f t="shared" ref="G179" si="823">+IFERROR(G178/F178-1,"nm")</f>
        <v>-3.59281437125748E-2</v>
      </c>
      <c r="H179" s="47">
        <f t="shared" ref="H179" si="824">+IFERROR(H178/G178-1,"nm")</f>
        <v>0.76708074534161486</v>
      </c>
      <c r="I179" s="47">
        <f t="shared" ref="I179" si="825">+IFERROR(I178/H178-1,"nm")</f>
        <v>0.21441124780316345</v>
      </c>
      <c r="J179" s="47">
        <f>I179</f>
        <v>0.21441124780316345</v>
      </c>
      <c r="K179" s="47">
        <f t="shared" ref="K179" si="826">J179</f>
        <v>0.21441124780316345</v>
      </c>
      <c r="L179" s="47">
        <f t="shared" ref="L179" si="827">K179</f>
        <v>0.21441124780316345</v>
      </c>
      <c r="M179" s="47">
        <f t="shared" ref="M179" si="828">L179</f>
        <v>0.21441124780316345</v>
      </c>
      <c r="N179" s="47">
        <f t="shared" ref="N179" si="829">M179</f>
        <v>0.21441124780316345</v>
      </c>
    </row>
    <row r="180" spans="1:14" x14ac:dyDescent="0.2">
      <c r="A180" s="46" t="s">
        <v>131</v>
      </c>
      <c r="B180" s="30">
        <f>B178/B164</f>
        <v>0.26992936427850656</v>
      </c>
      <c r="C180" s="30">
        <f t="shared" ref="C180:I180" si="830">C178/C164</f>
        <v>0.26291560102301792</v>
      </c>
      <c r="D180" s="30">
        <f t="shared" si="830"/>
        <v>0.24730656219392752</v>
      </c>
      <c r="E180" s="30">
        <f t="shared" si="830"/>
        <v>0.18186638388123011</v>
      </c>
      <c r="F180" s="30">
        <f t="shared" si="830"/>
        <v>0.17523609653725078</v>
      </c>
      <c r="G180" s="30">
        <f t="shared" si="830"/>
        <v>0.17443120260021669</v>
      </c>
      <c r="H180" s="30">
        <f t="shared" si="830"/>
        <v>0.25804988662131517</v>
      </c>
      <c r="I180" s="30">
        <f t="shared" si="830"/>
        <v>0.29454390451832907</v>
      </c>
      <c r="J180" s="49">
        <f>+I180</f>
        <v>0.29454390451832907</v>
      </c>
      <c r="K180" s="49">
        <f t="shared" ref="K180" si="831">+J180</f>
        <v>0.29454390451832907</v>
      </c>
      <c r="L180" s="49">
        <f t="shared" ref="L180" si="832">+K180</f>
        <v>0.29454390451832907</v>
      </c>
      <c r="M180" s="49">
        <f t="shared" ref="M180" si="833">+L180</f>
        <v>0.29454390451832907</v>
      </c>
      <c r="N180" s="49">
        <f t="shared" ref="N180" si="834">+M180</f>
        <v>0.29454390451832907</v>
      </c>
    </row>
    <row r="181" spans="1:14" x14ac:dyDescent="0.2">
      <c r="A181" s="9" t="s">
        <v>132</v>
      </c>
      <c r="B181" s="1">
        <f>Historicals!B173</f>
        <v>18</v>
      </c>
      <c r="C181" s="1">
        <f>Historicals!C173</f>
        <v>27</v>
      </c>
      <c r="D181" s="1">
        <f>Historicals!D173</f>
        <v>28</v>
      </c>
      <c r="E181" s="1">
        <f>Historicals!E173</f>
        <v>33</v>
      </c>
      <c r="F181" s="1">
        <f>Historicals!F173</f>
        <v>31</v>
      </c>
      <c r="G181" s="1">
        <f>Historicals!G173</f>
        <v>25</v>
      </c>
      <c r="H181" s="1">
        <f>Historicals!H173</f>
        <v>26</v>
      </c>
      <c r="I181" s="1">
        <f>Historicals!I173</f>
        <v>22</v>
      </c>
      <c r="J181" s="9">
        <f t="shared" ref="J181:N181" si="835">+I181*(1+I182)</f>
        <v>18.615384615384617</v>
      </c>
      <c r="K181" s="9">
        <f t="shared" si="835"/>
        <v>15.75147928994083</v>
      </c>
      <c r="L181" s="9">
        <f t="shared" si="835"/>
        <v>13.328174783796086</v>
      </c>
      <c r="M181" s="9">
        <f t="shared" si="835"/>
        <v>11.277686355519766</v>
      </c>
      <c r="N181" s="9">
        <f t="shared" si="835"/>
        <v>9.5426576854398011</v>
      </c>
    </row>
    <row r="182" spans="1:14" x14ac:dyDescent="0.2">
      <c r="A182" s="46" t="s">
        <v>129</v>
      </c>
      <c r="B182" s="47" t="str">
        <f t="shared" ref="B182" si="836">+IFERROR(B181/A181-1,"nm")</f>
        <v>nm</v>
      </c>
      <c r="C182" s="47">
        <f t="shared" ref="C182" si="837">+IFERROR(C181/B181-1,"nm")</f>
        <v>0.5</v>
      </c>
      <c r="D182" s="47">
        <f t="shared" ref="D182" si="838">+IFERROR(D181/C181-1,"nm")</f>
        <v>3.7037037037036979E-2</v>
      </c>
      <c r="E182" s="47">
        <f t="shared" ref="E182" si="839">+IFERROR(E181/D181-1,"nm")</f>
        <v>0.1785714285714286</v>
      </c>
      <c r="F182" s="47">
        <f t="shared" ref="F182" si="840">+IFERROR(F181/E181-1,"nm")</f>
        <v>-6.0606060606060552E-2</v>
      </c>
      <c r="G182" s="47">
        <f t="shared" ref="G182" si="841">+IFERROR(G181/F181-1,"nm")</f>
        <v>-0.19354838709677424</v>
      </c>
      <c r="H182" s="47">
        <f t="shared" ref="H182" si="842">+IFERROR(H181/G181-1,"nm")</f>
        <v>4.0000000000000036E-2</v>
      </c>
      <c r="I182" s="47">
        <f t="shared" ref="I182" si="843">+IFERROR(I181/H181-1,"nm")</f>
        <v>-0.15384615384615385</v>
      </c>
      <c r="J182" s="47">
        <f t="shared" ref="J182" si="844">I182</f>
        <v>-0.15384615384615385</v>
      </c>
      <c r="K182" s="47">
        <f t="shared" ref="K182" si="845">J182</f>
        <v>-0.15384615384615385</v>
      </c>
      <c r="L182" s="47">
        <f>K182</f>
        <v>-0.15384615384615385</v>
      </c>
      <c r="M182" s="47">
        <f t="shared" ref="M182" si="846">L182</f>
        <v>-0.15384615384615385</v>
      </c>
      <c r="N182" s="47">
        <f t="shared" ref="N182" si="847">M182</f>
        <v>-0.15384615384615385</v>
      </c>
    </row>
    <row r="183" spans="1:14" x14ac:dyDescent="0.2">
      <c r="A183" s="46" t="s">
        <v>133</v>
      </c>
      <c r="B183" s="30">
        <f>B181/B164</f>
        <v>9.0817356205852677E-3</v>
      </c>
      <c r="C183" s="30">
        <f t="shared" ref="C183:I183" si="848">C181/C164</f>
        <v>1.3810741687979539E-2</v>
      </c>
      <c r="D183" s="30">
        <f>D181/D164</f>
        <v>1.3712047012732615E-2</v>
      </c>
      <c r="E183" s="30">
        <f t="shared" si="848"/>
        <v>1.7497348886532343E-2</v>
      </c>
      <c r="F183" s="30">
        <f t="shared" si="848"/>
        <v>1.6264428121720881E-2</v>
      </c>
      <c r="G183" s="30">
        <f t="shared" si="848"/>
        <v>1.3542795232936078E-2</v>
      </c>
      <c r="H183" s="30">
        <f t="shared" si="848"/>
        <v>1.1791383219954649E-2</v>
      </c>
      <c r="I183" s="30">
        <f t="shared" si="848"/>
        <v>9.3776641091219103E-3</v>
      </c>
      <c r="J183" s="47">
        <f t="shared" ref="J183:N183" si="849">+IFERROR(J181/J$21,"nm")</f>
        <v>9.494142899557933E-4</v>
      </c>
      <c r="K183" s="47">
        <f t="shared" si="849"/>
        <v>7.5196203076695193E-4</v>
      </c>
      <c r="L183" s="47">
        <f t="shared" si="849"/>
        <v>5.955744522672887E-4</v>
      </c>
      <c r="M183" s="47">
        <f t="shared" si="849"/>
        <v>4.7171122168455915E-4</v>
      </c>
      <c r="N183" s="47">
        <f t="shared" si="849"/>
        <v>3.7360816236502712E-4</v>
      </c>
    </row>
    <row r="184" spans="1:14" x14ac:dyDescent="0.2">
      <c r="A184" s="46" t="s">
        <v>142</v>
      </c>
      <c r="B184" s="30">
        <f>B181/B191</f>
        <v>0.14754098360655737</v>
      </c>
      <c r="C184" s="30">
        <f t="shared" ref="C184:I184" si="850">C181/C191</f>
        <v>0.216</v>
      </c>
      <c r="D184" s="30">
        <f t="shared" si="850"/>
        <v>0.224</v>
      </c>
      <c r="E184" s="30">
        <f t="shared" si="850"/>
        <v>0.28695652173913044</v>
      </c>
      <c r="F184" s="30">
        <f t="shared" si="850"/>
        <v>0.31</v>
      </c>
      <c r="G184" s="30">
        <f t="shared" si="850"/>
        <v>0.3125</v>
      </c>
      <c r="H184" s="30">
        <f t="shared" si="850"/>
        <v>0.41269841269841268</v>
      </c>
      <c r="I184" s="30">
        <f t="shared" si="850"/>
        <v>0.44897959183673469</v>
      </c>
      <c r="J184" s="49">
        <f>J181/J191</f>
        <v>0.48845032518501907</v>
      </c>
      <c r="K184" s="49">
        <f t="shared" ref="K184:N184" si="851">K181/K191</f>
        <v>0.53139101311337245</v>
      </c>
      <c r="L184" s="49">
        <f t="shared" si="851"/>
        <v>0.57810670657388863</v>
      </c>
      <c r="M184" s="49">
        <f t="shared" si="851"/>
        <v>0.62892927418477995</v>
      </c>
      <c r="N184" s="49">
        <f t="shared" si="851"/>
        <v>0.68421975982739791</v>
      </c>
    </row>
    <row r="185" spans="1:14" x14ac:dyDescent="0.2">
      <c r="A185" s="9" t="s">
        <v>134</v>
      </c>
      <c r="B185" s="1">
        <f>Historicals!B140</f>
        <v>517</v>
      </c>
      <c r="C185" s="1">
        <f>Historicals!C140</f>
        <v>487</v>
      </c>
      <c r="D185" s="1">
        <f>Historicals!D140</f>
        <v>477</v>
      </c>
      <c r="E185" s="1">
        <f>Historicals!E140</f>
        <v>310</v>
      </c>
      <c r="F185" s="1">
        <f>Historicals!F140</f>
        <v>303</v>
      </c>
      <c r="G185" s="1">
        <f>Historicals!G140</f>
        <v>297</v>
      </c>
      <c r="H185" s="1">
        <f>Historicals!H140</f>
        <v>543</v>
      </c>
      <c r="I185" s="1">
        <f>Historicals!I140</f>
        <v>669</v>
      </c>
      <c r="J185" s="9">
        <f t="shared" ref="J185:N185" si="852">+I185*(1+I186)</f>
        <v>824.23756906077358</v>
      </c>
      <c r="K185" s="9">
        <f t="shared" si="852"/>
        <v>1015.4971154726659</v>
      </c>
      <c r="L185" s="9">
        <f t="shared" si="852"/>
        <v>1251.1373301127321</v>
      </c>
      <c r="M185" s="9">
        <f t="shared" si="852"/>
        <v>1541.4564895864048</v>
      </c>
      <c r="N185" s="9">
        <f t="shared" si="852"/>
        <v>1899.1425258440238</v>
      </c>
    </row>
    <row r="186" spans="1:14" x14ac:dyDescent="0.2">
      <c r="A186" s="46" t="s">
        <v>129</v>
      </c>
      <c r="B186" s="47" t="str">
        <f t="shared" ref="B186" si="853">+IFERROR(B185/A185-1,"nm")</f>
        <v>nm</v>
      </c>
      <c r="C186" s="47">
        <f t="shared" ref="C186" si="854">+IFERROR(C185/B185-1,"nm")</f>
        <v>-5.8027079303675011E-2</v>
      </c>
      <c r="D186" s="47">
        <f t="shared" ref="D186" si="855">+IFERROR(D185/C185-1,"nm")</f>
        <v>-2.0533880903490731E-2</v>
      </c>
      <c r="E186" s="47">
        <f t="shared" ref="E186" si="856">+IFERROR(E185/D185-1,"nm")</f>
        <v>-0.35010482180293501</v>
      </c>
      <c r="F186" s="47">
        <f t="shared" ref="F186" si="857">+IFERROR(F185/E185-1,"nm")</f>
        <v>-2.2580645161290325E-2</v>
      </c>
      <c r="G186" s="47">
        <f t="shared" ref="G186" si="858">+IFERROR(G185/F185-1,"nm")</f>
        <v>-1.980198019801982E-2</v>
      </c>
      <c r="H186" s="47">
        <f t="shared" ref="H186" si="859">+IFERROR(H185/G185-1,"nm")</f>
        <v>0.82828282828282829</v>
      </c>
      <c r="I186" s="47">
        <f t="shared" ref="I186" si="860">+IFERROR(I185/H185-1,"nm")</f>
        <v>0.2320441988950277</v>
      </c>
      <c r="J186" s="47">
        <f>I186</f>
        <v>0.2320441988950277</v>
      </c>
      <c r="K186" s="47">
        <f t="shared" ref="K186:N186" si="861">J186</f>
        <v>0.2320441988950277</v>
      </c>
      <c r="L186" s="47">
        <f t="shared" si="861"/>
        <v>0.2320441988950277</v>
      </c>
      <c r="M186" s="47">
        <f t="shared" si="861"/>
        <v>0.2320441988950277</v>
      </c>
      <c r="N186" s="47">
        <f t="shared" si="861"/>
        <v>0.2320441988950277</v>
      </c>
    </row>
    <row r="187" spans="1:14" x14ac:dyDescent="0.2">
      <c r="A187" s="46" t="s">
        <v>131</v>
      </c>
      <c r="B187" s="30">
        <f>B185/B164</f>
        <v>0.26084762865792127</v>
      </c>
      <c r="C187" s="30">
        <f t="shared" ref="C187:I187" si="862">C185/C164</f>
        <v>0.24910485933503837</v>
      </c>
      <c r="D187" s="30">
        <f t="shared" si="862"/>
        <v>0.23359451518119489</v>
      </c>
      <c r="E187" s="30">
        <f t="shared" si="862"/>
        <v>0.16436903499469777</v>
      </c>
      <c r="F187" s="30">
        <f t="shared" si="862"/>
        <v>0.1589716684155299</v>
      </c>
      <c r="G187" s="30">
        <f t="shared" si="862"/>
        <v>0.16088840736728061</v>
      </c>
      <c r="H187" s="30">
        <f t="shared" si="862"/>
        <v>0.24625850340136055</v>
      </c>
      <c r="I187" s="30">
        <f t="shared" si="862"/>
        <v>0.28516624040920718</v>
      </c>
      <c r="J187" s="47">
        <f t="shared" ref="J187:N187" si="863">+IFERROR(J185/J$21,"nm")</f>
        <v>4.2037429929757869E-2</v>
      </c>
      <c r="K187" s="47">
        <f t="shared" si="863"/>
        <v>4.8478956111535874E-2</v>
      </c>
      <c r="L187" s="47">
        <f t="shared" si="863"/>
        <v>5.5907537392064312E-2</v>
      </c>
      <c r="M187" s="47">
        <f t="shared" si="863"/>
        <v>6.4474423295209943E-2</v>
      </c>
      <c r="N187" s="47">
        <f t="shared" si="863"/>
        <v>7.4354039779973596E-2</v>
      </c>
    </row>
    <row r="188" spans="1:14" x14ac:dyDescent="0.2">
      <c r="A188" s="9" t="s">
        <v>135</v>
      </c>
      <c r="B188" s="1">
        <f>Historicals!B162</f>
        <v>101</v>
      </c>
      <c r="C188" s="1">
        <f>Historicals!C162</f>
        <v>39</v>
      </c>
      <c r="D188" s="1">
        <f>Historicals!D162</f>
        <v>30</v>
      </c>
      <c r="E188" s="1">
        <f>Historicals!E162</f>
        <v>22</v>
      </c>
      <c r="F188" s="1">
        <f>Historicals!F162</f>
        <v>18</v>
      </c>
      <c r="G188" s="1">
        <f>Historicals!G162</f>
        <v>12</v>
      </c>
      <c r="H188" s="1">
        <f>Historicals!H162</f>
        <v>7</v>
      </c>
      <c r="I188" s="1">
        <f>Historicals!I162</f>
        <v>9</v>
      </c>
      <c r="J188" s="9">
        <f t="shared" ref="J188:N188" si="864">+I188*(1+I189)</f>
        <v>11.571428571428573</v>
      </c>
      <c r="K188" s="9">
        <f t="shared" si="864"/>
        <v>14.877551020408166</v>
      </c>
      <c r="L188" s="9">
        <f t="shared" si="864"/>
        <v>19.128279883381929</v>
      </c>
      <c r="M188" s="9">
        <f t="shared" si="864"/>
        <v>24.593502707205339</v>
      </c>
      <c r="N188" s="9">
        <f t="shared" si="864"/>
        <v>31.620217766406867</v>
      </c>
    </row>
    <row r="189" spans="1:14" x14ac:dyDescent="0.2">
      <c r="A189" s="46" t="s">
        <v>129</v>
      </c>
      <c r="B189" s="47" t="str">
        <f t="shared" ref="B189" si="865">+IFERROR(B188/A188-1,"nm")</f>
        <v>nm</v>
      </c>
      <c r="C189" s="47">
        <f t="shared" ref="C189" si="866">+IFERROR(C188/B188-1,"nm")</f>
        <v>-0.61386138613861385</v>
      </c>
      <c r="D189" s="47">
        <f t="shared" ref="D189" si="867">+IFERROR(D188/C188-1,"nm")</f>
        <v>-0.23076923076923073</v>
      </c>
      <c r="E189" s="47">
        <f t="shared" ref="E189" si="868">+IFERROR(E188/D188-1,"nm")</f>
        <v>-0.26666666666666672</v>
      </c>
      <c r="F189" s="47">
        <f t="shared" ref="F189" si="869">+IFERROR(F188/E188-1,"nm")</f>
        <v>-0.18181818181818177</v>
      </c>
      <c r="G189" s="47">
        <f t="shared" ref="G189" si="870">+IFERROR(G188/F188-1,"nm")</f>
        <v>-0.33333333333333337</v>
      </c>
      <c r="H189" s="47">
        <f t="shared" ref="H189" si="871">+IFERROR(H188/G188-1,"nm")</f>
        <v>-0.41666666666666663</v>
      </c>
      <c r="I189" s="47">
        <f t="shared" ref="I189" si="872">+IFERROR(I188/H188-1,"nm")</f>
        <v>0.28571428571428581</v>
      </c>
      <c r="J189" s="47">
        <f t="shared" ref="J189" si="873">+IFERROR(J188/I188-1,"nm")</f>
        <v>0.28571428571428581</v>
      </c>
      <c r="K189" s="47">
        <f t="shared" ref="K189" si="874">+IFERROR(K188/J188-1,"nm")</f>
        <v>0.28571428571428581</v>
      </c>
      <c r="L189" s="47">
        <f t="shared" ref="L189" si="875">+IFERROR(L188/K188-1,"nm")</f>
        <v>0.28571428571428581</v>
      </c>
      <c r="M189" s="47">
        <f t="shared" ref="M189" si="876">+IFERROR(M188/L188-1,"nm")</f>
        <v>0.28571428571428581</v>
      </c>
      <c r="N189" s="47">
        <f t="shared" ref="N189" si="877">+IFERROR(N188/M188-1,"nm")</f>
        <v>0.28571428571428581</v>
      </c>
    </row>
    <row r="190" spans="1:14" x14ac:dyDescent="0.2">
      <c r="A190" s="46" t="s">
        <v>133</v>
      </c>
      <c r="B190" s="30">
        <f>B188/B164</f>
        <v>5.0958627648839558E-2</v>
      </c>
      <c r="C190" s="30">
        <f t="shared" ref="C190:I190" si="878">C188/C164</f>
        <v>1.9948849104859334E-2</v>
      </c>
      <c r="D190" s="30">
        <f t="shared" si="878"/>
        <v>1.4691478942213516E-2</v>
      </c>
      <c r="E190" s="30">
        <f t="shared" si="878"/>
        <v>1.166489925768823E-2</v>
      </c>
      <c r="F190" s="30">
        <f t="shared" si="878"/>
        <v>9.4438614900314802E-3</v>
      </c>
      <c r="G190" s="30">
        <f t="shared" si="878"/>
        <v>6.5005417118093175E-3</v>
      </c>
      <c r="H190" s="30">
        <f t="shared" si="878"/>
        <v>3.1746031746031746E-3</v>
      </c>
      <c r="I190" s="30">
        <f t="shared" si="878"/>
        <v>3.8363171355498722E-3</v>
      </c>
      <c r="J190" s="49">
        <f>J188/J164</f>
        <v>4.6359586868217765E-3</v>
      </c>
      <c r="K190" s="49">
        <f t="shared" ref="K190:N190" si="879">K188/K164</f>
        <v>5.6022774412360357E-3</v>
      </c>
      <c r="L190" s="49">
        <f t="shared" si="879"/>
        <v>6.7700155779642623E-3</v>
      </c>
      <c r="M190" s="49">
        <f t="shared" si="879"/>
        <v>8.1811569324504192E-3</v>
      </c>
      <c r="N190" s="49">
        <f t="shared" si="879"/>
        <v>9.8864364465033848E-3</v>
      </c>
    </row>
    <row r="191" spans="1:14" x14ac:dyDescent="0.2">
      <c r="A191" s="9" t="s">
        <v>143</v>
      </c>
      <c r="B191" s="1">
        <f>Historicals!B151</f>
        <v>122</v>
      </c>
      <c r="C191" s="1">
        <f>Historicals!C151</f>
        <v>125</v>
      </c>
      <c r="D191" s="1">
        <f>Historicals!D151</f>
        <v>125</v>
      </c>
      <c r="E191" s="1">
        <f>Historicals!E151</f>
        <v>115</v>
      </c>
      <c r="F191" s="1">
        <f>Historicals!F151</f>
        <v>100</v>
      </c>
      <c r="G191" s="1">
        <f>Historicals!G151</f>
        <v>80</v>
      </c>
      <c r="H191" s="1">
        <f>Historicals!H151</f>
        <v>63</v>
      </c>
      <c r="I191" s="1">
        <f>Historicals!I151</f>
        <v>49</v>
      </c>
      <c r="J191" s="9">
        <f>+I191*(1+I192)</f>
        <v>38.111111111111114</v>
      </c>
      <c r="K191" s="9">
        <f t="shared" ref="K191:N191" si="880">+J191*(1+J192)</f>
        <v>29.641975308641978</v>
      </c>
      <c r="L191" s="9">
        <f t="shared" si="880"/>
        <v>23.054869684499316</v>
      </c>
      <c r="M191" s="9">
        <f>+L191*(1+L192)</f>
        <v>17.931565310166135</v>
      </c>
      <c r="N191" s="9">
        <f t="shared" ref="N191" si="881">+M191*(1+M192)</f>
        <v>13.946773019018105</v>
      </c>
    </row>
    <row r="192" spans="1:14" x14ac:dyDescent="0.2">
      <c r="A192" s="46" t="s">
        <v>129</v>
      </c>
      <c r="B192" s="47" t="str">
        <f t="shared" ref="B192" si="882">+IFERROR(B191/A191-1,"nm")</f>
        <v>nm</v>
      </c>
      <c r="C192" s="47">
        <f t="shared" ref="C192" si="883">+IFERROR(C191/B191-1,"nm")</f>
        <v>2.4590163934426146E-2</v>
      </c>
      <c r="D192" s="47">
        <f t="shared" ref="D192" si="884">+IFERROR(D191/C191-1,"nm")</f>
        <v>0</v>
      </c>
      <c r="E192" s="47">
        <f t="shared" ref="E192" si="885">+IFERROR(E191/D191-1,"nm")</f>
        <v>-7.999999999999996E-2</v>
      </c>
      <c r="F192" s="47">
        <f t="shared" ref="F192" si="886">+IFERROR(F191/E191-1,"nm")</f>
        <v>-0.13043478260869568</v>
      </c>
      <c r="G192" s="47">
        <f t="shared" ref="G192" si="887">+IFERROR(G191/F191-1,"nm")</f>
        <v>-0.19999999999999996</v>
      </c>
      <c r="H192" s="47">
        <f t="shared" ref="H192" si="888">+IFERROR(H191/G191-1,"nm")</f>
        <v>-0.21250000000000002</v>
      </c>
      <c r="I192" s="47">
        <f t="shared" ref="I192" si="889">+IFERROR(I191/H191-1,"nm")</f>
        <v>-0.22222222222222221</v>
      </c>
      <c r="J192" s="47">
        <f>I192</f>
        <v>-0.22222222222222221</v>
      </c>
      <c r="K192" s="47">
        <f t="shared" ref="K192:N192" si="890">J192</f>
        <v>-0.22222222222222221</v>
      </c>
      <c r="L192" s="47">
        <f t="shared" si="890"/>
        <v>-0.22222222222222221</v>
      </c>
      <c r="M192" s="47">
        <f t="shared" si="890"/>
        <v>-0.22222222222222221</v>
      </c>
      <c r="N192" s="47">
        <f t="shared" si="890"/>
        <v>-0.22222222222222221</v>
      </c>
    </row>
    <row r="193" spans="1:14" x14ac:dyDescent="0.2">
      <c r="A193" s="46" t="s">
        <v>133</v>
      </c>
      <c r="B193" s="30">
        <f>B191/B164</f>
        <v>6.1553985872855703E-2</v>
      </c>
      <c r="C193" s="30">
        <f t="shared" ref="C193:I193" si="891">C191/C164</f>
        <v>6.3938618925831206E-2</v>
      </c>
      <c r="D193" s="30">
        <f t="shared" si="891"/>
        <v>6.1214495592556317E-2</v>
      </c>
      <c r="E193" s="30">
        <f t="shared" si="891"/>
        <v>6.097560975609756E-2</v>
      </c>
      <c r="F193" s="30">
        <f t="shared" si="891"/>
        <v>5.2465897166841552E-2</v>
      </c>
      <c r="G193" s="30">
        <f t="shared" si="891"/>
        <v>4.3336944745395449E-2</v>
      </c>
      <c r="H193" s="30">
        <f t="shared" si="891"/>
        <v>2.8571428571428571E-2</v>
      </c>
      <c r="I193" s="30">
        <f t="shared" si="891"/>
        <v>2.0886615515771527E-2</v>
      </c>
      <c r="J193" s="30">
        <f>J191/J164</f>
        <v>1.5268774769628376E-2</v>
      </c>
      <c r="K193" s="30">
        <f>K191/K164</f>
        <v>1.116195598035493E-2</v>
      </c>
      <c r="L193" s="30">
        <f t="shared" ref="L193:N193" si="892">L191/L164</f>
        <v>8.1597419037974014E-3</v>
      </c>
      <c r="M193" s="30">
        <f t="shared" si="892"/>
        <v>5.9650287148391061E-3</v>
      </c>
      <c r="N193" s="30">
        <f t="shared" si="892"/>
        <v>4.3606241457583407E-3</v>
      </c>
    </row>
    <row r="194" spans="1:14" x14ac:dyDescent="0.2">
      <c r="A194" s="43" t="s">
        <v>108</v>
      </c>
      <c r="B194" s="43"/>
      <c r="C194" s="43"/>
      <c r="D194" s="43"/>
      <c r="E194" s="43"/>
      <c r="F194" s="43"/>
      <c r="G194" s="43"/>
      <c r="H194" s="43"/>
      <c r="I194" s="43"/>
      <c r="J194" s="39"/>
      <c r="K194" s="39"/>
      <c r="L194" s="39"/>
      <c r="M194" s="39"/>
      <c r="N194" s="39"/>
    </row>
    <row r="195" spans="1:14" x14ac:dyDescent="0.2">
      <c r="A195" s="9" t="s">
        <v>136</v>
      </c>
      <c r="B195" s="57">
        <f>Historicals!B130</f>
        <v>-82</v>
      </c>
      <c r="C195" s="57">
        <f>Historicals!C130</f>
        <v>-86</v>
      </c>
      <c r="D195" s="57">
        <f>Historicals!D130</f>
        <v>75</v>
      </c>
      <c r="E195" s="57">
        <f>Historicals!E130</f>
        <v>26</v>
      </c>
      <c r="F195" s="57">
        <f>Historicals!F130</f>
        <v>-7</v>
      </c>
      <c r="G195" s="57">
        <f>Historicals!G130</f>
        <v>-11</v>
      </c>
      <c r="H195" s="57">
        <f>Historicals!H130</f>
        <v>40</v>
      </c>
      <c r="I195" s="57">
        <f>Historicals!I130</f>
        <v>-72</v>
      </c>
      <c r="J195" s="9">
        <f t="shared" ref="J195:N197" si="893">+I195*(1+I196)</f>
        <v>129.6</v>
      </c>
      <c r="K195" s="9">
        <f t="shared" si="893"/>
        <v>-233.27999999999997</v>
      </c>
      <c r="L195" s="9">
        <f t="shared" si="893"/>
        <v>419.90399999999988</v>
      </c>
      <c r="M195" s="9">
        <f t="shared" si="893"/>
        <v>-755.82719999999972</v>
      </c>
      <c r="N195" s="9">
        <f>M198+M195*(1+M196)</f>
        <v>1360.4724505660372</v>
      </c>
    </row>
    <row r="196" spans="1:14" x14ac:dyDescent="0.2">
      <c r="A196" s="44" t="s">
        <v>129</v>
      </c>
      <c r="B196" s="47" t="str">
        <f t="shared" ref="B196" si="894">+IFERROR(B195/A195-1,"nm")</f>
        <v>nm</v>
      </c>
      <c r="C196" s="47">
        <f t="shared" ref="C196" si="895">+IFERROR(C195/B195-1,"nm")</f>
        <v>4.8780487804878092E-2</v>
      </c>
      <c r="D196" s="47">
        <f t="shared" ref="D196" si="896">+IFERROR(D195/C195-1,"nm")</f>
        <v>-1.8720930232558139</v>
      </c>
      <c r="E196" s="47">
        <f t="shared" ref="E196" si="897">+IFERROR(E195/D195-1,"nm")</f>
        <v>-0.65333333333333332</v>
      </c>
      <c r="F196" s="47">
        <f t="shared" ref="F196" si="898">+IFERROR(F195/E195-1,"nm")</f>
        <v>-1.2692307692307692</v>
      </c>
      <c r="G196" s="47">
        <f t="shared" ref="G196" si="899">+IFERROR(G195/F195-1,"nm")</f>
        <v>0.5714285714285714</v>
      </c>
      <c r="H196" s="47">
        <f t="shared" ref="H196" si="900">+IFERROR(H195/G195-1,"nm")</f>
        <v>-4.6363636363636367</v>
      </c>
      <c r="I196" s="47">
        <f t="shared" ref="I196" si="901">+IFERROR(I195/H195-1,"nm")</f>
        <v>-2.8</v>
      </c>
      <c r="J196" s="58">
        <f>I196</f>
        <v>-2.8</v>
      </c>
      <c r="K196" s="58">
        <f t="shared" ref="K196:N196" si="902">J196</f>
        <v>-2.8</v>
      </c>
      <c r="L196" s="58">
        <f t="shared" si="902"/>
        <v>-2.8</v>
      </c>
      <c r="M196" s="58">
        <f t="shared" si="902"/>
        <v>-2.8</v>
      </c>
      <c r="N196" s="58">
        <f t="shared" si="902"/>
        <v>-2.8</v>
      </c>
    </row>
    <row r="197" spans="1:14" x14ac:dyDescent="0.2">
      <c r="A197" s="9" t="s">
        <v>130</v>
      </c>
      <c r="B197" s="55">
        <f>B200+B204</f>
        <v>-1022</v>
      </c>
      <c r="C197" s="55">
        <f t="shared" ref="C197:I197" si="903">C200+C204</f>
        <v>-1089</v>
      </c>
      <c r="D197" s="55">
        <f t="shared" si="903"/>
        <v>-633</v>
      </c>
      <c r="E197" s="55">
        <f t="shared" si="903"/>
        <v>-1346</v>
      </c>
      <c r="F197" s="55">
        <f t="shared" si="903"/>
        <v>-1694</v>
      </c>
      <c r="G197" s="55">
        <f t="shared" si="903"/>
        <v>-1855</v>
      </c>
      <c r="H197" s="55">
        <f t="shared" si="903"/>
        <v>-2120</v>
      </c>
      <c r="I197" s="55">
        <f t="shared" si="903"/>
        <v>-2085</v>
      </c>
      <c r="J197" s="9">
        <f t="shared" si="893"/>
        <v>-2050.5778301886794</v>
      </c>
      <c r="K197" s="9">
        <f t="shared" si="893"/>
        <v>-2016.7239509166966</v>
      </c>
      <c r="L197" s="9">
        <f t="shared" si="893"/>
        <v>-1983.4289800289209</v>
      </c>
      <c r="M197" s="9">
        <f t="shared" si="893"/>
        <v>-1950.6836902642926</v>
      </c>
      <c r="N197" s="9">
        <f t="shared" si="893"/>
        <v>-1918.4790066986086</v>
      </c>
    </row>
    <row r="198" spans="1:14" x14ac:dyDescent="0.2">
      <c r="A198" s="46" t="s">
        <v>129</v>
      </c>
      <c r="B198" s="47" t="str">
        <f t="shared" ref="B198" si="904">+IFERROR(B197/A197-1,"nm")</f>
        <v>nm</v>
      </c>
      <c r="C198" s="47">
        <f t="shared" ref="C198" si="905">+IFERROR(C197/B197-1,"nm")</f>
        <v>6.5557729941291498E-2</v>
      </c>
      <c r="D198" s="47">
        <f t="shared" ref="D198" si="906">+IFERROR(D197/C197-1,"nm")</f>
        <v>-0.41873278236914602</v>
      </c>
      <c r="E198" s="47">
        <f t="shared" ref="E198" si="907">+IFERROR(E197/D197-1,"nm")</f>
        <v>1.126382306477093</v>
      </c>
      <c r="F198" s="47">
        <f t="shared" ref="F198" si="908">+IFERROR(F197/E197-1,"nm")</f>
        <v>0.25854383358098065</v>
      </c>
      <c r="G198" s="47">
        <f t="shared" ref="G198" si="909">+IFERROR(G197/F197-1,"nm")</f>
        <v>9.5041322314049603E-2</v>
      </c>
      <c r="H198" s="47">
        <f t="shared" ref="H198" si="910">+IFERROR(H197/G197-1,"nm")</f>
        <v>0.14285714285714279</v>
      </c>
      <c r="I198" s="47">
        <f t="shared" ref="I198" si="911">+IFERROR(I197/H197-1,"nm")</f>
        <v>-1.650943396226412E-2</v>
      </c>
      <c r="J198" s="59">
        <f>I198</f>
        <v>-1.650943396226412E-2</v>
      </c>
      <c r="K198" s="59">
        <f t="shared" ref="K198:N198" si="912">J198</f>
        <v>-1.650943396226412E-2</v>
      </c>
      <c r="L198" s="59">
        <f t="shared" si="912"/>
        <v>-1.650943396226412E-2</v>
      </c>
      <c r="M198" s="59">
        <f t="shared" si="912"/>
        <v>-1.650943396226412E-2</v>
      </c>
      <c r="N198" s="59">
        <f t="shared" si="912"/>
        <v>-1.650943396226412E-2</v>
      </c>
    </row>
    <row r="199" spans="1:14" x14ac:dyDescent="0.2">
      <c r="A199" s="46" t="s">
        <v>131</v>
      </c>
      <c r="B199" s="54">
        <f>B197/B195</f>
        <v>12.463414634146341</v>
      </c>
      <c r="C199" s="54">
        <f t="shared" ref="C199:N199" si="913">C197/C195</f>
        <v>12.662790697674419</v>
      </c>
      <c r="D199" s="54">
        <f t="shared" si="913"/>
        <v>-8.44</v>
      </c>
      <c r="E199" s="54">
        <f t="shared" si="913"/>
        <v>-51.769230769230766</v>
      </c>
      <c r="F199" s="54">
        <f t="shared" si="913"/>
        <v>242</v>
      </c>
      <c r="G199" s="54">
        <f t="shared" si="913"/>
        <v>168.63636363636363</v>
      </c>
      <c r="H199" s="54">
        <f t="shared" si="913"/>
        <v>-53</v>
      </c>
      <c r="I199" s="54">
        <f t="shared" si="913"/>
        <v>28.958333333333332</v>
      </c>
      <c r="J199" s="54">
        <f t="shared" si="913"/>
        <v>-15.822359800838576</v>
      </c>
      <c r="K199" s="54">
        <f t="shared" si="913"/>
        <v>8.6450786647663609</v>
      </c>
      <c r="L199" s="54">
        <f t="shared" si="913"/>
        <v>-4.7235296163621241</v>
      </c>
      <c r="M199" s="54">
        <f t="shared" si="913"/>
        <v>2.5808593422733308</v>
      </c>
      <c r="N199" s="54">
        <f t="shared" si="913"/>
        <v>-1.4101564540321325</v>
      </c>
    </row>
    <row r="200" spans="1:14" x14ac:dyDescent="0.2">
      <c r="A200" s="9" t="s">
        <v>132</v>
      </c>
      <c r="B200" s="1">
        <f>Historicals!B174</f>
        <v>75</v>
      </c>
      <c r="C200" s="1">
        <f>Historicals!C174</f>
        <v>84</v>
      </c>
      <c r="D200" s="1">
        <f>Historicals!D174</f>
        <v>91</v>
      </c>
      <c r="E200" s="1">
        <f>Historicals!E174</f>
        <v>110</v>
      </c>
      <c r="F200" s="1">
        <f>Historicals!F174</f>
        <v>116</v>
      </c>
      <c r="G200" s="1">
        <f>Historicals!G174</f>
        <v>112</v>
      </c>
      <c r="H200" s="1">
        <f>Historicals!H174</f>
        <v>141</v>
      </c>
      <c r="I200" s="1">
        <f>Historicals!I174</f>
        <v>134</v>
      </c>
      <c r="J200" s="9">
        <f t="shared" ref="J200:N200" si="914">+I200*(1+I201)</f>
        <v>127.34751773049646</v>
      </c>
      <c r="K200" s="9">
        <f t="shared" si="914"/>
        <v>121.02530053820232</v>
      </c>
      <c r="L200" s="9">
        <f t="shared" si="914"/>
        <v>115.01695228453271</v>
      </c>
      <c r="M200" s="9">
        <f t="shared" si="914"/>
        <v>109.30689082359847</v>
      </c>
      <c r="N200" s="9">
        <f t="shared" si="914"/>
        <v>103.88030759122124</v>
      </c>
    </row>
    <row r="201" spans="1:14" x14ac:dyDescent="0.2">
      <c r="A201" s="46" t="s">
        <v>129</v>
      </c>
      <c r="B201" s="47" t="str">
        <f t="shared" ref="B201" si="915">+IFERROR(B200/A200-1,"nm")</f>
        <v>nm</v>
      </c>
      <c r="C201" s="47">
        <f t="shared" ref="C201" si="916">+IFERROR(C200/B200-1,"nm")</f>
        <v>0.12000000000000011</v>
      </c>
      <c r="D201" s="47">
        <f t="shared" ref="D201" si="917">+IFERROR(D200/C200-1,"nm")</f>
        <v>8.3333333333333259E-2</v>
      </c>
      <c r="E201" s="47">
        <f t="shared" ref="E201" si="918">+IFERROR(E200/D200-1,"nm")</f>
        <v>0.20879120879120872</v>
      </c>
      <c r="F201" s="47">
        <f t="shared" ref="F201" si="919">+IFERROR(F200/E200-1,"nm")</f>
        <v>5.4545454545454453E-2</v>
      </c>
      <c r="G201" s="47">
        <f t="shared" ref="G201" si="920">+IFERROR(G200/F200-1,"nm")</f>
        <v>-3.4482758620689613E-2</v>
      </c>
      <c r="H201" s="47">
        <f t="shared" ref="H201" si="921">+IFERROR(H200/G200-1,"nm")</f>
        <v>0.2589285714285714</v>
      </c>
      <c r="I201" s="47">
        <f t="shared" ref="I201" si="922">+IFERROR(I200/H200-1,"nm")</f>
        <v>-4.9645390070921946E-2</v>
      </c>
      <c r="J201" s="60">
        <f>I201</f>
        <v>-4.9645390070921946E-2</v>
      </c>
      <c r="K201" s="60">
        <f t="shared" ref="K201:N201" si="923">J201</f>
        <v>-4.9645390070921946E-2</v>
      </c>
      <c r="L201" s="60">
        <f t="shared" si="923"/>
        <v>-4.9645390070921946E-2</v>
      </c>
      <c r="M201" s="60">
        <f t="shared" si="923"/>
        <v>-4.9645390070921946E-2</v>
      </c>
      <c r="N201" s="60">
        <f t="shared" si="923"/>
        <v>-4.9645390070921946E-2</v>
      </c>
    </row>
    <row r="202" spans="1:14" x14ac:dyDescent="0.2">
      <c r="A202" s="46" t="s">
        <v>133</v>
      </c>
      <c r="B202" s="54">
        <f>B200/B195</f>
        <v>-0.91463414634146345</v>
      </c>
      <c r="C202" s="54">
        <f t="shared" ref="C202:N202" si="924">C200/C195</f>
        <v>-0.97674418604651159</v>
      </c>
      <c r="D202" s="54">
        <f t="shared" si="924"/>
        <v>1.2133333333333334</v>
      </c>
      <c r="E202" s="54">
        <f t="shared" si="924"/>
        <v>4.2307692307692308</v>
      </c>
      <c r="F202" s="54">
        <f t="shared" si="924"/>
        <v>-16.571428571428573</v>
      </c>
      <c r="G202" s="54">
        <f t="shared" si="924"/>
        <v>-10.181818181818182</v>
      </c>
      <c r="H202" s="54">
        <f t="shared" si="924"/>
        <v>3.5249999999999999</v>
      </c>
      <c r="I202" s="54">
        <f t="shared" si="924"/>
        <v>-1.8611111111111112</v>
      </c>
      <c r="J202" s="54">
        <f t="shared" si="924"/>
        <v>0.98261973557481841</v>
      </c>
      <c r="K202" s="54">
        <f t="shared" si="924"/>
        <v>-0.51879844195045577</v>
      </c>
      <c r="L202" s="54">
        <f t="shared" si="924"/>
        <v>0.27391249496202164</v>
      </c>
      <c r="M202" s="54">
        <f t="shared" si="924"/>
        <v>-0.1446188901690737</v>
      </c>
      <c r="N202" s="54">
        <f t="shared" si="924"/>
        <v>7.6356053772350094E-2</v>
      </c>
    </row>
    <row r="203" spans="1:14" x14ac:dyDescent="0.2">
      <c r="A203" s="46" t="s">
        <v>142</v>
      </c>
      <c r="B203" s="54">
        <f>B200/B210</f>
        <v>0.10518934081346423</v>
      </c>
      <c r="C203" s="54">
        <f t="shared" ref="C203:N203" si="925">C200/C210</f>
        <v>8.9647812166488788E-2</v>
      </c>
      <c r="D203" s="54">
        <f t="shared" si="925"/>
        <v>7.3505654281098551E-2</v>
      </c>
      <c r="E203" s="54">
        <f t="shared" si="925"/>
        <v>7.586206896551724E-2</v>
      </c>
      <c r="F203" s="54">
        <f t="shared" si="925"/>
        <v>6.9336521219366412E-2</v>
      </c>
      <c r="G203" s="54">
        <f t="shared" si="925"/>
        <v>5.845511482254697E-2</v>
      </c>
      <c r="H203" s="54">
        <f t="shared" si="925"/>
        <v>7.5401069518716571E-2</v>
      </c>
      <c r="I203" s="54">
        <f t="shared" si="925"/>
        <v>7.374793615850303E-2</v>
      </c>
      <c r="J203" s="54">
        <f t="shared" si="925"/>
        <v>7.2131046977902513E-2</v>
      </c>
      <c r="K203" s="54">
        <f t="shared" si="925"/>
        <v>7.0549607340143761E-2</v>
      </c>
      <c r="L203" s="54">
        <f t="shared" si="925"/>
        <v>6.9002840030496948E-2</v>
      </c>
      <c r="M203" s="54">
        <f t="shared" si="925"/>
        <v>6.7489984874303466E-2</v>
      </c>
      <c r="N203" s="54">
        <f t="shared" si="925"/>
        <v>6.6010298363380376E-2</v>
      </c>
    </row>
    <row r="204" spans="1:14" x14ac:dyDescent="0.2">
      <c r="A204" s="9" t="s">
        <v>134</v>
      </c>
      <c r="B204" s="55">
        <f>Historicals!B141</f>
        <v>-1097</v>
      </c>
      <c r="C204" s="55">
        <f>Historicals!C141</f>
        <v>-1173</v>
      </c>
      <c r="D204" s="55">
        <f>Historicals!D141</f>
        <v>-724</v>
      </c>
      <c r="E204" s="55">
        <f>Historicals!E141</f>
        <v>-1456</v>
      </c>
      <c r="F204" s="55">
        <f>Historicals!F141</f>
        <v>-1810</v>
      </c>
      <c r="G204" s="55">
        <f>Historicals!G141</f>
        <v>-1967</v>
      </c>
      <c r="H204" s="55">
        <f>Historicals!H141</f>
        <v>-2261</v>
      </c>
      <c r="I204" s="55">
        <f>Historicals!I141</f>
        <v>-2219</v>
      </c>
      <c r="J204" s="9">
        <f t="shared" ref="J204:N204" si="926">+I204*(1+I205)</f>
        <v>-2177.7801857585141</v>
      </c>
      <c r="K204" s="9">
        <f t="shared" si="926"/>
        <v>-2137.3260646608328</v>
      </c>
      <c r="L204" s="9">
        <f t="shared" si="926"/>
        <v>-2097.6234133049038</v>
      </c>
      <c r="M204" s="9">
        <f t="shared" si="926"/>
        <v>-2058.6582725004782</v>
      </c>
      <c r="N204" s="9">
        <f t="shared" si="926"/>
        <v>-2020.4169423611504</v>
      </c>
    </row>
    <row r="205" spans="1:14" x14ac:dyDescent="0.2">
      <c r="A205" s="46" t="s">
        <v>129</v>
      </c>
      <c r="B205" s="47" t="str">
        <f t="shared" ref="B205" si="927">+IFERROR(B204/A204-1,"nm")</f>
        <v>nm</v>
      </c>
      <c r="C205" s="47">
        <f t="shared" ref="C205" si="928">+IFERROR(C204/B204-1,"nm")</f>
        <v>6.9279854147675568E-2</v>
      </c>
      <c r="D205" s="47">
        <f t="shared" ref="D205" si="929">+IFERROR(D204/C204-1,"nm")</f>
        <v>-0.38277919863597609</v>
      </c>
      <c r="E205" s="47">
        <f t="shared" ref="E205" si="930">+IFERROR(E204/D204-1,"nm")</f>
        <v>1.0110497237569063</v>
      </c>
      <c r="F205" s="47">
        <f t="shared" ref="F205" si="931">+IFERROR(F204/E204-1,"nm")</f>
        <v>0.24313186813186816</v>
      </c>
      <c r="G205" s="47">
        <f t="shared" ref="G205" si="932">+IFERROR(G204/F204-1,"nm")</f>
        <v>8.6740331491712785E-2</v>
      </c>
      <c r="H205" s="47">
        <f t="shared" ref="H205" si="933">+IFERROR(H204/G204-1,"nm")</f>
        <v>0.14946619217081847</v>
      </c>
      <c r="I205" s="47">
        <f t="shared" ref="I205" si="934">+IFERROR(I204/H204-1,"nm")</f>
        <v>-1.8575851393188847E-2</v>
      </c>
      <c r="J205" s="58">
        <f>I205</f>
        <v>-1.8575851393188847E-2</v>
      </c>
      <c r="K205" s="58">
        <f t="shared" ref="K205:N205" si="935">J205</f>
        <v>-1.8575851393188847E-2</v>
      </c>
      <c r="L205" s="58">
        <f t="shared" si="935"/>
        <v>-1.8575851393188847E-2</v>
      </c>
      <c r="M205" s="58">
        <f t="shared" si="935"/>
        <v>-1.8575851393188847E-2</v>
      </c>
      <c r="N205" s="58">
        <f t="shared" si="935"/>
        <v>-1.8575851393188847E-2</v>
      </c>
    </row>
    <row r="206" spans="1:14" x14ac:dyDescent="0.2">
      <c r="A206" s="46" t="s">
        <v>131</v>
      </c>
      <c r="B206" s="54">
        <f>B204/B195</f>
        <v>13.378048780487806</v>
      </c>
      <c r="C206" s="54">
        <f t="shared" ref="C206:N206" si="936">C204/C195</f>
        <v>13.63953488372093</v>
      </c>
      <c r="D206" s="54">
        <f>D204/D195</f>
        <v>-9.6533333333333342</v>
      </c>
      <c r="E206" s="54">
        <f t="shared" si="936"/>
        <v>-56</v>
      </c>
      <c r="F206" s="54">
        <f t="shared" si="936"/>
        <v>258.57142857142856</v>
      </c>
      <c r="G206" s="54">
        <f t="shared" si="936"/>
        <v>178.81818181818181</v>
      </c>
      <c r="H206" s="54">
        <f t="shared" si="936"/>
        <v>-56.524999999999999</v>
      </c>
      <c r="I206" s="54">
        <f t="shared" si="936"/>
        <v>30.819444444444443</v>
      </c>
      <c r="J206" s="54">
        <f t="shared" si="936"/>
        <v>-16.803859458013228</v>
      </c>
      <c r="K206" s="54">
        <f t="shared" si="936"/>
        <v>9.1620630343828573</v>
      </c>
      <c r="L206" s="54">
        <f t="shared" si="936"/>
        <v>-4.9954832850006294</v>
      </c>
      <c r="M206" s="54">
        <f t="shared" si="936"/>
        <v>2.7237155165896105</v>
      </c>
      <c r="N206" s="54">
        <f t="shared" si="936"/>
        <v>-1.4850847891264076</v>
      </c>
    </row>
    <row r="207" spans="1:14" x14ac:dyDescent="0.2">
      <c r="A207" s="9" t="s">
        <v>135</v>
      </c>
      <c r="B207" s="1">
        <f>Historicals!B163</f>
        <v>69</v>
      </c>
      <c r="C207" s="1">
        <f>Historicals!C163</f>
        <v>254</v>
      </c>
      <c r="D207" s="1">
        <f>Historicals!D163</f>
        <v>278</v>
      </c>
      <c r="E207" s="1">
        <f>Historicals!E163</f>
        <v>159</v>
      </c>
      <c r="F207" s="1">
        <f>Historicals!F163</f>
        <v>377</v>
      </c>
      <c r="G207" s="1">
        <f>Historicals!G163</f>
        <v>227</v>
      </c>
      <c r="H207" s="1">
        <f>Historicals!H163</f>
        <v>11</v>
      </c>
      <c r="I207" s="1">
        <f>Historicals!I163</f>
        <v>50</v>
      </c>
      <c r="J207" s="9">
        <f t="shared" ref="J207:N207" si="937">+I207*(1+I208)</f>
        <v>227.27272727272728</v>
      </c>
      <c r="K207" s="9">
        <f t="shared" si="937"/>
        <v>1033.0578512396696</v>
      </c>
      <c r="L207" s="9">
        <f t="shared" si="937"/>
        <v>4695.7175056348624</v>
      </c>
      <c r="M207" s="9">
        <f t="shared" si="937"/>
        <v>21344.170480158467</v>
      </c>
      <c r="N207" s="9">
        <f t="shared" si="937"/>
        <v>97018.956727993049</v>
      </c>
    </row>
    <row r="208" spans="1:14" x14ac:dyDescent="0.2">
      <c r="A208" s="46" t="s">
        <v>129</v>
      </c>
      <c r="B208" s="47" t="str">
        <f>+IFERROR(B207/A207-1,"nm")</f>
        <v>nm</v>
      </c>
      <c r="C208" s="47">
        <f t="shared" ref="C208:I208" si="938">+IFERROR(C207/B207-1,"nm")</f>
        <v>2.681159420289855</v>
      </c>
      <c r="D208" s="47">
        <f t="shared" si="938"/>
        <v>9.4488188976378007E-2</v>
      </c>
      <c r="E208" s="47">
        <f t="shared" si="938"/>
        <v>-0.42805755395683454</v>
      </c>
      <c r="F208" s="47">
        <f t="shared" si="938"/>
        <v>1.3710691823899372</v>
      </c>
      <c r="G208" s="47">
        <f t="shared" si="938"/>
        <v>-0.39787798408488062</v>
      </c>
      <c r="H208" s="47">
        <f t="shared" si="938"/>
        <v>-0.95154185022026427</v>
      </c>
      <c r="I208" s="47">
        <f t="shared" si="938"/>
        <v>3.5454545454545459</v>
      </c>
      <c r="J208" s="60">
        <f>I208</f>
        <v>3.5454545454545459</v>
      </c>
      <c r="K208" s="60">
        <f t="shared" ref="K208:N208" si="939">J208</f>
        <v>3.5454545454545459</v>
      </c>
      <c r="L208" s="60">
        <f t="shared" si="939"/>
        <v>3.5454545454545459</v>
      </c>
      <c r="M208" s="60">
        <f t="shared" si="939"/>
        <v>3.5454545454545459</v>
      </c>
      <c r="N208" s="60">
        <f t="shared" si="939"/>
        <v>3.5454545454545459</v>
      </c>
    </row>
    <row r="209" spans="1:14" x14ac:dyDescent="0.2">
      <c r="A209" s="46" t="s">
        <v>133</v>
      </c>
      <c r="B209" s="30">
        <f>B207/B195</f>
        <v>-0.84146341463414631</v>
      </c>
      <c r="C209" s="30">
        <f t="shared" ref="C209:N209" si="940">C207/C195</f>
        <v>-2.9534883720930232</v>
      </c>
      <c r="D209" s="30">
        <f t="shared" si="940"/>
        <v>3.7066666666666666</v>
      </c>
      <c r="E209" s="30">
        <f t="shared" si="940"/>
        <v>6.115384615384615</v>
      </c>
      <c r="F209" s="30">
        <f t="shared" si="940"/>
        <v>-53.857142857142854</v>
      </c>
      <c r="G209" s="30">
        <f t="shared" si="940"/>
        <v>-20.636363636363637</v>
      </c>
      <c r="H209" s="30">
        <f t="shared" si="940"/>
        <v>0.27500000000000002</v>
      </c>
      <c r="I209" s="30">
        <f t="shared" si="940"/>
        <v>-0.69444444444444442</v>
      </c>
      <c r="J209" s="30">
        <f t="shared" si="940"/>
        <v>1.7536475869809205</v>
      </c>
      <c r="K209" s="30">
        <f t="shared" si="940"/>
        <v>-4.4284029974265682</v>
      </c>
      <c r="L209" s="30">
        <f t="shared" si="940"/>
        <v>11.182835852087296</v>
      </c>
      <c r="M209" s="30">
        <f t="shared" si="940"/>
        <v>-28.239484474967924</v>
      </c>
      <c r="N209" s="30">
        <f t="shared" si="940"/>
        <v>71.312694856575305</v>
      </c>
    </row>
    <row r="210" spans="1:14" x14ac:dyDescent="0.2">
      <c r="A210" s="9" t="s">
        <v>143</v>
      </c>
      <c r="B210" s="55">
        <f>Historicals!B152</f>
        <v>713</v>
      </c>
      <c r="C210" s="55">
        <f>Historicals!C152</f>
        <v>937</v>
      </c>
      <c r="D210" s="55">
        <f>Historicals!D152</f>
        <v>1238</v>
      </c>
      <c r="E210" s="55">
        <f>Historicals!E152</f>
        <v>1450</v>
      </c>
      <c r="F210" s="55">
        <f>Historicals!F152</f>
        <v>1673</v>
      </c>
      <c r="G210" s="55">
        <f>Historicals!G152</f>
        <v>1916</v>
      </c>
      <c r="H210" s="55">
        <f>Historicals!H152</f>
        <v>1870</v>
      </c>
      <c r="I210" s="55">
        <f>Historicals!I152</f>
        <v>1817</v>
      </c>
      <c r="J210" s="9">
        <f t="shared" ref="J210:N210" si="941">+I210*(1+I211)</f>
        <v>1765.5021390374332</v>
      </c>
      <c r="K210" s="9">
        <f t="shared" si="941"/>
        <v>1715.4638431181904</v>
      </c>
      <c r="L210" s="9">
        <f t="shared" si="941"/>
        <v>1666.8437448907764</v>
      </c>
      <c r="M210" s="9">
        <f t="shared" si="941"/>
        <v>1619.6016494473481</v>
      </c>
      <c r="N210" s="9">
        <f t="shared" si="941"/>
        <v>1573.6985010940275</v>
      </c>
    </row>
    <row r="211" spans="1:14" x14ac:dyDescent="0.2">
      <c r="A211" s="46" t="s">
        <v>129</v>
      </c>
      <c r="B211" s="47" t="str">
        <f t="shared" ref="B211:I211" si="942">+IFERROR(B210/A210-1,"nm")</f>
        <v>nm</v>
      </c>
      <c r="C211" s="47">
        <f t="shared" si="942"/>
        <v>0.31416549789621318</v>
      </c>
      <c r="D211" s="47">
        <f t="shared" si="942"/>
        <v>0.32123799359658478</v>
      </c>
      <c r="E211" s="47">
        <f t="shared" si="942"/>
        <v>0.17124394184168024</v>
      </c>
      <c r="F211" s="47">
        <f t="shared" si="942"/>
        <v>0.15379310344827579</v>
      </c>
      <c r="G211" s="47">
        <f t="shared" si="942"/>
        <v>0.14524805738194857</v>
      </c>
      <c r="H211" s="47">
        <f t="shared" si="942"/>
        <v>-2.4008350730688965E-2</v>
      </c>
      <c r="I211" s="47">
        <f t="shared" si="942"/>
        <v>-2.8342245989304793E-2</v>
      </c>
      <c r="J211" s="60">
        <f>I211</f>
        <v>-2.8342245989304793E-2</v>
      </c>
      <c r="K211" s="60">
        <f t="shared" ref="K211:N211" si="943">J211</f>
        <v>-2.8342245989304793E-2</v>
      </c>
      <c r="L211" s="60">
        <f t="shared" si="943"/>
        <v>-2.8342245989304793E-2</v>
      </c>
      <c r="M211" s="60">
        <f t="shared" si="943"/>
        <v>-2.8342245989304793E-2</v>
      </c>
      <c r="N211" s="60">
        <f t="shared" si="943"/>
        <v>-2.8342245989304793E-2</v>
      </c>
    </row>
    <row r="212" spans="1:14" x14ac:dyDescent="0.2">
      <c r="A212" s="46" t="s">
        <v>133</v>
      </c>
      <c r="B212" s="54">
        <f>B210/B195</f>
        <v>-8.6951219512195124</v>
      </c>
      <c r="C212" s="54">
        <f>C210/C195</f>
        <v>-10.895348837209303</v>
      </c>
      <c r="D212" s="54">
        <f t="shared" ref="C212:I212" si="944">D210/D195</f>
        <v>16.506666666666668</v>
      </c>
      <c r="E212" s="54">
        <f t="shared" si="944"/>
        <v>55.769230769230766</v>
      </c>
      <c r="F212" s="54">
        <f t="shared" si="944"/>
        <v>-239</v>
      </c>
      <c r="G212" s="54">
        <f t="shared" si="944"/>
        <v>-174.18181818181819</v>
      </c>
      <c r="H212" s="54">
        <f t="shared" si="944"/>
        <v>46.75</v>
      </c>
      <c r="I212" s="54">
        <f t="shared" si="944"/>
        <v>-25.236111111111111</v>
      </c>
      <c r="J212" s="54">
        <f>J210/J195</f>
        <v>13.622701690103652</v>
      </c>
      <c r="K212" s="54">
        <f t="shared" ref="K212:N212" si="945">K210/K195</f>
        <v>-7.353668737646565</v>
      </c>
      <c r="L212" s="54">
        <f t="shared" si="945"/>
        <v>3.9695829163112921</v>
      </c>
      <c r="M212" s="54">
        <f t="shared" si="945"/>
        <v>-2.1428200115679203</v>
      </c>
      <c r="N212" s="54">
        <f t="shared" si="945"/>
        <v>1.1567294144319318</v>
      </c>
    </row>
  </sheetData>
  <pageMargins left="0.7" right="0.7" top="0.75" bottom="0.75" header="0.3" footer="0.3"/>
  <ignoredErrors>
    <ignoredError sqref="B103:I103" evalError="1"/>
    <ignoredError sqref="B23:N23 B54:N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Simon Ansari</cp:lastModifiedBy>
  <dcterms:created xsi:type="dcterms:W3CDTF">2020-05-20T17:26:08Z</dcterms:created>
  <dcterms:modified xsi:type="dcterms:W3CDTF">2024-03-15T20:38:44Z</dcterms:modified>
</cp:coreProperties>
</file>