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"/>
    </mc:Choice>
  </mc:AlternateContent>
  <xr:revisionPtr revIDLastSave="0" documentId="8_{D26C48AC-2F4D-4045-A0E9-6214675DAA9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1" r:id="rId1"/>
    <sheet name="Johnson &amp; Johnson" sheetId="3" r:id="rId2"/>
    <sheet name="Marriot In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5" i="3" l="1"/>
  <c r="K145" i="3"/>
  <c r="J146" i="3"/>
  <c r="K146" i="3"/>
  <c r="J147" i="3"/>
  <c r="K147" i="3"/>
  <c r="J148" i="3"/>
  <c r="K148" i="3"/>
  <c r="J149" i="3"/>
  <c r="K149" i="3"/>
  <c r="G143" i="3"/>
  <c r="J143" i="3" s="1"/>
  <c r="H143" i="3"/>
  <c r="F143" i="3"/>
  <c r="K143" i="3" s="1"/>
  <c r="H150" i="3"/>
  <c r="G150" i="3"/>
  <c r="J150" i="3" s="1"/>
  <c r="F150" i="3"/>
  <c r="K150" i="3" s="1"/>
  <c r="G133" i="3"/>
  <c r="H133" i="3"/>
  <c r="F133" i="3"/>
  <c r="G126" i="3"/>
  <c r="H126" i="3"/>
  <c r="F126" i="3"/>
  <c r="J71" i="3"/>
  <c r="I71" i="3"/>
  <c r="J70" i="3"/>
  <c r="I70" i="3"/>
  <c r="J69" i="3"/>
  <c r="I69" i="3"/>
  <c r="J68" i="3"/>
  <c r="I68" i="3"/>
  <c r="J67" i="3"/>
  <c r="I67" i="3"/>
  <c r="I62" i="3"/>
  <c r="J62" i="3"/>
  <c r="I63" i="3"/>
  <c r="J63" i="3"/>
  <c r="J61" i="3"/>
  <c r="I61" i="3"/>
  <c r="I55" i="3"/>
  <c r="J55" i="3"/>
  <c r="I56" i="3"/>
  <c r="J56" i="3"/>
  <c r="I57" i="3"/>
  <c r="J57" i="3"/>
  <c r="I58" i="3"/>
  <c r="J58" i="3"/>
  <c r="J54" i="3"/>
  <c r="I54" i="3"/>
  <c r="E59" i="3"/>
  <c r="F59" i="3"/>
  <c r="G59" i="3"/>
  <c r="F43" i="3"/>
  <c r="G43" i="3"/>
  <c r="E43" i="3"/>
  <c r="I41" i="3"/>
  <c r="J41" i="3"/>
  <c r="I42" i="3"/>
  <c r="J42" i="3"/>
  <c r="J40" i="3"/>
  <c r="I40" i="3"/>
  <c r="E92" i="2"/>
  <c r="F92" i="2"/>
  <c r="E93" i="2"/>
  <c r="F93" i="2"/>
  <c r="E94" i="2"/>
  <c r="F94" i="2"/>
  <c r="E95" i="2"/>
  <c r="F95" i="2"/>
  <c r="F91" i="2"/>
  <c r="E91" i="2"/>
  <c r="E83" i="2"/>
  <c r="F83" i="2"/>
  <c r="E84" i="2"/>
  <c r="F84" i="2"/>
  <c r="E85" i="2"/>
  <c r="F85" i="2"/>
  <c r="E86" i="2"/>
  <c r="F86" i="2"/>
  <c r="F82" i="2"/>
  <c r="E82" i="2"/>
  <c r="E75" i="2"/>
  <c r="F75" i="2"/>
  <c r="E76" i="2"/>
  <c r="F76" i="2"/>
  <c r="E77" i="2"/>
  <c r="F77" i="2"/>
  <c r="F74" i="2"/>
  <c r="E74" i="2"/>
  <c r="E67" i="2"/>
  <c r="F67" i="2"/>
  <c r="E68" i="2"/>
  <c r="F68" i="2"/>
  <c r="E69" i="2"/>
  <c r="F69" i="2"/>
  <c r="F66" i="2"/>
  <c r="E66" i="2"/>
  <c r="G57" i="2"/>
  <c r="G58" i="2"/>
  <c r="G56" i="2"/>
  <c r="F57" i="2"/>
  <c r="F58" i="2"/>
  <c r="F56" i="2"/>
  <c r="D179" i="2"/>
  <c r="C179" i="2"/>
  <c r="B179" i="2"/>
  <c r="D170" i="2"/>
  <c r="C170" i="2"/>
  <c r="B170" i="2"/>
  <c r="B149" i="2"/>
  <c r="C149" i="2"/>
  <c r="D149" i="2"/>
  <c r="B139" i="2"/>
  <c r="C139" i="2"/>
  <c r="D139" i="2"/>
  <c r="E49" i="3"/>
  <c r="E48" i="3"/>
  <c r="F49" i="3"/>
  <c r="F48" i="3"/>
  <c r="G49" i="3"/>
  <c r="G48" i="3"/>
  <c r="G50" i="3" s="1"/>
  <c r="B70" i="2"/>
  <c r="D78" i="2"/>
  <c r="C78" i="2"/>
  <c r="B78" i="2"/>
  <c r="C70" i="2"/>
  <c r="D70" i="2"/>
  <c r="K31" i="3"/>
  <c r="H31" i="3"/>
  <c r="E31" i="3"/>
  <c r="K22" i="3"/>
  <c r="H22" i="3"/>
  <c r="K20" i="3"/>
  <c r="H20" i="3"/>
  <c r="E22" i="3"/>
  <c r="E20" i="3"/>
  <c r="K15" i="3"/>
  <c r="H15" i="3"/>
  <c r="E15" i="3"/>
  <c r="K10" i="3"/>
  <c r="H10" i="3"/>
  <c r="E10" i="3"/>
  <c r="H36" i="2"/>
  <c r="H43" i="2"/>
  <c r="E36" i="2"/>
  <c r="E43" i="2"/>
  <c r="E21" i="2"/>
  <c r="H21" i="2"/>
  <c r="B21" i="2"/>
  <c r="B43" i="2"/>
  <c r="B36" i="2"/>
  <c r="H134" i="3" l="1"/>
  <c r="G134" i="3"/>
  <c r="F151" i="3"/>
  <c r="K151" i="3" s="1"/>
  <c r="J59" i="3"/>
  <c r="G151" i="3"/>
  <c r="F134" i="3"/>
  <c r="J43" i="3"/>
  <c r="H151" i="3"/>
  <c r="I49" i="3"/>
  <c r="J48" i="3"/>
  <c r="I59" i="3"/>
  <c r="E50" i="3"/>
  <c r="I48" i="3"/>
  <c r="J49" i="3"/>
  <c r="F50" i="3"/>
  <c r="J50" i="3" s="1"/>
  <c r="I43" i="3"/>
  <c r="J151" i="3" l="1"/>
  <c r="I50" i="3"/>
</calcChain>
</file>

<file path=xl/sharedStrings.xml><?xml version="1.0" encoding="utf-8"?>
<sst xmlns="http://schemas.openxmlformats.org/spreadsheetml/2006/main" count="198" uniqueCount="104">
  <si>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</si>
  <si>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</si>
  <si>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</si>
  <si>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</si>
  <si>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</si>
  <si>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</si>
  <si>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</si>
  <si>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</si>
  <si>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</si>
  <si>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</si>
  <si>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</si>
  <si>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</si>
  <si>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Cost Drivers</t>
  </si>
  <si>
    <t>Revenue Per Available Room(RevPAR)</t>
  </si>
  <si>
    <t>Revenue Drivers</t>
  </si>
  <si>
    <t>Average daily rate (ADR) </t>
  </si>
  <si>
    <t>Occupancy Rate</t>
  </si>
  <si>
    <t>Revenue Break-Up</t>
  </si>
  <si>
    <t>Base Management Fees</t>
  </si>
  <si>
    <t>Franchise Fees</t>
  </si>
  <si>
    <t>Incentive Management Fees</t>
  </si>
  <si>
    <t>Owned,Leased,and Other Revenue</t>
  </si>
  <si>
    <t>Cost Reimbursement Revenue</t>
  </si>
  <si>
    <t>Cost Break-Up</t>
  </si>
  <si>
    <t>Owned,Leased,and Other-Direct Cost</t>
  </si>
  <si>
    <t>Depreciation,Amortization,and Other</t>
  </si>
  <si>
    <t>General,Administrative,and Other</t>
  </si>
  <si>
    <t>Restructuring, Merger-related Charges, and Other</t>
  </si>
  <si>
    <t>Reimbursed Expenses</t>
  </si>
  <si>
    <t>USD in Millions</t>
  </si>
  <si>
    <t>Properties and Rooms</t>
  </si>
  <si>
    <t>Managed</t>
  </si>
  <si>
    <t>Franchised/Licensed</t>
  </si>
  <si>
    <t>Owned/Leased</t>
  </si>
  <si>
    <t>Residential</t>
  </si>
  <si>
    <t>Lodging Statistics</t>
  </si>
  <si>
    <t>Occupancy</t>
  </si>
  <si>
    <r>
      <t>RevPAR(</t>
    </r>
    <r>
      <rPr>
        <b/>
        <sz val="11"/>
        <color theme="1"/>
        <rFont val="Calibri"/>
        <family val="2"/>
        <scheme val="minor"/>
      </rPr>
      <t>USD</t>
    </r>
    <r>
      <rPr>
        <sz val="11"/>
        <color theme="1"/>
        <rFont val="Calibri"/>
        <family val="2"/>
        <scheme val="minor"/>
      </rPr>
      <t>)</t>
    </r>
  </si>
  <si>
    <t>Systemwide statistics include data from the franchised properties and the company-operated</t>
  </si>
  <si>
    <r>
      <t xml:space="preserve">Average Daily Rate(ADR) in </t>
    </r>
    <r>
      <rPr>
        <b/>
        <sz val="11"/>
        <color theme="1"/>
        <rFont val="Calibri"/>
        <family val="2"/>
        <scheme val="minor"/>
      </rPr>
      <t>USD</t>
    </r>
  </si>
  <si>
    <t>Contract investment amortization</t>
  </si>
  <si>
    <t>Worldwide Systemwide Properties</t>
  </si>
  <si>
    <t>Consumer Health Segment</t>
  </si>
  <si>
    <t>Pharmaceutical Segment</t>
  </si>
  <si>
    <t>MedTech Segment</t>
  </si>
  <si>
    <t>Research and Development Expense</t>
  </si>
  <si>
    <t>Advertising</t>
  </si>
  <si>
    <t>U.S.</t>
  </si>
  <si>
    <t>International</t>
  </si>
  <si>
    <t>Worldwide</t>
  </si>
  <si>
    <t>In-Process Research and Development (IPR&amp;D)</t>
  </si>
  <si>
    <t>Consumer Health</t>
  </si>
  <si>
    <t>Pharmaceutical</t>
  </si>
  <si>
    <t>MedTech</t>
  </si>
  <si>
    <t>Cost of Products</t>
  </si>
  <si>
    <t>Selling, marketing and administrative expenses(Including Advertising)</t>
  </si>
  <si>
    <t>Properties(Quantity)</t>
  </si>
  <si>
    <t>Rooms(No.of Rooms)</t>
  </si>
  <si>
    <t>Properties(No.of Properties)</t>
  </si>
  <si>
    <r>
      <t xml:space="preserve">Revenue Per Available Room(RevPAR) in </t>
    </r>
    <r>
      <rPr>
        <b/>
        <sz val="11"/>
        <color theme="1"/>
        <rFont val="Calibri"/>
        <family val="2"/>
        <scheme val="minor"/>
      </rPr>
      <t>USD</t>
    </r>
  </si>
  <si>
    <t>Occupancy Rate(%)</t>
  </si>
  <si>
    <r>
      <t xml:space="preserve">Average Daily Rate (ADR) in </t>
    </r>
    <r>
      <rPr>
        <b/>
        <sz val="11"/>
        <color theme="1"/>
        <rFont val="Calibri"/>
        <family val="2"/>
        <scheme val="minor"/>
      </rPr>
      <t>USD</t>
    </r>
  </si>
  <si>
    <t>Medical Devices(MedTech) Segment</t>
  </si>
  <si>
    <t xml:space="preserve">Hilton Worldwide Holding Inc. </t>
  </si>
  <si>
    <t>Franchise and licensing fees</t>
  </si>
  <si>
    <t>Base and other management fees</t>
  </si>
  <si>
    <t>Incentive management fees</t>
  </si>
  <si>
    <t>Owned and leased hotels</t>
  </si>
  <si>
    <t>Other revenues</t>
  </si>
  <si>
    <t>Other revenues from managed and franchised properties</t>
  </si>
  <si>
    <t>Depreciation and amortization</t>
  </si>
  <si>
    <t>General and administrative</t>
  </si>
  <si>
    <t>Reorganization costs</t>
  </si>
  <si>
    <t>Impairment losses</t>
  </si>
  <si>
    <t>Other expenses</t>
  </si>
  <si>
    <t>Other expenses from managed and franchised properties</t>
  </si>
  <si>
    <t>Total expenses</t>
  </si>
  <si>
    <t xml:space="preserve">Hyatt Hotels Corporation Inc. </t>
  </si>
  <si>
    <t>Management, franchise, license, and other fees</t>
  </si>
  <si>
    <t>Contra revenue</t>
  </si>
  <si>
    <t>Distribution and destination management</t>
  </si>
  <si>
    <t>Revenues for the reimbursement of costs incurred on behalf of managed and franchised properties</t>
  </si>
  <si>
    <t>Other direct costs</t>
  </si>
  <si>
    <t>Selling, general, and administrative</t>
  </si>
  <si>
    <t>Costs incurred on behalf of managed and franchised properties</t>
  </si>
  <si>
    <t>Direct and selling, general, and administrative expenses</t>
  </si>
  <si>
    <t>Selling, Marketing and Administrative Expenses</t>
  </si>
  <si>
    <t>Research and Development Expenses</t>
  </si>
  <si>
    <t>Pharmeceutical</t>
  </si>
  <si>
    <t>Total Sales</t>
  </si>
  <si>
    <t>Animal Health</t>
  </si>
  <si>
    <t>Other Revenues</t>
  </si>
  <si>
    <t>Merck &amp; Co. Inc</t>
  </si>
  <si>
    <t>Cost of sales</t>
  </si>
  <si>
    <t>Selling, general and administrative</t>
  </si>
  <si>
    <t>Research and development</t>
  </si>
  <si>
    <t>Restructuring costs</t>
  </si>
  <si>
    <t>Other (income) expense</t>
  </si>
  <si>
    <t>Net Operating Income before tax</t>
  </si>
  <si>
    <t>AbbVie Inc</t>
  </si>
  <si>
    <t>Other operating (income) expense, net</t>
  </si>
  <si>
    <t>Total operating costs and expenses</t>
  </si>
  <si>
    <t>Acquired In-Process Research and Development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</si>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</sst>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 indent="1"/>
    </xf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10" fontId="0" fillId="0" borderId="0" xfId="0" applyNumberFormat="1"/>
    <xf numFmtId="3" fontId="0" fillId="0" borderId="0" xfId="0" applyNumberFormat="1" applyFont="1"/>
    <xf numFmtId="0" fontId="0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3" fontId="0" fillId="0" borderId="1" xfId="0" applyNumberFormat="1" applyBorder="1"/>
    <xf numFmtId="3" fontId="0" fillId="0" borderId="0" xfId="0" applyNumberFormat="1" applyBorder="1"/>
    <xf numFmtId="3" fontId="1" fillId="0" borderId="1" xfId="0" applyNumberFormat="1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0" fontId="0" fillId="3" borderId="0" xfId="0" applyFill="1"/>
    <xf numFmtId="10" fontId="0" fillId="3" borderId="0" xfId="0" applyNumberFormat="1" applyFill="1"/>
    <xf numFmtId="3" fontId="0" fillId="3" borderId="0" xfId="0" applyNumberFormat="1" applyFill="1"/>
    <xf numFmtId="0" fontId="1" fillId="4" borderId="0" xfId="0" applyFont="1" applyFill="1"/>
    <xf numFmtId="0" fontId="0" fillId="5" borderId="0" xfId="0" applyFill="1"/>
    <xf numFmtId="10" fontId="0" fillId="5" borderId="0" xfId="0" applyNumberFormat="1" applyFill="1"/>
    <xf numFmtId="9" fontId="0" fillId="0" borderId="0" xfId="1" applyFont="1"/>
    <xf numFmtId="9" fontId="0" fillId="5" borderId="0" xfId="1" applyFont="1" applyFill="1"/>
    <xf numFmtId="164" fontId="0" fillId="0" borderId="0" xfId="1" applyNumberFormat="1" applyFont="1"/>
    <xf numFmtId="164" fontId="0" fillId="3" borderId="0" xfId="1" applyNumberFormat="1" applyFont="1" applyFill="1"/>
    <xf numFmtId="164" fontId="1" fillId="0" borderId="0" xfId="1" applyNumberFormat="1" applyFont="1"/>
    <xf numFmtId="164" fontId="1" fillId="3" borderId="0" xfId="1" applyNumberFormat="1" applyFont="1" applyFill="1"/>
    <xf numFmtId="3" fontId="1" fillId="3" borderId="2" xfId="0" applyNumberFormat="1" applyFont="1" applyFill="1" applyBorder="1"/>
    <xf numFmtId="0" fontId="0" fillId="3" borderId="2" xfId="0" applyFill="1" applyBorder="1"/>
    <xf numFmtId="3" fontId="1" fillId="3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Revenue Drivers of Johnson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&amp; Johnson         (</a:t>
            </a:r>
            <a:r>
              <a:rPr lang="en-US" sz="900" b="1" baseline="0">
                <a:latin typeface="Cambria" panose="02040503050406030204" pitchFamily="18" charset="0"/>
                <a:ea typeface="Cambria" panose="02040503050406030204" pitchFamily="18" charset="0"/>
              </a:rPr>
              <a:t>$ millions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) 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'Johnson &amp; Johnson'!$D$40</c:f>
              <c:strCache>
                <c:ptCount val="1"/>
                <c:pt idx="0">
                  <c:v>Consumer Health Segment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3333333333333284E-2"/>
                  <c:y val="-4.2354934349851756E-2"/>
                </c:manualLayout>
              </c:layout>
              <c:tx>
                <c:rich>
                  <a:bodyPr/>
                  <a:lstStyle/>
                  <a:p>
                    <a:fld id="{B3E768C8-4270-4793-BDE6-69F8D1433179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1D8-4455-930C-CFE4EDEF97CE}"/>
                </c:ext>
              </c:extLst>
            </c:dLbl>
            <c:dLbl>
              <c:idx val="1"/>
              <c:layout>
                <c:manualLayout>
                  <c:x val="1.3888888888888788E-2"/>
                  <c:y val="-4.659042778483693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7A4EA68-A2E3-4AC3-9F52-031E1EEA2D3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1D8-4455-930C-CFE4EDEF97CE}"/>
                </c:ext>
              </c:extLst>
            </c:dLbl>
            <c:dLbl>
              <c:idx val="2"/>
              <c:layout>
                <c:manualLayout>
                  <c:x val="-8.3333333333334356E-3"/>
                  <c:y val="-5.506141465480728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27F8DCF9-4572-4BD4-834E-D18B44D125B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1D8-4455-930C-CFE4EDEF97C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Johnson'!$E$39:$G$39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Johnson'!$E$40:$G$40</c:f>
              <c:numCache>
                <c:formatCode>#,##0</c:formatCode>
                <c:ptCount val="3"/>
                <c:pt idx="0">
                  <c:v>14450</c:v>
                </c:pt>
                <c:pt idx="1">
                  <c:v>15035</c:v>
                </c:pt>
                <c:pt idx="2">
                  <c:v>14953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8-4455-930C-CFE4EDEF97CE}"/>
            </c:ext>
          </c:extLst>
        </c:ser>
        <c:ser>
          <c:idx val="1"/>
          <c:order val="1"/>
          <c:tx>
            <c:strRef>
              <c:f>'Johnson &amp; Johnson'!$D$41</c:f>
              <c:strCache>
                <c:ptCount val="1"/>
                <c:pt idx="0">
                  <c:v>Pharmaceutical Segment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-0.10165184243964424"/>
                </c:manualLayout>
              </c:layout>
              <c:tx>
                <c:rich>
                  <a:bodyPr/>
                  <a:lstStyle/>
                  <a:p>
                    <a:fld id="{6B15D039-9CA8-44AC-943C-431CE55958D9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1D8-4455-930C-CFE4EDEF97CE}"/>
                </c:ext>
              </c:extLst>
            </c:dLbl>
            <c:dLbl>
              <c:idx val="1"/>
              <c:layout>
                <c:manualLayout>
                  <c:x val="-1.0185067526415994E-16"/>
                  <c:y val="-6.77678949597627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EA2AD4EC-EC2A-4411-87A7-5F2E361316B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1D8-4455-930C-CFE4EDEF97CE}"/>
                </c:ext>
              </c:extLst>
            </c:dLbl>
            <c:dLbl>
              <c:idx val="2"/>
              <c:layout>
                <c:manualLayout>
                  <c:x val="2.7777777777775741E-3"/>
                  <c:y val="-7.623888182973317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CA838302-31BD-4BB0-96F5-97E3B9CB46D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1D8-4455-930C-CFE4EDEF97C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Johnson'!$E$39:$G$39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Johnson'!$E$41:$G$41</c:f>
              <c:numCache>
                <c:formatCode>#,##0</c:formatCode>
                <c:ptCount val="3"/>
                <c:pt idx="0">
                  <c:v>45175</c:v>
                </c:pt>
                <c:pt idx="1">
                  <c:v>51680</c:v>
                </c:pt>
                <c:pt idx="2">
                  <c:v>52563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8-4455-930C-CFE4EDEF97CE}"/>
            </c:ext>
          </c:extLst>
        </c:ser>
        <c:ser>
          <c:idx val="2"/>
          <c:order val="2"/>
          <c:tx>
            <c:strRef>
              <c:f>'Johnson &amp; Johnson'!$D$42</c:f>
              <c:strCache>
                <c:ptCount val="1"/>
                <c:pt idx="0">
                  <c:v>Medical Devices(MedTech) Segment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8.8945362134688691E-2"/>
                </c:manualLayout>
              </c:layout>
              <c:tx>
                <c:rich>
                  <a:bodyPr/>
                  <a:lstStyle/>
                  <a:p>
                    <a:fld id="{E486569E-59A1-423C-9932-0F2A3408586F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1D8-4455-930C-CFE4EDEF97CE}"/>
                </c:ext>
              </c:extLst>
            </c:dLbl>
            <c:dLbl>
              <c:idx val="1"/>
              <c:layout>
                <c:manualLayout>
                  <c:x val="-2.7777777777777779E-3"/>
                  <c:y val="-9.3180855569673871E-2"/>
                </c:manualLayout>
              </c:layout>
              <c:tx>
                <c:rich>
                  <a:bodyPr/>
                  <a:lstStyle/>
                  <a:p>
                    <a:fld id="{5C345523-6B9F-4D42-A966-A195457C677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1D8-4455-930C-CFE4EDEF97CE}"/>
                </c:ext>
              </c:extLst>
            </c:dLbl>
            <c:dLbl>
              <c:idx val="2"/>
              <c:layout>
                <c:manualLayout>
                  <c:x val="-5.5555555555555558E-3"/>
                  <c:y val="-9.3180855569673829E-2"/>
                </c:manualLayout>
              </c:layout>
              <c:tx>
                <c:rich>
                  <a:bodyPr/>
                  <a:lstStyle/>
                  <a:p>
                    <a:fld id="{9898A8FB-FFF1-43B5-AE36-5C883B77BAE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1D8-4455-930C-CFE4EDEF97C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Johnson'!$E$39:$G$39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Johnson'!$E$42:$G$42</c:f>
              <c:numCache>
                <c:formatCode>#,##0</c:formatCode>
                <c:ptCount val="3"/>
                <c:pt idx="0">
                  <c:v>22959</c:v>
                </c:pt>
                <c:pt idx="1">
                  <c:v>27060</c:v>
                </c:pt>
                <c:pt idx="2">
                  <c:v>27427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8-4455-930C-CFE4EDE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286783"/>
        <c:axId val="1140287199"/>
      </c:lineChart>
      <c:catAx>
        <c:axId val="114028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140287199"/>
        <c:crosses val="autoZero"/>
        <c:auto val="1"/>
        <c:lblAlgn val="ctr"/>
        <c:lblOffset val="100"/>
        <c:noMultiLvlLbl val="0"/>
      </c:catAx>
      <c:valAx>
        <c:axId val="114028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14028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Revenue Break-up of Marriot(</a:t>
            </a:r>
            <a:r>
              <a:rPr lang="en-US" sz="1000" b="1">
                <a:latin typeface="Cambria" panose="02040503050406030204" pitchFamily="18" charset="0"/>
                <a:ea typeface="Cambria" panose="02040503050406030204" pitchFamily="18" charset="0"/>
              </a:rPr>
              <a:t>USD in Millions</a:t>
            </a: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911047691091011E-2"/>
          <c:y val="0.15076645112847487"/>
          <c:w val="0.88197687079508069"/>
          <c:h val="0.52526637390253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'Marriot Inc'!$A$82</c:f>
              <c:strCache>
                <c:ptCount val="1"/>
                <c:pt idx="0">
                  <c:v>Base Management Fees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112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0D-4CA3-82FB-2FE5E8387A69}"/>
                </c:ext>
              </c:extLst>
            </c:dLbl>
            <c:dLbl>
              <c:idx val="1"/>
              <c:layout>
                <c:manualLayout>
                  <c:x val="-4.7222222222222221E-2"/>
                  <c:y val="-4.629629629629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0-45ED-A62E-C2A8DF3D2DE9}"/>
                </c:ext>
              </c:extLst>
            </c:dLbl>
            <c:dLbl>
              <c:idx val="2"/>
              <c:layout>
                <c:manualLayout>
                  <c:x val="-7.2222222222222215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0D-4CA3-82FB-2FE5E8387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Inc'!$B$81:$E$81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Inc'!$B$82:$E$82</c:f>
              <c:numCache>
                <c:formatCode>General</c:formatCode>
                <c:ptCount val="4"/>
                <c:pt idx="0">
                  <c:v>443</c:v>
                </c:pt>
                <c:pt idx="1">
                  <c:v>669</c:v>
                </c:pt>
                <c:pt idx="2" formatCode="#,##0">
                  <c:v>1044</c:v>
                </c:pt>
                <c:pt idx="3" formatCode="0%">
                  <c:v>0.51015801354401802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D-4CA3-82FB-2FE5E8387A69}"/>
            </c:ext>
          </c:extLst>
        </c:ser>
        <c:ser>
          <c:idx val="1"/>
          <c:order val="1"/>
          <c:tx>
            <c:strRef>
              <c:f>'Marriot Inc'!$A$83</c:f>
              <c:strCache>
                <c:ptCount val="1"/>
                <c:pt idx="0">
                  <c:v>Franchise Fees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666E-2"/>
                  <c:y val="-0.189814814814814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0D-4CA3-82FB-2FE5E8387A69}"/>
                </c:ext>
              </c:extLst>
            </c:dLbl>
            <c:dLbl>
              <c:idx val="1"/>
              <c:layout>
                <c:manualLayout>
                  <c:x val="-7.3556525958272681E-2"/>
                  <c:y val="-0.155917655403484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053467661520481E-2"/>
                      <c:h val="3.9870449947699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80-45ED-A62E-C2A8DF3D2DE9}"/>
                </c:ext>
              </c:extLst>
            </c:dLbl>
            <c:dLbl>
              <c:idx val="2"/>
              <c:layout>
                <c:manualLayout>
                  <c:x val="-8.3333333333333329E-2"/>
                  <c:y val="-0.152777777777777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0D-4CA3-82FB-2FE5E8387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Inc'!$B$81:$E$81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Inc'!$B$83:$E$83</c:f>
              <c:numCache>
                <c:formatCode>#,##0</c:formatCode>
                <c:ptCount val="4"/>
                <c:pt idx="0">
                  <c:v>1153</c:v>
                </c:pt>
                <c:pt idx="1">
                  <c:v>1790</c:v>
                </c:pt>
                <c:pt idx="2">
                  <c:v>2505</c:v>
                </c:pt>
                <c:pt idx="3" formatCode="0%">
                  <c:v>0.55247181266261924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D-4CA3-82FB-2FE5E8387A69}"/>
            </c:ext>
          </c:extLst>
        </c:ser>
        <c:ser>
          <c:idx val="2"/>
          <c:order val="2"/>
          <c:tx>
            <c:strRef>
              <c:f>'Marriot Inc'!$A$84</c:f>
              <c:strCache>
                <c:ptCount val="1"/>
                <c:pt idx="0">
                  <c:v>Incentive Management Fees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982047549733162E-2"/>
                  <c:y val="-0.14474244359301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0D-4CA3-82FB-2FE5E8387A69}"/>
                </c:ext>
              </c:extLst>
            </c:dLbl>
            <c:dLbl>
              <c:idx val="1"/>
              <c:layout>
                <c:manualLayout>
                  <c:x val="-1.6982047549733228E-2"/>
                  <c:y val="-0.114942528735632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0-45ED-A62E-C2A8DF3D2DE9}"/>
                </c:ext>
              </c:extLst>
            </c:dLbl>
            <c:dLbl>
              <c:idx val="2"/>
              <c:layout>
                <c:manualLayout>
                  <c:x val="-3.1538088306647435E-2"/>
                  <c:y val="-0.195828011919965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0D-4CA3-82FB-2FE5E8387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Inc'!$B$81:$E$81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Inc'!$B$84:$E$84</c:f>
              <c:numCache>
                <c:formatCode>General</c:formatCode>
                <c:ptCount val="4"/>
                <c:pt idx="0">
                  <c:v>87</c:v>
                </c:pt>
                <c:pt idx="1">
                  <c:v>235</c:v>
                </c:pt>
                <c:pt idx="2">
                  <c:v>529</c:v>
                </c:pt>
                <c:pt idx="3" formatCode="0%">
                  <c:v>1.7011494252873562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D-4CA3-82FB-2FE5E8387A69}"/>
            </c:ext>
          </c:extLst>
        </c:ser>
        <c:ser>
          <c:idx val="3"/>
          <c:order val="3"/>
          <c:tx>
            <c:strRef>
              <c:f>'Marriot Inc'!$A$85</c:f>
              <c:strCache>
                <c:ptCount val="1"/>
                <c:pt idx="0">
                  <c:v>Owned,Leased,and Other Revenue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964095099466275E-2"/>
                  <c:y val="-0.336313324819071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0D-4CA3-82FB-2FE5E8387A69}"/>
                </c:ext>
              </c:extLst>
            </c:dLbl>
            <c:dLbl>
              <c:idx val="1"/>
              <c:layout>
                <c:manualLayout>
                  <c:x val="-7.2780203784570591E-2"/>
                  <c:y val="-0.265701251066014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0-45ED-A62E-C2A8DF3D2DE9}"/>
                </c:ext>
              </c:extLst>
            </c:dLbl>
            <c:dLbl>
              <c:idx val="2"/>
              <c:layout>
                <c:manualLayout>
                  <c:x val="-3.8816108685104316E-2"/>
                  <c:y val="-0.297999148573861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0D-4CA3-82FB-2FE5E8387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Inc'!$B$81:$E$81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Inc'!$B$85:$E$85</c:f>
              <c:numCache>
                <c:formatCode>General</c:formatCode>
                <c:ptCount val="4"/>
                <c:pt idx="0">
                  <c:v>568</c:v>
                </c:pt>
                <c:pt idx="1">
                  <c:v>796</c:v>
                </c:pt>
                <c:pt idx="2" formatCode="#,##0">
                  <c:v>1367</c:v>
                </c:pt>
                <c:pt idx="3" formatCode="0%">
                  <c:v>0.40140845070422537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0D-4CA3-82FB-2FE5E8387A69}"/>
            </c:ext>
          </c:extLst>
        </c:ser>
        <c:ser>
          <c:idx val="4"/>
          <c:order val="4"/>
          <c:tx>
            <c:strRef>
              <c:f>'Marriot Inc'!$A$86</c:f>
              <c:strCache>
                <c:ptCount val="1"/>
                <c:pt idx="0">
                  <c:v>Cost Reimbursement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Inc'!$B$81:$E$81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Inc'!$B$86:$E$86</c:f>
              <c:numCache>
                <c:formatCode>#,##0</c:formatCode>
                <c:ptCount val="4"/>
                <c:pt idx="0">
                  <c:v>8452</c:v>
                </c:pt>
                <c:pt idx="1">
                  <c:v>10442</c:v>
                </c:pt>
                <c:pt idx="2">
                  <c:v>15417</c:v>
                </c:pt>
                <c:pt idx="3" formatCode="0%">
                  <c:v>0.2354472314245149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0D-4CA3-82FB-2FE5E8387A69}"/>
            </c:ext>
          </c:extLst>
        </c:ser>
        <c:ser>
          <c:idx val="5"/>
          <c:order val="5"/>
          <c:tx>
            <c:strRef>
              <c:f>'Marriot Inc'!$A$87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'Marriot Inc'!$B$81:$E$81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Inc'!$B$87:$F$87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F10D-4CA3-82FB-2FE5E8387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390895"/>
        <c:axId val="1054391311"/>
      </c:barChart>
      <c:catAx>
        <c:axId val="105439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054391311"/>
        <c:crosses val="autoZero"/>
        <c:auto val="1"/>
        <c:lblAlgn val="ctr"/>
        <c:lblOffset val="100"/>
        <c:noMultiLvlLbl val="0"/>
      </c:catAx>
      <c:valAx>
        <c:axId val="105439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05439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Cost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Break-up of Marriot(</a:t>
            </a:r>
            <a:r>
              <a:rPr lang="en-US" sz="1000" b="1" baseline="0">
                <a:latin typeface="Cambria" panose="02040503050406030204" pitchFamily="18" charset="0"/>
                <a:ea typeface="Cambria" panose="02040503050406030204" pitchFamily="18" charset="0"/>
              </a:rPr>
              <a:t>USD in Millions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26996191949995"/>
          <c:y val="0.13679059246180839"/>
          <c:w val="0.85958289588801395"/>
          <c:h val="0.45908044127855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'Marriot Inc'!$A$91</c:f>
              <c:strCache>
                <c:ptCount val="1"/>
                <c:pt idx="0">
                  <c:v>Owned,Leased,and Other-Direct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042389210019268E-2"/>
                  <c:y val="-7.0846617074034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98-4D54-8553-D4E439EEB9C1}"/>
                </c:ext>
              </c:extLst>
            </c:dLbl>
            <c:dLbl>
              <c:idx val="1"/>
              <c:layout>
                <c:manualLayout>
                  <c:x val="-4.8169556840077073E-2"/>
                  <c:y val="-4.9592631951824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E-4CCF-ADCF-655FD15EF4E9}"/>
                </c:ext>
              </c:extLst>
            </c:dLbl>
            <c:dLbl>
              <c:idx val="2"/>
              <c:layout>
                <c:manualLayout>
                  <c:x val="-6.0211946050096339E-2"/>
                  <c:y val="-2.47963159759122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98-4D54-8553-D4E439EEB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Inc'!$B$90:$E$90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Inc'!$B$91:$E$91</c:f>
              <c:numCache>
                <c:formatCode>General</c:formatCode>
                <c:ptCount val="4"/>
                <c:pt idx="0">
                  <c:v>677</c:v>
                </c:pt>
                <c:pt idx="1">
                  <c:v>734</c:v>
                </c:pt>
                <c:pt idx="2" formatCode="#,##0">
                  <c:v>1074</c:v>
                </c:pt>
                <c:pt idx="3" formatCode="0%">
                  <c:v>8.4194977843426888E-2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8-4D54-8553-D4E439EEB9C1}"/>
            </c:ext>
          </c:extLst>
        </c:ser>
        <c:ser>
          <c:idx val="1"/>
          <c:order val="1"/>
          <c:tx>
            <c:strRef>
              <c:f>'Marriot Inc'!$A$92</c:f>
              <c:strCache>
                <c:ptCount val="1"/>
                <c:pt idx="0">
                  <c:v>Depreciation,Amortization,and Other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4796315975912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98-4D54-8553-D4E439EEB9C1}"/>
                </c:ext>
              </c:extLst>
            </c:dLbl>
            <c:dLbl>
              <c:idx val="1"/>
              <c:layout>
                <c:manualLayout>
                  <c:x val="0"/>
                  <c:y val="-2.4796315975912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E-4CCF-ADCF-655FD15EF4E9}"/>
                </c:ext>
              </c:extLst>
            </c:dLbl>
            <c:dLbl>
              <c:idx val="2"/>
              <c:layout>
                <c:manualLayout>
                  <c:x val="-7.2254335260115606E-3"/>
                  <c:y val="-3.1880977683315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98-4D54-8553-D4E439EEB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Inc'!$B$90:$E$90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Inc'!$B$92:$E$92</c:f>
              <c:numCache>
                <c:formatCode>General</c:formatCode>
                <c:ptCount val="4"/>
                <c:pt idx="0">
                  <c:v>346</c:v>
                </c:pt>
                <c:pt idx="1">
                  <c:v>220</c:v>
                </c:pt>
                <c:pt idx="2">
                  <c:v>193</c:v>
                </c:pt>
                <c:pt idx="3" formatCode="0%">
                  <c:v>-0.36416184971098264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8-4D54-8553-D4E439EEB9C1}"/>
            </c:ext>
          </c:extLst>
        </c:ser>
        <c:ser>
          <c:idx val="2"/>
          <c:order val="2"/>
          <c:tx>
            <c:strRef>
              <c:f>'Marriot Inc'!$A$93</c:f>
              <c:strCache>
                <c:ptCount val="1"/>
                <c:pt idx="0">
                  <c:v>General,Administrative,and 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7.08466170740347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98-4D54-8553-D4E439EEB9C1}"/>
                </c:ext>
              </c:extLst>
            </c:dLbl>
            <c:dLbl>
              <c:idx val="1"/>
              <c:layout>
                <c:manualLayout>
                  <c:x val="-2.7777777777777779E-3"/>
                  <c:y val="-6.0219624512929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4E-4CCF-ADCF-655FD15EF4E9}"/>
                </c:ext>
              </c:extLst>
            </c:dLbl>
            <c:dLbl>
              <c:idx val="2"/>
              <c:layout>
                <c:manualLayout>
                  <c:x val="-5.5555555555555558E-3"/>
                  <c:y val="-5.66772936592278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98-4D54-8553-D4E439EEB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Inc'!$B$90:$E$90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Inc'!$B$93:$E$93</c:f>
              <c:numCache>
                <c:formatCode>General</c:formatCode>
                <c:ptCount val="4"/>
                <c:pt idx="0">
                  <c:v>762</c:v>
                </c:pt>
                <c:pt idx="1">
                  <c:v>823</c:v>
                </c:pt>
                <c:pt idx="2">
                  <c:v>891</c:v>
                </c:pt>
                <c:pt idx="3" formatCode="0%">
                  <c:v>8.0052493438320216E-2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8-4D54-8553-D4E439EEB9C1}"/>
            </c:ext>
          </c:extLst>
        </c:ser>
        <c:ser>
          <c:idx val="3"/>
          <c:order val="3"/>
          <c:tx>
            <c:strRef>
              <c:f>'Marriot Inc'!$A$94</c:f>
              <c:strCache>
                <c:ptCount val="1"/>
                <c:pt idx="0">
                  <c:v>Restructuring, Merger-related Charges, and 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3.5423308537017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98-4D54-8553-D4E439EEB9C1}"/>
                </c:ext>
              </c:extLst>
            </c:dLbl>
            <c:dLbl>
              <c:idx val="1"/>
              <c:layout>
                <c:manualLayout>
                  <c:x val="0"/>
                  <c:y val="-3.8965639390719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E-4CCF-ADCF-655FD15EF4E9}"/>
                </c:ext>
              </c:extLst>
            </c:dLbl>
            <c:dLbl>
              <c:idx val="2"/>
              <c:layout>
                <c:manualLayout>
                  <c:x val="0"/>
                  <c:y val="-5.6677293659227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98-4D54-8553-D4E439EEB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Inc'!$B$90:$E$90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Inc'!$B$94:$E$94</c:f>
              <c:numCache>
                <c:formatCode>General</c:formatCode>
                <c:ptCount val="4"/>
                <c:pt idx="0">
                  <c:v>267</c:v>
                </c:pt>
                <c:pt idx="1">
                  <c:v>8</c:v>
                </c:pt>
                <c:pt idx="2">
                  <c:v>12</c:v>
                </c:pt>
                <c:pt idx="3" formatCode="0%">
                  <c:v>-0.97003745318352064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98-4D54-8553-D4E439EEB9C1}"/>
            </c:ext>
          </c:extLst>
        </c:ser>
        <c:ser>
          <c:idx val="4"/>
          <c:order val="4"/>
          <c:tx>
            <c:strRef>
              <c:f>'Marriot Inc'!$A$95</c:f>
              <c:strCache>
                <c:ptCount val="1"/>
                <c:pt idx="0">
                  <c:v>Reimbursed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808A0B0-F8F8-4702-B167-0EC68A72E28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098-4D54-8553-D4E439EEB9C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3E843462-9763-4F03-850A-E845FCA45A5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74E-4CCF-ADCF-655FD15EF4E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1581E22-4A3A-4BEB-9384-273C4930FB4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98-4D54-8553-D4E439EEB9C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'Marriot Inc'!$B$90:$E$90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Inc'!$B$95:$E$95</c:f>
              <c:numCache>
                <c:formatCode>#,##0</c:formatCode>
                <c:ptCount val="4"/>
                <c:pt idx="0">
                  <c:v>8435</c:v>
                </c:pt>
                <c:pt idx="1">
                  <c:v>10322</c:v>
                </c:pt>
                <c:pt idx="2">
                  <c:v>15141</c:v>
                </c:pt>
                <c:pt idx="3" formatCode="0%">
                  <c:v>0.22371072910491999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98-4D54-8553-D4E439EEB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2523567"/>
        <c:axId val="1062530223"/>
      </c:barChart>
      <c:catAx>
        <c:axId val="106252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062530223"/>
        <c:crosses val="autoZero"/>
        <c:auto val="1"/>
        <c:lblAlgn val="ctr"/>
        <c:lblOffset val="100"/>
        <c:noMultiLvlLbl val="0"/>
      </c:catAx>
      <c:valAx>
        <c:axId val="106253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06252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200" b="1">
                <a:latin typeface="Cambria" panose="02040503050406030204" pitchFamily="18" charset="0"/>
                <a:ea typeface="Cambria" panose="02040503050406030204" pitchFamily="18" charset="0"/>
              </a:rPr>
              <a:t>Revenue Drivers</a:t>
            </a:r>
            <a:r>
              <a:rPr lang="en-US" sz="1200" b="1" baseline="0">
                <a:latin typeface="Cambria" panose="02040503050406030204" pitchFamily="18" charset="0"/>
                <a:ea typeface="Cambria" panose="02040503050406030204" pitchFamily="18" charset="0"/>
              </a:rPr>
              <a:t> in </a:t>
            </a:r>
            <a:r>
              <a:rPr lang="en-US" sz="1200" b="1">
                <a:latin typeface="Cambria" panose="02040503050406030204" pitchFamily="18" charset="0"/>
                <a:ea typeface="Cambria" panose="02040503050406030204" pitchFamily="18" charset="0"/>
              </a:rPr>
              <a:t>2020  </a:t>
            </a: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        </a:t>
            </a:r>
            <a:r>
              <a:rPr lang="en-US" sz="1000" b="1">
                <a:latin typeface="Cambria" panose="02040503050406030204" pitchFamily="18" charset="0"/>
                <a:ea typeface="Cambria" panose="02040503050406030204" pitchFamily="18" charset="0"/>
              </a:rPr>
              <a:t>($</a:t>
            </a:r>
            <a:r>
              <a:rPr lang="en-US" sz="1000" b="1" baseline="0">
                <a:latin typeface="Cambria" panose="02040503050406030204" pitchFamily="18" charset="0"/>
                <a:ea typeface="Cambria" panose="02040503050406030204" pitchFamily="18" charset="0"/>
              </a:rPr>
              <a:t>  millions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layout>
        <c:manualLayout>
          <c:xMode val="edge"/>
          <c:yMode val="edge"/>
          <c:x val="0.18300509274049576"/>
          <c:y val="2.7777777777777776E-2"/>
        </c:manualLayout>
      </c:layout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'Johnson &amp; Johnson'!$E$39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6FE-4491-A8AE-B13F7D48FF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FE-4491-A8AE-B13F7D48FF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FE-4491-A8AE-B13F7D48FF00}"/>
              </c:ext>
            </c:extLst>
          </c:dPt>
          <c:dLbls>
            <c:dLbl>
              <c:idx val="0"/>
              <c:layout>
                <c:manualLayout>
                  <c:x val="3.0377959736415928E-2"/>
                  <c:y val="5.7235022009162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86340537220074"/>
                      <c:h val="0.115601677101884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6FE-4491-A8AE-B13F7D48FF00}"/>
                </c:ext>
              </c:extLst>
            </c:dLbl>
            <c:dLbl>
              <c:idx val="1"/>
              <c:layout>
                <c:manualLayout>
                  <c:x val="0.10107936142290716"/>
                  <c:y val="-9.63265793767244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03312832164633"/>
                      <c:h val="0.11560185185185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6FE-4491-A8AE-B13F7D48FF00}"/>
                </c:ext>
              </c:extLst>
            </c:dLbl>
            <c:dLbl>
              <c:idx val="2"/>
              <c:layout>
                <c:manualLayout>
                  <c:x val="-1.5513978628385969E-2"/>
                  <c:y val="1.42246636918725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13290891830007"/>
                      <c:h val="0.115601677101884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6FE-4491-A8AE-B13F7D48F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'Johnson &amp; Johnson'!$D$40:$D$42</c:f>
              <c:strCache>
                <c:ptCount val="3"/>
                <c:pt idx="0">
                  <c:v>Consumer Health Segment</c:v>
                </c:pt>
                <c:pt idx="1">
                  <c:v>Pharmaceutical Segment</c:v>
                </c:pt>
                <c:pt idx="2">
                  <c:v>Medical Devices(MedTech) Segment</c:v>
                </c:pt>
              </c:strCache>
            </c:strRef>
          </c:cat>
          <c:val>
            <c:numRef>
              <c:f>'Johnson &amp; Johnson'!$E$40:$E$42</c:f>
              <c:numCache>
                <c:formatCode>#,##0</c:formatCode>
                <c:ptCount val="3"/>
                <c:pt idx="0">
                  <c:v>14450</c:v>
                </c:pt>
                <c:pt idx="1">
                  <c:v>45175</c:v>
                </c:pt>
                <c:pt idx="2">
                  <c:v>22959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E-4491-A8AE-B13F7D48FF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200" b="1" i="0" baseline="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Revenue Drivers in 2021         </a:t>
            </a:r>
            <a:r>
              <a:rPr lang="en-US" sz="1000" b="1" i="0" baseline="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($ millions</a:t>
            </a:r>
            <a:r>
              <a:rPr lang="en-US" sz="1400" b="1" i="0" baseline="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  <a:endParaRPr lang="en-US" sz="1400">
              <a:effectLst/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solidFill>
          <a:srgbClr val="00B0F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018-49CF-AFA8-B2BB11E692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18-49CF-AFA8-B2BB11E692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18-49CF-AFA8-B2BB11E6923A}"/>
              </c:ext>
            </c:extLst>
          </c:dPt>
          <c:dLbls>
            <c:dLbl>
              <c:idx val="0"/>
              <c:layout>
                <c:manualLayout>
                  <c:x val="1.4492753623188406E-2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67952013710367"/>
                      <c:h val="0.100694444444444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018-49CF-AFA8-B2BB11E6923A}"/>
                </c:ext>
              </c:extLst>
            </c:dLbl>
            <c:dLbl>
              <c:idx val="1"/>
              <c:layout>
                <c:manualLayout>
                  <c:x val="5.3370049502166936E-2"/>
                  <c:y val="-2.77777777777778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72090988626423"/>
                      <c:h val="0.1145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018-49CF-AFA8-B2BB11E6923A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82000076077449"/>
                      <c:h val="0.100694444444444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018-49CF-AFA8-B2BB11E69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'Johnson &amp; Johnson'!$D$40:$D$42</c:f>
              <c:strCache>
                <c:ptCount val="3"/>
                <c:pt idx="0">
                  <c:v>Consumer Health Segment</c:v>
                </c:pt>
                <c:pt idx="1">
                  <c:v>Pharmaceutical Segment</c:v>
                </c:pt>
                <c:pt idx="2">
                  <c:v>Medical Devices(MedTech) Segment</c:v>
                </c:pt>
              </c:strCache>
            </c:strRef>
          </c:cat>
          <c:val>
            <c:numRef>
              <c:f>'Johnson &amp; Johnson'!$F$40:$F$42</c:f>
              <c:numCache>
                <c:formatCode>#,##0</c:formatCode>
                <c:ptCount val="3"/>
                <c:pt idx="0">
                  <c:v>15035</c:v>
                </c:pt>
                <c:pt idx="1">
                  <c:v>51680</c:v>
                </c:pt>
                <c:pt idx="2">
                  <c:v>27060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8-49CF-AFA8-B2BB11E6923A}"/>
            </c:ext>
          </c:extLst>
        </c:ser>
        <c:ser>
          <c:idx val="1"/>
          <c:order val="1"/>
          <c:tx>
            <c:strRef>
              <c:f>'Johnson &amp; Johnson'!$D$40:$D$42</c:f>
              <c:strCache>
                <c:ptCount val="3"/>
                <c:pt idx="0">
                  <c:v>Consumer Health Segment</c:v>
                </c:pt>
                <c:pt idx="1">
                  <c:v>Pharmaceutical Segment</c:v>
                </c:pt>
                <c:pt idx="2">
                  <c:v>Medical Devices(MedTech) Segment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E5-4E8C-A02B-0785B29EC3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E5-4E8C-A02B-0785B29EC3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E5-4E8C-A02B-0785B29EC3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E5-4E8C-A02B-0785B29EC376}"/>
              </c:ext>
            </c:extLst>
          </c:dPt>
          <c:cat>
            <c:strRef>
              <c:f>'Johnson &amp; Johnson'!$D$40:$D$42</c:f>
              <c:strCache>
                <c:ptCount val="3"/>
                <c:pt idx="0">
                  <c:v>Consumer Health Segment</c:v>
                </c:pt>
                <c:pt idx="1">
                  <c:v>Pharmaceutical Segment</c:v>
                </c:pt>
                <c:pt idx="2">
                  <c:v>Medical Devices(MedTech) Segment</c:v>
                </c:pt>
              </c:strCache>
            </c:strRef>
          </c:cat>
          <c:val>
            <c:numRef>
              <c:f>'Johnson &amp; Johnson'!$F$39:$F$42</c:f>
              <c:numCache>
                <c:formatCode>#,##0</c:formatCode>
                <c:ptCount val="4"/>
                <c:pt idx="0" formatCode="General">
                  <c:v>2021</c:v>
                </c:pt>
                <c:pt idx="1">
                  <c:v>15035</c:v>
                </c:pt>
                <c:pt idx="2">
                  <c:v>51680</c:v>
                </c:pt>
                <c:pt idx="3">
                  <c:v>27060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8-49CF-AFA8-B2BB11E69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200" b="1">
                <a:latin typeface="Cambria" panose="02040503050406030204" pitchFamily="18" charset="0"/>
                <a:ea typeface="Cambria" panose="02040503050406030204" pitchFamily="18" charset="0"/>
              </a:rPr>
              <a:t>Revenue Drivers</a:t>
            </a:r>
            <a:r>
              <a:rPr lang="en-US" sz="1200" b="1" baseline="0">
                <a:latin typeface="Cambria" panose="02040503050406030204" pitchFamily="18" charset="0"/>
                <a:ea typeface="Cambria" panose="02040503050406030204" pitchFamily="18" charset="0"/>
              </a:rPr>
              <a:t> in </a:t>
            </a:r>
            <a:r>
              <a:rPr lang="en-US" sz="1200" b="1">
                <a:latin typeface="Cambria" panose="02040503050406030204" pitchFamily="18" charset="0"/>
                <a:ea typeface="Cambria" panose="02040503050406030204" pitchFamily="18" charset="0"/>
              </a:rPr>
              <a:t>2022                </a:t>
            </a: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( </a:t>
            </a:r>
            <a:r>
              <a:rPr lang="en-US" sz="1000" b="1">
                <a:latin typeface="Cambria" panose="02040503050406030204" pitchFamily="18" charset="0"/>
                <a:ea typeface="Cambria" panose="02040503050406030204" pitchFamily="18" charset="0"/>
              </a:rPr>
              <a:t>$ millions</a:t>
            </a: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</a:p>
        </c:rich>
      </c:tx>
      <c:overlay val="0"/>
      <c:spPr>
        <a:solidFill>
          <a:srgbClr val="00B0F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Lbls>
            <c:dLbl>
              <c:idx val="0"/>
              <c:layout>
                <c:manualLayout>
                  <c:x val="4.7732172009592067E-2"/>
                  <c:y val="3.07219892275662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97597192616114"/>
                      <c:h val="0.111367173539617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871-4299-9895-F9B673F92DDC}"/>
                </c:ext>
              </c:extLst>
            </c:dLbl>
            <c:dLbl>
              <c:idx val="1"/>
              <c:layout>
                <c:manualLayout>
                  <c:x val="7.4018285697713113E-2"/>
                  <c:y val="-5.53638609961456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1238526123465"/>
                      <c:h val="0.111367173539617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871-4299-9895-F9B673F92DDC}"/>
                </c:ext>
              </c:extLst>
            </c:dLbl>
            <c:dLbl>
              <c:idx val="2"/>
              <c:layout>
                <c:manualLayout>
                  <c:x val="-3.2345972091404551E-2"/>
                  <c:y val="4.400671696135267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28443613056653"/>
                      <c:h val="0.111367173539617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71-4299-9895-F9B673F92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Cambria" panose="02040503050406030204" pitchFamily="18" charset="0"/>
                    <a:ea typeface="Cambria" panose="020405030504060302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'Johnson &amp; Johnson'!$D$40:$D$42</c:f>
              <c:strCache>
                <c:ptCount val="3"/>
                <c:pt idx="0">
                  <c:v>Consumer Health Segment</c:v>
                </c:pt>
                <c:pt idx="1">
                  <c:v>Pharmaceutical Segment</c:v>
                </c:pt>
                <c:pt idx="2">
                  <c:v>Medical Devices(MedTech) Segment</c:v>
                </c:pt>
              </c:strCache>
            </c:strRef>
          </c:cat>
          <c:val>
            <c:numRef>
              <c:f>'Johnson &amp; Johnson'!$G$40:$G$42</c:f>
              <c:numCache>
                <c:formatCode>#,##0</c:formatCode>
                <c:ptCount val="3"/>
                <c:pt idx="0">
                  <c:v>14953</c:v>
                </c:pt>
                <c:pt idx="1">
                  <c:v>52563</c:v>
                </c:pt>
                <c:pt idx="2">
                  <c:v>27427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71-4299-9895-F9B673F92DDC}"/>
            </c:ext>
          </c:extLst>
        </c:ser>
        <c:ser>
          <c:idx val="0"/>
          <c:order val="1"/>
          <c:tx>
            <c:strRef>
              <c:f>'Johnson &amp; Johnson'!$E$39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71-4299-9895-F9B673F92D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71-4299-9895-F9B673F92D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71-4299-9895-F9B673F92DDC}"/>
              </c:ext>
            </c:extLst>
          </c:dPt>
          <c:dLbls>
            <c:dLbl>
              <c:idx val="0"/>
              <c:layout>
                <c:manualLayout>
                  <c:x val="4.1459533043444276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0447761194027"/>
                      <c:h val="0.11560185185185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871-4299-9895-F9B673F92DDC}"/>
                </c:ext>
              </c:extLst>
            </c:dLbl>
            <c:dLbl>
              <c:idx val="1"/>
              <c:layout>
                <c:manualLayout>
                  <c:x val="0.13210767030986784"/>
                  <c:y val="-0.1342592592592592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03312832164633"/>
                      <c:h val="0.11560185185185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71-4299-9895-F9B673F92DDC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0447761194027"/>
                      <c:h val="0.11560185185185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871-4299-9895-F9B673F92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'Johnson &amp; Johnson'!$D$40:$D$42</c:f>
              <c:strCache>
                <c:ptCount val="3"/>
                <c:pt idx="0">
                  <c:v>Consumer Health Segment</c:v>
                </c:pt>
                <c:pt idx="1">
                  <c:v>Pharmaceutical Segment</c:v>
                </c:pt>
                <c:pt idx="2">
                  <c:v>Medical Devices(MedTech) Segment</c:v>
                </c:pt>
              </c:strCache>
            </c:strRef>
          </c:cat>
          <c:val>
            <c:numRef>
              <c:f>'Johnson &amp; Johnson'!$E$40:$E$42</c:f>
              <c:numCache>
                <c:formatCode>#,##0</c:formatCode>
                <c:ptCount val="3"/>
                <c:pt idx="0">
                  <c:v>14450</c:v>
                </c:pt>
                <c:pt idx="1">
                  <c:v>45175</c:v>
                </c:pt>
                <c:pt idx="2">
                  <c:v>22959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71-4299-9895-F9B673F92D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Worldwide Revenue Break-up                       (</a:t>
            </a:r>
            <a:r>
              <a:rPr lang="en-US" sz="1000" b="1">
                <a:latin typeface="Cambria" panose="02040503050406030204" pitchFamily="18" charset="0"/>
                <a:ea typeface="Cambria" panose="02040503050406030204" pitchFamily="18" charset="0"/>
              </a:rPr>
              <a:t>Geographical</a:t>
            </a:r>
            <a:r>
              <a:rPr lang="en-US" sz="1000" b="1" baseline="0">
                <a:latin typeface="Cambria" panose="02040503050406030204" pitchFamily="18" charset="0"/>
                <a:ea typeface="Cambria" panose="02040503050406030204" pitchFamily="18" charset="0"/>
              </a:rPr>
              <a:t> Area in $ millions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'Johnson &amp; Johnson'!$D$48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6-496D-9D56-C9544F567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'Johnson &amp; Johnson'!$E$47:$G$47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Johnson'!$E$48:$G$48</c:f>
              <c:numCache>
                <c:formatCode>#,##0</c:formatCode>
                <c:ptCount val="3"/>
                <c:pt idx="0">
                  <c:v>43133</c:v>
                </c:pt>
                <c:pt idx="1">
                  <c:v>47156</c:v>
                </c:pt>
                <c:pt idx="2">
                  <c:v>48580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F-4AE6-A907-EFB308EB1DC3}"/>
            </c:ext>
          </c:extLst>
        </c:ser>
        <c:ser>
          <c:idx val="1"/>
          <c:order val="1"/>
          <c:tx>
            <c:strRef>
              <c:f>'Johnson &amp; Johnson'!$D$49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321961620469083E-2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6-496D-9D56-C9544F567C07}"/>
                </c:ext>
              </c:extLst>
            </c:dLbl>
            <c:dLbl>
              <c:idx val="1"/>
              <c:layout>
                <c:manualLayout>
                  <c:x val="2.6877423904101475E-2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8F-4AE6-A907-EFB308EB1DC3}"/>
                </c:ext>
              </c:extLst>
            </c:dLbl>
            <c:dLbl>
              <c:idx val="2"/>
              <c:layout>
                <c:manualLayout>
                  <c:x val="2.8879505733425112E-2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8F-4AE6-A907-EFB308EB1D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'Johnson &amp; Johnson'!$E$47:$G$47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Johnson'!$E$49:$G$49</c:f>
              <c:numCache>
                <c:formatCode>#,##0</c:formatCode>
                <c:ptCount val="3"/>
                <c:pt idx="0">
                  <c:v>39451</c:v>
                </c:pt>
                <c:pt idx="1">
                  <c:v>46619</c:v>
                </c:pt>
                <c:pt idx="2">
                  <c:v>46363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F-4AE6-A907-EFB308EB1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857951"/>
        <c:axId val="1053858367"/>
      </c:barChart>
      <c:catAx>
        <c:axId val="105385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053858367"/>
        <c:crosses val="autoZero"/>
        <c:auto val="1"/>
        <c:lblAlgn val="ctr"/>
        <c:lblOffset val="100"/>
        <c:noMultiLvlLbl val="0"/>
      </c:catAx>
      <c:valAx>
        <c:axId val="105385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5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Cost Drivers -Break-up</a:t>
            </a:r>
            <a:r>
              <a:rPr lang="en-US" sz="1000" b="1">
                <a:latin typeface="Cambria" panose="02040503050406030204" pitchFamily="18" charset="0"/>
                <a:ea typeface="Cambria" panose="02040503050406030204" pitchFamily="18" charset="0"/>
              </a:rPr>
              <a:t>($ millions</a:t>
            </a: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)</a:t>
            </a: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'Johnson &amp; Johnson'!$D$67</c:f>
              <c:strCache>
                <c:ptCount val="1"/>
                <c:pt idx="0">
                  <c:v>Cost of Products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FDF308B-5E55-4F52-8A29-8E6440AAE76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E7F-4441-B127-015FF40028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F8FAB2F1-3822-4D3B-AD57-79B74C8EB20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E7F-4441-B127-015FF40028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6A57BC1-1B64-4571-A993-DF9313F1576A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E7F-4441-B127-015FF40028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Johnson'!$E$66:$G$66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Johnson'!$E$67:$G$67</c:f>
              <c:numCache>
                <c:formatCode>#,##0</c:formatCode>
                <c:ptCount val="3"/>
                <c:pt idx="0">
                  <c:v>28427</c:v>
                </c:pt>
                <c:pt idx="1">
                  <c:v>29855</c:v>
                </c:pt>
                <c:pt idx="2">
                  <c:v>31089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F-4441-B127-015FF40028C7}"/>
            </c:ext>
          </c:extLst>
        </c:ser>
        <c:ser>
          <c:idx val="1"/>
          <c:order val="1"/>
          <c:tx>
            <c:strRef>
              <c:f>'Johnson &amp; Johnson'!$D$68</c:f>
              <c:strCache>
                <c:ptCount val="1"/>
                <c:pt idx="0">
                  <c:v>Research and Development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163211057947659E-3"/>
                  <c:y val="-2.7777777777777776E-2"/>
                </c:manualLayout>
              </c:layout>
              <c:tx>
                <c:rich>
                  <a:bodyPr/>
                  <a:lstStyle/>
                  <a:p>
                    <a:fld id="{959D660B-0E37-404C-9B8F-F1D374E72135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E7F-4441-B127-015FF40028C7}"/>
                </c:ext>
              </c:extLst>
            </c:dLbl>
            <c:dLbl>
              <c:idx val="1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F5185CBD-587B-4A8E-9D78-4269D435A29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E7F-4441-B127-015FF40028C7}"/>
                </c:ext>
              </c:extLst>
            </c:dLbl>
            <c:dLbl>
              <c:idx val="2"/>
              <c:layout>
                <c:manualLayout>
                  <c:x val="0"/>
                  <c:y val="-2.77777777777778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CBAF831A-5274-4E34-87A7-EEC21471948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E7F-4441-B127-015FF40028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Johnson'!$E$66:$G$66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Johnson'!$E$68:$G$68</c:f>
              <c:numCache>
                <c:formatCode>#,##0</c:formatCode>
                <c:ptCount val="3"/>
                <c:pt idx="0">
                  <c:v>12159</c:v>
                </c:pt>
                <c:pt idx="1">
                  <c:v>14714</c:v>
                </c:pt>
                <c:pt idx="2">
                  <c:v>14603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7F-4441-B127-015FF40028C7}"/>
            </c:ext>
          </c:extLst>
        </c:ser>
        <c:ser>
          <c:idx val="2"/>
          <c:order val="2"/>
          <c:tx>
            <c:strRef>
              <c:f>'Johnson &amp; Johnson'!$D$69</c:f>
              <c:strCache>
                <c:ptCount val="1"/>
                <c:pt idx="0">
                  <c:v>In-Process Research and Development (IPR&amp;D)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fld id="{0C2E77AE-107D-421C-A180-C052527FC4C7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E7F-4441-B127-015FF40028C7}"/>
                </c:ext>
              </c:extLst>
            </c:dLbl>
            <c:dLbl>
              <c:idx val="1"/>
              <c:layout>
                <c:manualLayout>
                  <c:x val="0"/>
                  <c:y val="-3.240740740740736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8BDC696A-112E-406C-920C-BA7BB979C6B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E7F-4441-B127-015FF40028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8DC1DEC-281B-40DA-B5FB-54EBEAF87E0C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E7F-4441-B127-015FF40028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Johnson'!$E$66:$G$66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Johnson'!$E$69:$G$69</c:f>
              <c:numCache>
                <c:formatCode>General</c:formatCode>
                <c:ptCount val="3"/>
                <c:pt idx="0">
                  <c:v>181</c:v>
                </c:pt>
                <c:pt idx="1">
                  <c:v>900</c:v>
                </c:pt>
                <c:pt idx="2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F-4441-B127-015FF40028C7}"/>
            </c:ext>
          </c:extLst>
        </c:ser>
        <c:ser>
          <c:idx val="3"/>
          <c:order val="3"/>
          <c:tx>
            <c:strRef>
              <c:f>'Johnson &amp; Johnson'!$D$70</c:f>
              <c:strCache>
                <c:ptCount val="1"/>
                <c:pt idx="0">
                  <c:v>Advertising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581605528973949E-2"/>
                  <c:y val="-0.2222222222222222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01C8C7E-98D8-4C92-93C6-796FD32EA49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E7F-4441-B127-015FF40028C7}"/>
                </c:ext>
              </c:extLst>
            </c:dLbl>
            <c:dLbl>
              <c:idx val="1"/>
              <c:layout>
                <c:manualLayout>
                  <c:x val="-1.8607123870281767E-2"/>
                  <c:y val="-0.22685185185185186"/>
                </c:manualLayout>
              </c:layout>
              <c:tx>
                <c:rich>
                  <a:bodyPr/>
                  <a:lstStyle/>
                  <a:p>
                    <a:fld id="{68B41E6F-F2C6-4F7D-8896-EF0223EE3DE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E7F-4441-B127-015FF40028C7}"/>
                </c:ext>
              </c:extLst>
            </c:dLbl>
            <c:dLbl>
              <c:idx val="2"/>
              <c:layout>
                <c:manualLayout>
                  <c:x val="-3.1897926634768738E-2"/>
                  <c:y val="-0.2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3114B21F-19B1-42C5-B261-664849115E9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E7F-4441-B127-015FF40028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Johnson'!$E$66:$G$66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Johnson'!$E$70:$G$70</c:f>
              <c:numCache>
                <c:formatCode>#,##0</c:formatCode>
                <c:ptCount val="3"/>
                <c:pt idx="0">
                  <c:v>2100</c:v>
                </c:pt>
                <c:pt idx="1">
                  <c:v>2700</c:v>
                </c:pt>
                <c:pt idx="2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7F-4441-B127-015FF40028C7}"/>
            </c:ext>
          </c:extLst>
        </c:ser>
        <c:ser>
          <c:idx val="4"/>
          <c:order val="4"/>
          <c:tx>
            <c:strRef>
              <c:f>'Johnson &amp; Johnson'!$D$71</c:f>
              <c:strCache>
                <c:ptCount val="1"/>
                <c:pt idx="0">
                  <c:v>Selling, Marketing and Administrative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537A73-3C7F-4C2D-9907-0340F2FB17DD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E7F-4441-B127-015FF40028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06E99DB-0697-4DF1-873B-52D9602D1FB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E7F-4441-B127-015FF40028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D83400-1193-44E6-BA39-3AD07AF6FFF2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5E7F-4441-B127-015FF40028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'Johnson &amp; Johnson'!$E$66:$G$66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'Johnson &amp; Johnson'!$E$71:$G$71</c:f>
              <c:numCache>
                <c:formatCode>#,##0</c:formatCode>
                <c:ptCount val="3"/>
                <c:pt idx="0">
                  <c:v>22084</c:v>
                </c:pt>
                <c:pt idx="1">
                  <c:v>24659</c:v>
                </c:pt>
                <c:pt idx="2">
                  <c:v>24765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7F-4441-B127-015FF4002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854720"/>
        <c:axId val="1839847648"/>
      </c:barChart>
      <c:catAx>
        <c:axId val="18398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839847648"/>
        <c:crosses val="autoZero"/>
        <c:auto val="1"/>
        <c:lblAlgn val="ctr"/>
        <c:lblOffset val="100"/>
        <c:noMultiLvlLbl val="0"/>
      </c:catAx>
      <c:valAx>
        <c:axId val="18398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83985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Revenue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Drivers of Marriot 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layout>
        <c:manualLayout>
          <c:xMode val="edge"/>
          <c:yMode val="edge"/>
          <c:x val="0.26068343019622547"/>
          <c:y val="2.4166403659974158E-2"/>
        </c:manualLayout>
      </c:layout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25371828521432E-2"/>
          <c:y val="0.11152777777777778"/>
          <c:w val="0.88741907261592312"/>
          <c:h val="0.5840704782452355"/>
        </c:manualLayout>
      </c:layout>
      <c:lineChart>
        <c:grouping val="standard"/>
        <c:varyColors val="0"/>
        <c:ser>
          <c:idx val="0"/>
          <c:order val="0"/>
          <c:tx>
            <c:strRef>
              <c:f>'Marriot Inc'!$A$56</c:f>
              <c:strCache>
                <c:ptCount val="1"/>
                <c:pt idx="0">
                  <c:v>Revenue Per Available Room(RevPAR) in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097331583552078E-2"/>
                  <c:y val="-6.2465368912219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6B-461E-8A00-C99AEBECE91E}"/>
                </c:ext>
              </c:extLst>
            </c:dLbl>
            <c:dLbl>
              <c:idx val="1"/>
              <c:layout>
                <c:manualLayout>
                  <c:x val="-5.2097331583552058E-2"/>
                  <c:y val="-8.561351706036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6B-461E-8A00-C99AEBECE91E}"/>
                </c:ext>
              </c:extLst>
            </c:dLbl>
            <c:dLbl>
              <c:idx val="2"/>
              <c:layout>
                <c:manualLayout>
                  <c:x val="-5.8430664916885387E-2"/>
                  <c:y val="-7.1724628171478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6B-461E-8A00-C99AEBECE9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Inc'!$B$55:$D$55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Inc'!$B$56:$D$56</c:f>
              <c:numCache>
                <c:formatCode>General</c:formatCode>
                <c:ptCount val="3"/>
                <c:pt idx="0">
                  <c:v>46.28</c:v>
                </c:pt>
                <c:pt idx="1">
                  <c:v>74.66</c:v>
                </c:pt>
                <c:pt idx="2">
                  <c:v>110.64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B-461E-8A00-C99AEBECE91E}"/>
            </c:ext>
          </c:extLst>
        </c:ser>
        <c:ser>
          <c:idx val="1"/>
          <c:order val="1"/>
          <c:tx>
            <c:strRef>
              <c:f>'Marriot Inc'!$A$57</c:f>
              <c:strCache>
                <c:ptCount val="1"/>
                <c:pt idx="0">
                  <c:v>Occupancy Rate(%)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013779527559055E-3"/>
                  <c:y val="3.9386482939632463E-2"/>
                </c:manualLayout>
              </c:layout>
              <c:tx>
                <c:rich>
                  <a:bodyPr/>
                  <a:lstStyle/>
                  <a:p>
                    <a:fld id="{A9D48201-FD34-49B6-9A88-3CB4318529E8}" type="VALUE">
                      <a:rPr lang="en-US"/>
                      <a:pPr/>
                      <a:t>[VALUE]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66B-461E-8A00-C99AEBECE91E}"/>
                </c:ext>
              </c:extLst>
            </c:dLbl>
            <c:dLbl>
              <c:idx val="1"/>
              <c:layout>
                <c:manualLayout>
                  <c:x val="-2.9097331583552159E-2"/>
                  <c:y val="7.1793890347039951E-2"/>
                </c:manualLayout>
              </c:layout>
              <c:tx>
                <c:rich>
                  <a:bodyPr/>
                  <a:lstStyle/>
                  <a:p>
                    <a:fld id="{265E2CB1-1405-4464-A669-4F935E69FA71}" type="VALUE">
                      <a:rPr lang="en-US"/>
                      <a:pPr/>
                      <a:t>[VALUE]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6B-461E-8A00-C99AEBECE91E}"/>
                </c:ext>
              </c:extLst>
            </c:dLbl>
            <c:dLbl>
              <c:idx val="2"/>
              <c:layout>
                <c:manualLayout>
                  <c:x val="-1.4055555555555658E-2"/>
                  <c:y val="8.105314960629921E-2"/>
                </c:manualLayout>
              </c:layout>
              <c:tx>
                <c:rich>
                  <a:bodyPr/>
                  <a:lstStyle/>
                  <a:p>
                    <a:fld id="{786BDA9F-BAF8-41F9-A4D1-7D359291FC89}" type="VALUE">
                      <a:rPr lang="en-US"/>
                      <a:pPr/>
                      <a:t>[VALUE]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66B-461E-8A00-C99AEBECE9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Inc'!$B$55:$D$55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Inc'!$B$57:$D$57</c:f>
              <c:numCache>
                <c:formatCode>General</c:formatCode>
                <c:ptCount val="3"/>
                <c:pt idx="0">
                  <c:v>35.5</c:v>
                </c:pt>
                <c:pt idx="1">
                  <c:v>51.3</c:v>
                </c:pt>
                <c:pt idx="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61E-8A00-C99AEBECE91E}"/>
            </c:ext>
          </c:extLst>
        </c:ser>
        <c:ser>
          <c:idx val="2"/>
          <c:order val="2"/>
          <c:tx>
            <c:strRef>
              <c:f>'Marriot Inc'!$A$58</c:f>
              <c:strCache>
                <c:ptCount val="1"/>
                <c:pt idx="0">
                  <c:v>Average Daily Rate (ADR) in USD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097331583552078E-2"/>
                  <c:y val="-8.561351706036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6B-461E-8A00-C99AEBECE91E}"/>
                </c:ext>
              </c:extLst>
            </c:dLbl>
            <c:dLbl>
              <c:idx val="1"/>
              <c:layout>
                <c:manualLayout>
                  <c:x val="-5.8430664916885387E-2"/>
                  <c:y val="-8.561351706036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6B-461E-8A00-C99AEBECE91E}"/>
                </c:ext>
              </c:extLst>
            </c:dLbl>
            <c:dLbl>
              <c:idx val="2"/>
              <c:layout>
                <c:manualLayout>
                  <c:x val="-5.8430664916885387E-2"/>
                  <c:y val="-7.1724628171478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6B-461E-8A00-C99AEBECE9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Inc'!$B$55:$D$55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Inc'!$B$58:$D$58</c:f>
              <c:numCache>
                <c:formatCode>General</c:formatCode>
                <c:ptCount val="3"/>
                <c:pt idx="0">
                  <c:v>130.4</c:v>
                </c:pt>
                <c:pt idx="1">
                  <c:v>145.56</c:v>
                </c:pt>
                <c:pt idx="2">
                  <c:v>172.85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61E-8A00-C99AEBECE9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3315871"/>
        <c:axId val="843330847"/>
      </c:lineChart>
      <c:catAx>
        <c:axId val="843315871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843330847"/>
        <c:crosses val="autoZero"/>
        <c:auto val="0"/>
        <c:lblAlgn val="ctr"/>
        <c:lblOffset val="100"/>
        <c:noMultiLvlLbl val="0"/>
      </c:catAx>
      <c:valAx>
        <c:axId val="84333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843315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45716250324939"/>
          <c:y val="0.79049391553328563"/>
          <c:w val="0.62215269217545888"/>
          <c:h val="0.20950602643331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Statistics of Number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of Properties in Marriot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44068611141911E-2"/>
          <c:y val="0.14338498212157333"/>
          <c:w val="0.89123433514472661"/>
          <c:h val="0.6695932227780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'Marriot Inc'!$A$66</c:f>
              <c:strCache>
                <c:ptCount val="1"/>
                <c:pt idx="0">
                  <c:v>Managed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Inc'!$B$65:$E$65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Inc'!$B$66:$E$66</c:f>
              <c:numCache>
                <c:formatCode>#,##0</c:formatCode>
                <c:ptCount val="4"/>
                <c:pt idx="0">
                  <c:v>2083</c:v>
                </c:pt>
                <c:pt idx="1">
                  <c:v>1943</c:v>
                </c:pt>
                <c:pt idx="2">
                  <c:v>1989</c:v>
                </c:pt>
                <c:pt idx="3" formatCode="0%">
                  <c:v>-6.721075372059529E-2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4-4FC1-AD70-364051905F00}"/>
            </c:ext>
          </c:extLst>
        </c:ser>
        <c:ser>
          <c:idx val="1"/>
          <c:order val="1"/>
          <c:tx>
            <c:strRef>
              <c:f>'Marriot Inc'!$A$67</c:f>
              <c:strCache>
                <c:ptCount val="1"/>
                <c:pt idx="0">
                  <c:v>Franchised/Licensed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97298371076682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04-4FC1-AD70-364051905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Inc'!$B$65:$E$65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Inc'!$B$67:$E$67</c:f>
              <c:numCache>
                <c:formatCode>#,##0</c:formatCode>
                <c:ptCount val="4"/>
                <c:pt idx="0">
                  <c:v>5493</c:v>
                </c:pt>
                <c:pt idx="1">
                  <c:v>5880</c:v>
                </c:pt>
                <c:pt idx="2">
                  <c:v>6122</c:v>
                </c:pt>
                <c:pt idx="3" formatCode="0%">
                  <c:v>7.0453304205352271E-2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4-4FC1-AD70-364051905F00}"/>
            </c:ext>
          </c:extLst>
        </c:ser>
        <c:ser>
          <c:idx val="2"/>
          <c:order val="2"/>
          <c:tx>
            <c:strRef>
              <c:f>'Marriot Inc'!$A$68</c:f>
              <c:strCache>
                <c:ptCount val="1"/>
                <c:pt idx="0">
                  <c:v>Owned/Leased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Inc'!$B$65:$E$65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Inc'!$B$68:$E$68</c:f>
              <c:numCache>
                <c:formatCode>General</c:formatCode>
                <c:ptCount val="4"/>
                <c:pt idx="0">
                  <c:v>66</c:v>
                </c:pt>
                <c:pt idx="1">
                  <c:v>64</c:v>
                </c:pt>
                <c:pt idx="2">
                  <c:v>64</c:v>
                </c:pt>
                <c:pt idx="3" formatCode="0%">
                  <c:v>-3.0303030303030304E-2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4-4FC1-AD70-364051905F00}"/>
            </c:ext>
          </c:extLst>
        </c:ser>
        <c:ser>
          <c:idx val="3"/>
          <c:order val="3"/>
          <c:tx>
            <c:strRef>
              <c:f>'Marriot Inc'!$A$69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'Marriot Inc'!$B$65:$E$65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Inc'!$B$69:$E$69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102</c:v>
                </c:pt>
                <c:pt idx="2">
                  <c:v>113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4-4FC1-AD70-364051905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044975"/>
        <c:axId val="994052047"/>
      </c:barChart>
      <c:catAx>
        <c:axId val="99404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994052047"/>
        <c:crosses val="autoZero"/>
        <c:auto val="1"/>
        <c:lblAlgn val="ctr"/>
        <c:lblOffset val="100"/>
        <c:noMultiLvlLbl val="0"/>
      </c:catAx>
      <c:valAx>
        <c:axId val="99405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99404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Statistics of No.of Rooms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in Marriot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3942047864398"/>
          <c:y val="0.11130766562608396"/>
          <c:w val="0.81582259998957085"/>
          <c:h val="0.6980425573754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'Marriot Inc'!$A$74</c:f>
              <c:strCache>
                <c:ptCount val="1"/>
                <c:pt idx="0">
                  <c:v>Managed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B4857EF7-D3D2-41FE-88FD-87F172B72BF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740-4E5B-81EF-525F8EBB01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5F4AFBD6-FB38-4B66-9016-D405B5EA7B5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8D9-4EEE-90F2-4D29B50AC0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4B859F-A972-4A3E-A141-52950FBF0C6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740-4E5B-81EF-525F8EBB01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'Marriot Inc'!$B$73:$E$73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Inc'!$B$74:$E$74</c:f>
              <c:numCache>
                <c:formatCode>#,##0</c:formatCode>
                <c:ptCount val="4"/>
                <c:pt idx="0">
                  <c:v>569232</c:v>
                </c:pt>
                <c:pt idx="1">
                  <c:v>553172</c:v>
                </c:pt>
                <c:pt idx="2">
                  <c:v>560551</c:v>
                </c:pt>
                <c:pt idx="3" formatCode="0%">
                  <c:v>-2.8213452511454028E-2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0-4E5B-81EF-525F8EBB01BB}"/>
            </c:ext>
          </c:extLst>
        </c:ser>
        <c:ser>
          <c:idx val="1"/>
          <c:order val="1"/>
          <c:tx>
            <c:strRef>
              <c:f>'Marriot Inc'!$A$75</c:f>
              <c:strCache>
                <c:ptCount val="1"/>
                <c:pt idx="0">
                  <c:v>Franchised/Licensed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E7F8ED4-9CC5-485B-8BCC-BF6D5C515F4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740-4E5B-81EF-525F8EBB01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8A8ADD1-09EB-4284-86EA-AA2BFBDBA8A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D9-4EEE-90F2-4D29B50AC0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F39EE73-B49C-4718-A286-69CB32A4834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740-4E5B-81EF-525F8EBB01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'Marriot Inc'!$B$73:$E$73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Inc'!$B$75:$E$75</c:f>
              <c:numCache>
                <c:formatCode>#,##0</c:formatCode>
                <c:ptCount val="4"/>
                <c:pt idx="0">
                  <c:v>837912</c:v>
                </c:pt>
                <c:pt idx="1">
                  <c:v>900437</c:v>
                </c:pt>
                <c:pt idx="2">
                  <c:v>937683</c:v>
                </c:pt>
                <c:pt idx="3" formatCode="0%">
                  <c:v>7.4620007828984425E-2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0-4E5B-81EF-525F8EBB01BB}"/>
            </c:ext>
          </c:extLst>
        </c:ser>
        <c:ser>
          <c:idx val="2"/>
          <c:order val="2"/>
          <c:tx>
            <c:strRef>
              <c:f>'Marriot Inc'!$A$76</c:f>
              <c:strCache>
                <c:ptCount val="1"/>
                <c:pt idx="0">
                  <c:v>Owned/Leased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11368804001819E-2"/>
                  <c:y val="-5.896635449184889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AD01C14-8DC4-438E-A0D1-6C165979225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740-4E5B-81EF-525F8EBB01BB}"/>
                </c:ext>
              </c:extLst>
            </c:dLbl>
            <c:dLbl>
              <c:idx val="1"/>
              <c:layout>
                <c:manualLayout>
                  <c:x val="1.3642564802182811E-2"/>
                  <c:y val="-7.9778009018383625E-2"/>
                </c:manualLayout>
              </c:layout>
              <c:tx>
                <c:rich>
                  <a:bodyPr/>
                  <a:lstStyle/>
                  <a:p>
                    <a:fld id="{82C38BDF-DBFF-4E84-A4A2-45DB3AAA5FA5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D9-4EEE-90F2-4D29B50AC011}"/>
                </c:ext>
              </c:extLst>
            </c:dLbl>
            <c:dLbl>
              <c:idx val="2"/>
              <c:layout>
                <c:manualLayout>
                  <c:x val="9.0950432014552073E-3"/>
                  <c:y val="-7.6309399930627825E-2"/>
                </c:manualLayout>
              </c:layout>
              <c:tx>
                <c:rich>
                  <a:bodyPr/>
                  <a:lstStyle/>
                  <a:p>
                    <a:fld id="{3E67C394-BF72-41A3-9662-EBD79938688E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740-4E5B-81EF-525F8EBB01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'Marriot Inc'!$B$73:$E$73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Inc'!$B$76:$E$76</c:f>
              <c:numCache>
                <c:formatCode>#,##0</c:formatCode>
                <c:ptCount val="4"/>
                <c:pt idx="0">
                  <c:v>15900</c:v>
                </c:pt>
                <c:pt idx="1">
                  <c:v>15692</c:v>
                </c:pt>
                <c:pt idx="2">
                  <c:v>15692</c:v>
                </c:pt>
                <c:pt idx="3" formatCode="0%">
                  <c:v>-1.3081761006289308E-2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0-4E5B-81EF-525F8EBB01BB}"/>
            </c:ext>
          </c:extLst>
        </c:ser>
        <c:ser>
          <c:idx val="3"/>
          <c:order val="3"/>
          <c:tx>
            <c:strRef>
              <c:f>'Marriot Inc'!$A$77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905077262693117E-2"/>
                  <c:y val="-6.937218175511746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688EF471-EA9A-4923-83C7-0FCD3EAC35A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7740-4E5B-81EF-525F8EBB01BB}"/>
                </c:ext>
              </c:extLst>
            </c:dLbl>
            <c:dLbl>
              <c:idx val="1"/>
              <c:layout>
                <c:manualLayout>
                  <c:x val="2.2075055187637888E-2"/>
                  <c:y val="-2.0811654526534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B265E127-F518-44AE-AE8D-D805C1B4968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D9-4EEE-90F2-4D29B50AC011}"/>
                </c:ext>
              </c:extLst>
            </c:dLbl>
            <c:dLbl>
              <c:idx val="2"/>
              <c:layout>
                <c:manualLayout>
                  <c:x val="2.6490066225165563E-2"/>
                  <c:y val="-2.42802636142906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46C2E11B-AFA4-405E-B632-C9DB12E3E37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740-4E5B-81EF-525F8EBB01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'Marriot Inc'!$B$73:$E$73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'Marriot Inc'!$B$77:$E$77</c:f>
              <c:numCache>
                <c:formatCode>#,##0</c:formatCode>
                <c:ptCount val="4"/>
                <c:pt idx="0">
                  <c:v>0</c:v>
                </c:pt>
                <c:pt idx="1">
                  <c:v>9878</c:v>
                </c:pt>
                <c:pt idx="2">
                  <c:v>11481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0-4E5B-81EF-525F8EBB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050799"/>
        <c:axId val="994051631"/>
      </c:barChart>
      <c:catAx>
        <c:axId val="9940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994051631"/>
        <c:crosses val="autoZero"/>
        <c:auto val="1"/>
        <c:lblAlgn val="ctr"/>
        <c:lblOffset val="100"/>
        <c:noMultiLvlLbl val="0"/>
      </c:catAx>
      <c:valAx>
        <c:axId val="99405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9940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640080</xdr:colOff>
      <xdr:row>76</xdr:row>
      <xdr:rowOff>152400</xdr:rowOff>
    </xdr:from>
    <xdr:to>
      <xdr:col>18</xdr:col>
      <xdr:colOff>312420</xdr:colOff>
      <xdr:row>93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FF6A1-58D3-4107-BBC8-5EE328E91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3573780</xdr:colOff>
      <xdr:row>98</xdr:row>
      <xdr:rowOff>118110</xdr:rowOff>
    </xdr:from>
    <xdr:to>
      <xdr:col>5</xdr:col>
      <xdr:colOff>381000</xdr:colOff>
      <xdr:row>113</xdr:row>
      <xdr:rowOff>129540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09CE184-8253-4BB8-9835-827F38B63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403860</xdr:colOff>
      <xdr:row>98</xdr:row>
      <xdr:rowOff>125730</xdr:rowOff>
    </xdr:from>
    <xdr:to>
      <xdr:col>9</xdr:col>
      <xdr:colOff>594360</xdr:colOff>
      <xdr:row>113</xdr:row>
      <xdr:rowOff>125730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B56E258-37A5-4544-928C-ACCD9D602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98</xdr:row>
      <xdr:rowOff>129540</xdr:rowOff>
    </xdr:from>
    <xdr:to>
      <xdr:col>14</xdr:col>
      <xdr:colOff>266700</xdr:colOff>
      <xdr:row>113</xdr:row>
      <xdr:rowOff>114300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B7D5DDA-E698-45F3-9F54-DA04B05D1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68580</xdr:colOff>
      <xdr:row>76</xdr:row>
      <xdr:rowOff>179070</xdr:rowOff>
    </xdr:from>
    <xdr:to>
      <xdr:col>9</xdr:col>
      <xdr:colOff>594360</xdr:colOff>
      <xdr:row>91</xdr:row>
      <xdr:rowOff>179070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F11C420-EC19-48ED-B2B3-3431C8AE7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106680</xdr:colOff>
      <xdr:row>76</xdr:row>
      <xdr:rowOff>179070</xdr:rowOff>
    </xdr:from>
    <xdr:to>
      <xdr:col>3</xdr:col>
      <xdr:colOff>3665220</xdr:colOff>
      <xdr:row>91</xdr:row>
      <xdr:rowOff>179070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F40A5F-7926-4B73-89CD-C148C990C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110490</xdr:rowOff>
    </xdr:from>
    <xdr:to>
      <xdr:col>16</xdr:col>
      <xdr:colOff>502920</xdr:colOff>
      <xdr:row>54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C1FF12B-E3EB-4D91-AFA5-5D80E04A0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</xdr:colOff>
      <xdr:row>60</xdr:row>
      <xdr:rowOff>72390</xdr:rowOff>
    </xdr:from>
    <xdr:to>
      <xdr:col>17</xdr:col>
      <xdr:colOff>373380</xdr:colOff>
      <xdr:row>78</xdr:row>
      <xdr:rowOff>129540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C4BA8B2-E88C-45B6-96F5-34D216E46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99060</xdr:colOff>
      <xdr:row>79</xdr:row>
      <xdr:rowOff>72390</xdr:rowOff>
    </xdr:from>
    <xdr:to>
      <xdr:col>18</xdr:col>
      <xdr:colOff>365760</xdr:colOff>
      <xdr:row>99</xdr:row>
      <xdr:rowOff>167640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F7963F9-F93A-4D9D-B152-42F45E7B9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160020</xdr:colOff>
      <xdr:row>101</xdr:row>
      <xdr:rowOff>125730</xdr:rowOff>
    </xdr:from>
    <xdr:to>
      <xdr:col>17</xdr:col>
      <xdr:colOff>518160</xdr:colOff>
      <xdr:row>121</xdr:row>
      <xdr:rowOff>91440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950B824-824F-4712-9644-1F8EB42D01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2209800</xdr:colOff>
      <xdr:row>99</xdr:row>
      <xdr:rowOff>102870</xdr:rowOff>
    </xdr:from>
    <xdr:to>
      <xdr:col>7</xdr:col>
      <xdr:colOff>220980</xdr:colOff>
      <xdr:row>119</xdr:row>
      <xdr:rowOff>30480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27A4DAD-C2ED-495E-B062-3A7CD62F2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opLeftCell="A7" workbookViewId="0">
      <selection activeCell="A20" sqref="A20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1" t="s">
        <v>0</v>
      </c>
    </row>
    <row r="3" spans="1:1" x14ac:dyDescent="0.3">
      <c r="A3" s="5" t="s">
        <v>2</v>
      </c>
    </row>
    <row r="4" spans="1:1" s="4" customFormat="1" x14ac:dyDescent="0.3">
      <c r="A4" s="6" t="s">
        <v>1</v>
      </c>
    </row>
    <row r="5" spans="1:1" x14ac:dyDescent="0.3">
      <c r="A5" s="6" t="s">
        <v>3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9</v>
      </c>
    </row>
    <row r="10" spans="1:1" x14ac:dyDescent="0.3">
      <c r="A10" s="2" t="s">
        <v>10</v>
      </c>
    </row>
    <row r="12" spans="1:1" x14ac:dyDescent="0.3">
      <c r="A12" s="3" t="s">
        <v>4</v>
      </c>
    </row>
    <row r="13" spans="1:1" x14ac:dyDescent="0.3">
      <c r="A13" s="2" t="s">
        <v>8</v>
      </c>
    </row>
    <row r="14" spans="1:1" x14ac:dyDescent="0.3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D030-7C9D-4E55-8476-B8C1BFCD0A70}">
  <dimension ref="D4:N151"/>
  <sheetViews>
    <sheetView tabSelected="1" topLeftCell="C91" workbookViewId="0">
      <selection activeCell="U82" sqref="U82"/>
    </sheetView>
  </sheetViews>
  <sheetFormatPr defaultRowHeight="14.4" x14ac:dyDescent="0.3"/>
  <cols>
    <col min="4" max="4" width="56.33203125" customWidth="1"/>
    <col min="5" max="5" width="32" customWidth="1"/>
    <col min="11" max="11" width="9.6640625" customWidth="1"/>
  </cols>
  <sheetData>
    <row r="4" spans="4:14" ht="15.6" x14ac:dyDescent="0.3">
      <c r="D4" s="7" t="s">
        <v>14</v>
      </c>
      <c r="E4" s="14">
        <v>2022</v>
      </c>
      <c r="F4" s="14"/>
      <c r="G4" s="14"/>
      <c r="H4" s="14">
        <v>2021</v>
      </c>
      <c r="I4" s="14"/>
      <c r="J4" s="14"/>
      <c r="K4" s="14">
        <v>2020</v>
      </c>
      <c r="N4" s="7"/>
    </row>
    <row r="5" spans="4:14" ht="15.6" x14ac:dyDescent="0.3">
      <c r="D5" s="7"/>
      <c r="E5" s="14"/>
      <c r="F5" s="14"/>
      <c r="G5" s="14"/>
      <c r="H5" s="14"/>
      <c r="I5" s="14"/>
      <c r="J5" s="14"/>
      <c r="K5" s="14"/>
    </row>
    <row r="6" spans="4:14" x14ac:dyDescent="0.3">
      <c r="D6" s="7" t="s">
        <v>17</v>
      </c>
      <c r="E6" s="7" t="s">
        <v>29</v>
      </c>
      <c r="F6" s="7"/>
      <c r="G6" s="7"/>
      <c r="H6" s="7" t="s">
        <v>29</v>
      </c>
      <c r="I6" s="7"/>
      <c r="J6" s="7"/>
      <c r="K6" s="7" t="s">
        <v>29</v>
      </c>
      <c r="N6" s="7"/>
    </row>
    <row r="7" spans="4:14" x14ac:dyDescent="0.3">
      <c r="D7" s="7" t="s">
        <v>42</v>
      </c>
      <c r="E7" s="9">
        <v>14953</v>
      </c>
      <c r="F7" s="7"/>
      <c r="G7" s="7"/>
      <c r="H7" s="9">
        <v>15035</v>
      </c>
      <c r="I7" s="7"/>
      <c r="J7" s="7"/>
      <c r="K7" s="9">
        <v>14450</v>
      </c>
    </row>
    <row r="8" spans="4:14" x14ac:dyDescent="0.3">
      <c r="D8" t="s">
        <v>47</v>
      </c>
      <c r="E8" s="8">
        <v>6599</v>
      </c>
      <c r="H8" s="8">
        <v>6516</v>
      </c>
      <c r="K8" s="8">
        <v>6362</v>
      </c>
    </row>
    <row r="9" spans="4:14" x14ac:dyDescent="0.3">
      <c r="D9" t="s">
        <v>48</v>
      </c>
      <c r="E9" s="8">
        <v>8354</v>
      </c>
      <c r="H9" s="8">
        <v>8519</v>
      </c>
      <c r="K9" s="8">
        <v>8088</v>
      </c>
    </row>
    <row r="10" spans="4:14" x14ac:dyDescent="0.3">
      <c r="D10" s="7" t="s">
        <v>49</v>
      </c>
      <c r="E10" s="15">
        <f>E8+E9</f>
        <v>14953</v>
      </c>
      <c r="H10" s="15">
        <f>H8+H9</f>
        <v>15035</v>
      </c>
      <c r="K10" s="15">
        <f>K8+K9</f>
        <v>14450</v>
      </c>
    </row>
    <row r="11" spans="4:14" x14ac:dyDescent="0.3">
      <c r="D11" s="7"/>
      <c r="E11" s="16"/>
      <c r="H11" s="8"/>
      <c r="K11" s="8"/>
    </row>
    <row r="12" spans="4:14" x14ac:dyDescent="0.3">
      <c r="D12" s="7" t="s">
        <v>43</v>
      </c>
      <c r="E12" s="9">
        <v>52563</v>
      </c>
      <c r="F12" s="7"/>
      <c r="G12" s="7"/>
      <c r="H12" s="9">
        <v>51680</v>
      </c>
      <c r="I12" s="7"/>
      <c r="J12" s="7"/>
      <c r="K12" s="9">
        <v>45175</v>
      </c>
    </row>
    <row r="13" spans="4:14" x14ac:dyDescent="0.3">
      <c r="D13" t="s">
        <v>47</v>
      </c>
      <c r="E13" s="8">
        <v>28604</v>
      </c>
      <c r="H13" s="8">
        <v>27954</v>
      </c>
      <c r="K13" s="8">
        <v>25735</v>
      </c>
    </row>
    <row r="14" spans="4:14" x14ac:dyDescent="0.3">
      <c r="D14" t="s">
        <v>48</v>
      </c>
      <c r="E14" s="8">
        <v>23959</v>
      </c>
      <c r="H14" s="8">
        <v>23726</v>
      </c>
      <c r="K14" s="8">
        <v>19440</v>
      </c>
    </row>
    <row r="15" spans="4:14" x14ac:dyDescent="0.3">
      <c r="D15" s="7" t="s">
        <v>49</v>
      </c>
      <c r="E15" s="15">
        <f>E13+E14</f>
        <v>52563</v>
      </c>
      <c r="H15" s="15">
        <f>H13+H14</f>
        <v>51680</v>
      </c>
      <c r="K15" s="15">
        <f>K13+K14</f>
        <v>45175</v>
      </c>
    </row>
    <row r="16" spans="4:14" x14ac:dyDescent="0.3">
      <c r="D16" s="7"/>
      <c r="E16" s="8"/>
      <c r="H16" s="8"/>
      <c r="K16" s="8"/>
    </row>
    <row r="17" spans="4:14" x14ac:dyDescent="0.3">
      <c r="D17" s="7" t="s">
        <v>44</v>
      </c>
      <c r="E17" s="9">
        <v>27427</v>
      </c>
      <c r="F17" s="7"/>
      <c r="G17" s="7"/>
      <c r="H17" s="9">
        <v>27060</v>
      </c>
      <c r="I17" s="7"/>
      <c r="J17" s="7"/>
      <c r="K17" s="9">
        <v>22959</v>
      </c>
    </row>
    <row r="18" spans="4:14" x14ac:dyDescent="0.3">
      <c r="D18" t="s">
        <v>47</v>
      </c>
      <c r="E18" s="8">
        <v>13377</v>
      </c>
      <c r="H18" s="8">
        <v>12686</v>
      </c>
      <c r="K18" s="8">
        <v>11036</v>
      </c>
    </row>
    <row r="19" spans="4:14" x14ac:dyDescent="0.3">
      <c r="D19" t="s">
        <v>48</v>
      </c>
      <c r="E19" s="8">
        <v>14050</v>
      </c>
      <c r="H19" s="8">
        <v>14374</v>
      </c>
      <c r="K19" s="8">
        <v>11923</v>
      </c>
    </row>
    <row r="20" spans="4:14" x14ac:dyDescent="0.3">
      <c r="D20" s="7" t="s">
        <v>49</v>
      </c>
      <c r="E20" s="15">
        <f>E18+E19</f>
        <v>27427</v>
      </c>
      <c r="H20" s="15">
        <f>H18+H19</f>
        <v>27060</v>
      </c>
      <c r="K20" s="15">
        <f>K18+K19</f>
        <v>22959</v>
      </c>
    </row>
    <row r="21" spans="4:14" x14ac:dyDescent="0.3">
      <c r="D21" s="7"/>
      <c r="E21" s="16"/>
      <c r="H21" s="8"/>
    </row>
    <row r="22" spans="4:14" x14ac:dyDescent="0.3">
      <c r="E22" s="9">
        <f>E7+E12+E17</f>
        <v>94943</v>
      </c>
      <c r="F22" s="9"/>
      <c r="G22" s="9"/>
      <c r="H22" s="9">
        <f>H7+H12+H17</f>
        <v>93775</v>
      </c>
      <c r="I22" s="9"/>
      <c r="J22" s="9"/>
      <c r="K22" s="9">
        <f>K7+K12+K17</f>
        <v>82584</v>
      </c>
      <c r="N22" s="9"/>
    </row>
    <row r="23" spans="4:14" x14ac:dyDescent="0.3">
      <c r="D23" s="7" t="s">
        <v>12</v>
      </c>
      <c r="E23" s="9"/>
      <c r="F23" s="9"/>
      <c r="G23" s="9"/>
      <c r="H23" s="9"/>
      <c r="I23" s="9"/>
      <c r="J23" s="9"/>
      <c r="K23" s="9"/>
    </row>
    <row r="24" spans="4:14" x14ac:dyDescent="0.3">
      <c r="E24" s="9"/>
      <c r="F24" s="9"/>
      <c r="G24" s="9"/>
      <c r="H24" s="9"/>
      <c r="I24" s="9"/>
      <c r="J24" s="9"/>
      <c r="K24" s="9"/>
    </row>
    <row r="25" spans="4:14" x14ac:dyDescent="0.3">
      <c r="D25" s="7" t="s">
        <v>23</v>
      </c>
    </row>
    <row r="26" spans="4:14" x14ac:dyDescent="0.3">
      <c r="D26" s="12" t="s">
        <v>54</v>
      </c>
      <c r="E26" s="8">
        <v>31089</v>
      </c>
      <c r="H26" s="8">
        <v>29855</v>
      </c>
      <c r="K26" s="8">
        <v>28427</v>
      </c>
    </row>
    <row r="27" spans="4:14" x14ac:dyDescent="0.3">
      <c r="D27" s="7" t="s">
        <v>45</v>
      </c>
      <c r="E27" s="9">
        <v>14603</v>
      </c>
      <c r="F27" s="7"/>
      <c r="G27" s="7"/>
      <c r="H27" s="9">
        <v>14714</v>
      </c>
      <c r="I27" s="7"/>
      <c r="J27" s="7"/>
      <c r="K27" s="9">
        <v>12159</v>
      </c>
    </row>
    <row r="28" spans="4:14" x14ac:dyDescent="0.3">
      <c r="D28" t="s">
        <v>51</v>
      </c>
      <c r="E28" s="8">
        <v>493</v>
      </c>
      <c r="H28" s="8">
        <v>459</v>
      </c>
      <c r="K28">
        <v>422</v>
      </c>
    </row>
    <row r="29" spans="4:14" x14ac:dyDescent="0.3">
      <c r="D29" t="s">
        <v>52</v>
      </c>
      <c r="E29" s="8">
        <v>11622</v>
      </c>
      <c r="H29" s="8">
        <v>11878</v>
      </c>
      <c r="K29" s="8">
        <v>9563</v>
      </c>
    </row>
    <row r="30" spans="4:14" x14ac:dyDescent="0.3">
      <c r="D30" t="s">
        <v>53</v>
      </c>
      <c r="E30" s="8">
        <v>2488</v>
      </c>
      <c r="H30" s="8">
        <v>2377</v>
      </c>
      <c r="K30" s="8">
        <v>2174</v>
      </c>
    </row>
    <row r="31" spans="4:14" x14ac:dyDescent="0.3">
      <c r="E31" s="17">
        <f>E28+E29+E30</f>
        <v>14603</v>
      </c>
      <c r="H31" s="17">
        <f>H28+H29+H30</f>
        <v>14714</v>
      </c>
      <c r="K31" s="17">
        <f>K28+K29+K30</f>
        <v>12159</v>
      </c>
    </row>
    <row r="32" spans="4:14" x14ac:dyDescent="0.3">
      <c r="E32" s="18"/>
      <c r="H32" s="18"/>
      <c r="K32" s="18"/>
    </row>
    <row r="33" spans="4:12" x14ac:dyDescent="0.3">
      <c r="D33" s="7" t="s">
        <v>50</v>
      </c>
      <c r="E33">
        <v>783</v>
      </c>
      <c r="H33">
        <v>900</v>
      </c>
      <c r="K33">
        <v>181</v>
      </c>
    </row>
    <row r="34" spans="4:12" x14ac:dyDescent="0.3">
      <c r="D34" t="s">
        <v>46</v>
      </c>
      <c r="E34" s="8">
        <v>2100</v>
      </c>
      <c r="F34" s="8"/>
      <c r="G34" s="8"/>
      <c r="H34" s="8">
        <v>2700</v>
      </c>
      <c r="I34" s="8"/>
      <c r="J34" s="8"/>
      <c r="K34" s="8">
        <v>2100</v>
      </c>
      <c r="L34" s="8"/>
    </row>
    <row r="35" spans="4:12" x14ac:dyDescent="0.3">
      <c r="D35" t="s">
        <v>55</v>
      </c>
      <c r="E35" s="8">
        <v>24765</v>
      </c>
      <c r="H35" s="8">
        <v>24659</v>
      </c>
      <c r="K35" s="8">
        <v>22084</v>
      </c>
    </row>
    <row r="38" spans="4:12" x14ac:dyDescent="0.3">
      <c r="D38" s="7" t="s">
        <v>17</v>
      </c>
    </row>
    <row r="39" spans="4:12" x14ac:dyDescent="0.3">
      <c r="E39" s="7">
        <v>2020</v>
      </c>
      <c r="F39" s="7">
        <v>2021</v>
      </c>
      <c r="G39" s="7">
        <v>2022</v>
      </c>
      <c r="I39" s="7">
        <v>2021</v>
      </c>
      <c r="J39" s="7">
        <v>2022</v>
      </c>
    </row>
    <row r="40" spans="4:12" x14ac:dyDescent="0.3">
      <c r="D40" s="7" t="s">
        <v>42</v>
      </c>
      <c r="E40" s="11">
        <v>14450</v>
      </c>
      <c r="F40" s="11">
        <v>15035</v>
      </c>
      <c r="G40" s="11">
        <v>14953</v>
      </c>
      <c r="I40" s="29">
        <f>(F40-E40)/E40</f>
        <v>4.0484429065743947E-2</v>
      </c>
      <c r="J40" s="29">
        <f>(G40-F40)/F40</f>
        <v>-5.4539408047888259E-3</v>
      </c>
    </row>
    <row r="41" spans="4:12" x14ac:dyDescent="0.3">
      <c r="D41" s="7" t="s">
        <v>43</v>
      </c>
      <c r="E41" s="11">
        <v>45175</v>
      </c>
      <c r="F41" s="11">
        <v>51680</v>
      </c>
      <c r="G41" s="11">
        <v>52563</v>
      </c>
      <c r="I41" s="29">
        <f t="shared" ref="I41:I42" si="0">(F41-E41)/E41</f>
        <v>0.14399557277255118</v>
      </c>
      <c r="J41" s="29">
        <f t="shared" ref="J41:J42" si="1">(G41-F41)/F41</f>
        <v>1.7085913312693497E-2</v>
      </c>
    </row>
    <row r="42" spans="4:12" x14ac:dyDescent="0.3">
      <c r="D42" s="7" t="s">
        <v>62</v>
      </c>
      <c r="E42" s="11">
        <v>22959</v>
      </c>
      <c r="F42" s="11">
        <v>27060</v>
      </c>
      <c r="G42" s="11">
        <v>27427</v>
      </c>
      <c r="I42" s="29">
        <f t="shared" si="0"/>
        <v>0.17862276231543187</v>
      </c>
      <c r="J42" s="29">
        <f t="shared" si="1"/>
        <v>1.3562453806356246E-2</v>
      </c>
    </row>
    <row r="43" spans="4:12" ht="15" thickBot="1" x14ac:dyDescent="0.35">
      <c r="E43" s="19">
        <f>SUM(E40:E42)</f>
        <v>82584</v>
      </c>
      <c r="F43" s="19">
        <f t="shared" ref="F43:G43" si="2">SUM(F40:F42)</f>
        <v>93775</v>
      </c>
      <c r="G43" s="19">
        <f t="shared" si="2"/>
        <v>94943</v>
      </c>
      <c r="I43" s="31">
        <f t="shared" ref="I43" si="3">(F43-E43)/E43</f>
        <v>0.13551051051051052</v>
      </c>
      <c r="J43" s="31">
        <f t="shared" ref="J43" si="4">(G43-F43)/F43</f>
        <v>1.2455345241268996E-2</v>
      </c>
    </row>
    <row r="46" spans="4:12" x14ac:dyDescent="0.3">
      <c r="D46" s="7" t="s">
        <v>17</v>
      </c>
    </row>
    <row r="47" spans="4:12" x14ac:dyDescent="0.3">
      <c r="E47" s="7">
        <v>2020</v>
      </c>
      <c r="F47" s="7">
        <v>2021</v>
      </c>
      <c r="G47" s="7">
        <v>2022</v>
      </c>
    </row>
    <row r="48" spans="4:12" x14ac:dyDescent="0.3">
      <c r="D48" t="s">
        <v>47</v>
      </c>
      <c r="E48" s="8">
        <f>K8+K13+K18</f>
        <v>43133</v>
      </c>
      <c r="F48" s="8">
        <f>H8+H13+H18</f>
        <v>47156</v>
      </c>
      <c r="G48" s="8">
        <f>E8+E13+E18</f>
        <v>48580</v>
      </c>
      <c r="I48" s="29">
        <f>(F48-E48)/E48</f>
        <v>9.3269654324994788E-2</v>
      </c>
      <c r="J48" s="29">
        <f>(G48-F48)/F48</f>
        <v>3.01976418695394E-2</v>
      </c>
    </row>
    <row r="49" spans="4:11" x14ac:dyDescent="0.3">
      <c r="D49" t="s">
        <v>48</v>
      </c>
      <c r="E49" s="8">
        <f>K9+K14+K19</f>
        <v>39451</v>
      </c>
      <c r="F49" s="8">
        <f>H9+H14+H19</f>
        <v>46619</v>
      </c>
      <c r="G49" s="8">
        <f>E9+E14+E19</f>
        <v>46363</v>
      </c>
      <c r="I49" s="29">
        <f t="shared" ref="I49:I50" si="5">(F49-E49)/E49</f>
        <v>0.18169374667308813</v>
      </c>
      <c r="J49" s="29">
        <f t="shared" ref="J49:J50" si="6">(G49-F49)/F49</f>
        <v>-5.4913232802076403E-3</v>
      </c>
    </row>
    <row r="50" spans="4:11" ht="15" thickBot="1" x14ac:dyDescent="0.35">
      <c r="D50" s="7" t="s">
        <v>49</v>
      </c>
      <c r="E50" s="19">
        <f>E48+E49</f>
        <v>82584</v>
      </c>
      <c r="F50" s="19">
        <f t="shared" ref="F50:G50" si="7">F48+F49</f>
        <v>93775</v>
      </c>
      <c r="G50" s="19">
        <f t="shared" si="7"/>
        <v>94943</v>
      </c>
      <c r="I50" s="31">
        <f t="shared" si="5"/>
        <v>0.13551051051051052</v>
      </c>
      <c r="J50" s="31">
        <f t="shared" si="6"/>
        <v>1.2455345241268996E-2</v>
      </c>
    </row>
    <row r="53" spans="4:11" x14ac:dyDescent="0.3">
      <c r="D53" s="7" t="s">
        <v>23</v>
      </c>
      <c r="E53" s="7">
        <v>2020</v>
      </c>
      <c r="F53" s="7">
        <v>2021</v>
      </c>
      <c r="G53" s="7">
        <v>2022</v>
      </c>
      <c r="I53" s="7">
        <v>2021</v>
      </c>
      <c r="J53" s="7">
        <v>2022</v>
      </c>
    </row>
    <row r="54" spans="4:11" x14ac:dyDescent="0.3">
      <c r="D54" s="12" t="s">
        <v>54</v>
      </c>
      <c r="E54" s="8">
        <v>28427</v>
      </c>
      <c r="F54" s="8">
        <v>29855</v>
      </c>
      <c r="G54" s="8">
        <v>31089</v>
      </c>
      <c r="I54" s="29">
        <f>(F54-E54)/E54</f>
        <v>5.023393252893376E-2</v>
      </c>
      <c r="J54" s="29">
        <f>(G54-F54)/F54</f>
        <v>4.1333110031820462E-2</v>
      </c>
    </row>
    <row r="55" spans="4:11" x14ac:dyDescent="0.3">
      <c r="D55" s="7" t="s">
        <v>45</v>
      </c>
      <c r="E55" s="9">
        <v>12159</v>
      </c>
      <c r="F55" s="9">
        <v>14714</v>
      </c>
      <c r="G55" s="9">
        <v>14603</v>
      </c>
      <c r="I55" s="30">
        <f t="shared" ref="I55:I59" si="8">(F55-E55)/E55</f>
        <v>0.21013241220495107</v>
      </c>
      <c r="J55" s="30">
        <f t="shared" ref="J55:J59" si="9">(G55-F55)/F55</f>
        <v>-7.5438358026369444E-3</v>
      </c>
    </row>
    <row r="56" spans="4:11" x14ac:dyDescent="0.3">
      <c r="D56" t="s">
        <v>51</v>
      </c>
      <c r="E56">
        <v>422</v>
      </c>
      <c r="F56" s="8">
        <v>459</v>
      </c>
      <c r="G56" s="8">
        <v>493</v>
      </c>
      <c r="I56" s="29">
        <f t="shared" si="8"/>
        <v>8.7677725118483416E-2</v>
      </c>
      <c r="J56" s="29">
        <f t="shared" si="9"/>
        <v>7.407407407407407E-2</v>
      </c>
    </row>
    <row r="57" spans="4:11" x14ac:dyDescent="0.3">
      <c r="D57" t="s">
        <v>52</v>
      </c>
      <c r="E57" s="8">
        <v>9563</v>
      </c>
      <c r="F57" s="8">
        <v>11878</v>
      </c>
      <c r="G57" s="8">
        <v>11622</v>
      </c>
      <c r="I57" s="29">
        <f t="shared" si="8"/>
        <v>0.24207884555055945</v>
      </c>
      <c r="J57" s="29">
        <f t="shared" si="9"/>
        <v>-2.1552449907391816E-2</v>
      </c>
    </row>
    <row r="58" spans="4:11" x14ac:dyDescent="0.3">
      <c r="D58" t="s">
        <v>53</v>
      </c>
      <c r="E58" s="8">
        <v>2174</v>
      </c>
      <c r="F58" s="8">
        <v>2377</v>
      </c>
      <c r="G58" s="8">
        <v>2488</v>
      </c>
      <c r="I58" s="29">
        <f t="shared" si="8"/>
        <v>9.337626494940203E-2</v>
      </c>
      <c r="J58" s="29">
        <f t="shared" si="9"/>
        <v>4.6697517879680267E-2</v>
      </c>
    </row>
    <row r="59" spans="4:11" x14ac:dyDescent="0.3">
      <c r="E59" s="17">
        <f>E56+E57+E58</f>
        <v>12159</v>
      </c>
      <c r="F59" s="17">
        <f>F56+F57+F58</f>
        <v>14714</v>
      </c>
      <c r="G59" s="17">
        <f>G56+G57+G58</f>
        <v>14603</v>
      </c>
      <c r="I59" s="30">
        <f t="shared" si="8"/>
        <v>0.21013241220495107</v>
      </c>
      <c r="J59" s="30">
        <f t="shared" si="9"/>
        <v>-7.5438358026369444E-3</v>
      </c>
    </row>
    <row r="60" spans="4:11" x14ac:dyDescent="0.3">
      <c r="E60" s="18"/>
      <c r="H60" s="18"/>
      <c r="K60" s="18"/>
    </row>
    <row r="61" spans="4:11" x14ac:dyDescent="0.3">
      <c r="D61" s="7" t="s">
        <v>50</v>
      </c>
      <c r="E61">
        <v>181</v>
      </c>
      <c r="F61">
        <v>900</v>
      </c>
      <c r="G61">
        <v>783</v>
      </c>
      <c r="I61" s="29">
        <f>(F61-E61)/E61</f>
        <v>3.972375690607735</v>
      </c>
      <c r="J61" s="29">
        <f>(G61-F61)/F61</f>
        <v>-0.13</v>
      </c>
    </row>
    <row r="62" spans="4:11" x14ac:dyDescent="0.3">
      <c r="D62" t="s">
        <v>46</v>
      </c>
      <c r="E62" s="8">
        <v>2100</v>
      </c>
      <c r="F62" s="8">
        <v>2700</v>
      </c>
      <c r="G62" s="8">
        <v>2100</v>
      </c>
      <c r="I62" s="29">
        <f t="shared" ref="I62:I63" si="10">(F62-E62)/E62</f>
        <v>0.2857142857142857</v>
      </c>
      <c r="J62" s="29">
        <f t="shared" ref="J62:J63" si="11">(G62-F62)/F62</f>
        <v>-0.22222222222222221</v>
      </c>
    </row>
    <row r="63" spans="4:11" x14ac:dyDescent="0.3">
      <c r="D63" t="s">
        <v>86</v>
      </c>
      <c r="E63" s="8">
        <v>22084</v>
      </c>
      <c r="F63" s="8">
        <v>24659</v>
      </c>
      <c r="G63" s="8">
        <v>24765</v>
      </c>
      <c r="I63" s="29">
        <f t="shared" si="10"/>
        <v>0.1166002535772505</v>
      </c>
      <c r="J63" s="29">
        <f t="shared" si="11"/>
        <v>4.298633359016992E-3</v>
      </c>
    </row>
    <row r="65" spans="4:10" x14ac:dyDescent="0.3">
      <c r="D65" s="7" t="s">
        <v>23</v>
      </c>
    </row>
    <row r="66" spans="4:10" x14ac:dyDescent="0.3">
      <c r="E66" s="7">
        <v>2020</v>
      </c>
      <c r="F66" s="7">
        <v>2021</v>
      </c>
      <c r="G66" s="7">
        <v>2022</v>
      </c>
      <c r="I66" s="7">
        <v>2021</v>
      </c>
      <c r="J66" s="7">
        <v>2022</v>
      </c>
    </row>
    <row r="67" spans="4:10" x14ac:dyDescent="0.3">
      <c r="D67" s="12" t="s">
        <v>54</v>
      </c>
      <c r="E67" s="8">
        <v>28427</v>
      </c>
      <c r="F67" s="8">
        <v>29855</v>
      </c>
      <c r="G67" s="8">
        <v>31089</v>
      </c>
      <c r="I67" s="29">
        <f>(F67-E67)/E67</f>
        <v>5.023393252893376E-2</v>
      </c>
      <c r="J67" s="29">
        <f>(G67-F67)/F67</f>
        <v>4.1333110031820462E-2</v>
      </c>
    </row>
    <row r="68" spans="4:10" x14ac:dyDescent="0.3">
      <c r="D68" s="12" t="s">
        <v>87</v>
      </c>
      <c r="E68" s="11">
        <v>12159</v>
      </c>
      <c r="F68" s="11">
        <v>14714</v>
      </c>
      <c r="G68" s="11">
        <v>14603</v>
      </c>
      <c r="I68" s="30">
        <f t="shared" ref="I68" si="12">(F68-E68)/E68</f>
        <v>0.21013241220495107</v>
      </c>
      <c r="J68" s="30">
        <f t="shared" ref="J68" si="13">(G68-F68)/F68</f>
        <v>-7.5438358026369444E-3</v>
      </c>
    </row>
    <row r="69" spans="4:10" x14ac:dyDescent="0.3">
      <c r="D69" s="12" t="s">
        <v>50</v>
      </c>
      <c r="E69">
        <v>181</v>
      </c>
      <c r="F69">
        <v>900</v>
      </c>
      <c r="G69">
        <v>783</v>
      </c>
      <c r="I69" s="29">
        <f>(F69-E69)/E69</f>
        <v>3.972375690607735</v>
      </c>
      <c r="J69" s="29">
        <f>(G69-F69)/F69</f>
        <v>-0.13</v>
      </c>
    </row>
    <row r="70" spans="4:10" x14ac:dyDescent="0.3">
      <c r="D70" s="12" t="s">
        <v>46</v>
      </c>
      <c r="E70" s="8">
        <v>2100</v>
      </c>
      <c r="F70" s="8">
        <v>2700</v>
      </c>
      <c r="G70" s="8">
        <v>2100</v>
      </c>
      <c r="I70" s="29">
        <f t="shared" ref="I70:I71" si="14">(F70-E70)/E70</f>
        <v>0.2857142857142857</v>
      </c>
      <c r="J70" s="29">
        <f t="shared" ref="J70:J71" si="15">(G70-F70)/F70</f>
        <v>-0.22222222222222221</v>
      </c>
    </row>
    <row r="71" spans="4:10" x14ac:dyDescent="0.3">
      <c r="D71" s="12" t="s">
        <v>86</v>
      </c>
      <c r="E71" s="8">
        <v>22084</v>
      </c>
      <c r="F71" s="8">
        <v>24659</v>
      </c>
      <c r="G71" s="8">
        <v>24765</v>
      </c>
      <c r="I71" s="29">
        <f t="shared" si="14"/>
        <v>0.1166002535772505</v>
      </c>
      <c r="J71" s="29">
        <f t="shared" si="15"/>
        <v>4.298633359016992E-3</v>
      </c>
    </row>
    <row r="119" spans="5:8" x14ac:dyDescent="0.3">
      <c r="E119" s="7" t="s">
        <v>92</v>
      </c>
    </row>
    <row r="121" spans="5:8" x14ac:dyDescent="0.3">
      <c r="F121" s="7">
        <v>2022</v>
      </c>
      <c r="G121" s="7">
        <v>2021</v>
      </c>
      <c r="H121" s="7">
        <v>2020</v>
      </c>
    </row>
    <row r="122" spans="5:8" ht="15" thickBot="1" x14ac:dyDescent="0.35">
      <c r="E122" s="7" t="s">
        <v>89</v>
      </c>
      <c r="F122" s="32">
        <v>59283</v>
      </c>
      <c r="G122" s="32">
        <v>48704</v>
      </c>
      <c r="H122" s="32">
        <v>41518</v>
      </c>
    </row>
    <row r="123" spans="5:8" x14ac:dyDescent="0.3">
      <c r="E123" t="s">
        <v>88</v>
      </c>
      <c r="F123" s="22">
        <v>52005</v>
      </c>
      <c r="G123" s="22">
        <v>42754</v>
      </c>
      <c r="H123" s="22">
        <v>36610</v>
      </c>
    </row>
    <row r="124" spans="5:8" x14ac:dyDescent="0.3">
      <c r="E124" t="s">
        <v>90</v>
      </c>
      <c r="F124" s="22">
        <v>5550</v>
      </c>
      <c r="G124" s="22">
        <v>5568</v>
      </c>
      <c r="H124" s="22">
        <v>4703</v>
      </c>
    </row>
    <row r="125" spans="5:8" x14ac:dyDescent="0.3">
      <c r="E125" t="s">
        <v>91</v>
      </c>
      <c r="F125" s="22">
        <v>1728</v>
      </c>
      <c r="G125" s="20">
        <v>382</v>
      </c>
      <c r="H125" s="20">
        <v>205</v>
      </c>
    </row>
    <row r="126" spans="5:8" ht="15" thickBot="1" x14ac:dyDescent="0.35">
      <c r="F126" s="32">
        <f>F123+F124+F125</f>
        <v>59283</v>
      </c>
      <c r="G126" s="32">
        <f t="shared" ref="G126:H126" si="16">G123+G124+G125</f>
        <v>48704</v>
      </c>
      <c r="H126" s="32">
        <f t="shared" si="16"/>
        <v>41518</v>
      </c>
    </row>
    <row r="127" spans="5:8" x14ac:dyDescent="0.3">
      <c r="F127" s="20"/>
      <c r="G127" s="20"/>
      <c r="H127" s="20"/>
    </row>
    <row r="128" spans="5:8" x14ac:dyDescent="0.3">
      <c r="E128" t="s">
        <v>93</v>
      </c>
      <c r="F128" s="22">
        <v>17411</v>
      </c>
      <c r="G128" s="22">
        <v>13626</v>
      </c>
      <c r="H128" s="22">
        <v>13618</v>
      </c>
    </row>
    <row r="129" spans="5:11" x14ac:dyDescent="0.3">
      <c r="E129" t="s">
        <v>94</v>
      </c>
      <c r="F129" s="22">
        <v>10042</v>
      </c>
      <c r="G129" s="22">
        <v>9634</v>
      </c>
      <c r="H129" s="22">
        <v>8955</v>
      </c>
    </row>
    <row r="130" spans="5:11" x14ac:dyDescent="0.3">
      <c r="E130" t="s">
        <v>95</v>
      </c>
      <c r="F130" s="22">
        <v>13548</v>
      </c>
      <c r="G130" s="22">
        <v>12245</v>
      </c>
      <c r="H130" s="22">
        <v>13397</v>
      </c>
    </row>
    <row r="131" spans="5:11" x14ac:dyDescent="0.3">
      <c r="E131" t="s">
        <v>96</v>
      </c>
      <c r="F131" s="22">
        <v>337</v>
      </c>
      <c r="G131" s="20">
        <v>661</v>
      </c>
      <c r="H131" s="20">
        <v>575</v>
      </c>
    </row>
    <row r="132" spans="5:11" x14ac:dyDescent="0.3">
      <c r="E132" t="s">
        <v>97</v>
      </c>
      <c r="F132" s="22">
        <v>1501</v>
      </c>
      <c r="G132" s="22">
        <v>-1341</v>
      </c>
      <c r="H132" s="20">
        <v>-890</v>
      </c>
    </row>
    <row r="133" spans="5:11" ht="15" thickBot="1" x14ac:dyDescent="0.35">
      <c r="E133" s="7" t="s">
        <v>101</v>
      </c>
      <c r="F133" s="33">
        <f>SUM(F128:F132)</f>
        <v>42839</v>
      </c>
      <c r="G133" s="33">
        <f t="shared" ref="G133:H133" si="17">SUM(G128:G132)</f>
        <v>34825</v>
      </c>
      <c r="H133" s="33">
        <f t="shared" si="17"/>
        <v>35655</v>
      </c>
    </row>
    <row r="134" spans="5:11" x14ac:dyDescent="0.3">
      <c r="E134" t="s">
        <v>98</v>
      </c>
      <c r="F134" s="34">
        <f>F126-F133</f>
        <v>16444</v>
      </c>
      <c r="G134" s="34">
        <f t="shared" ref="G134:H134" si="18">G126-G133</f>
        <v>13879</v>
      </c>
      <c r="H134" s="34">
        <f t="shared" si="18"/>
        <v>5863</v>
      </c>
    </row>
    <row r="137" spans="5:11" x14ac:dyDescent="0.3">
      <c r="E137" s="7" t="s">
        <v>99</v>
      </c>
    </row>
    <row r="139" spans="5:11" x14ac:dyDescent="0.3">
      <c r="F139" s="7">
        <v>2022</v>
      </c>
      <c r="G139" s="7">
        <v>2021</v>
      </c>
      <c r="H139" s="7">
        <v>2020</v>
      </c>
      <c r="J139" s="7">
        <v>2021</v>
      </c>
      <c r="K139" s="7">
        <v>2022</v>
      </c>
    </row>
    <row r="140" spans="5:11" ht="15" thickBot="1" x14ac:dyDescent="0.35">
      <c r="E140" s="7" t="s">
        <v>89</v>
      </c>
      <c r="F140" s="32">
        <v>58054</v>
      </c>
      <c r="G140" s="32">
        <v>56197</v>
      </c>
      <c r="H140" s="32">
        <v>45804</v>
      </c>
    </row>
    <row r="141" spans="5:11" x14ac:dyDescent="0.3">
      <c r="E141" t="s">
        <v>103</v>
      </c>
      <c r="F141" s="22">
        <v>45713</v>
      </c>
      <c r="G141" s="22">
        <v>43510</v>
      </c>
      <c r="H141" s="22">
        <v>34879</v>
      </c>
    </row>
    <row r="142" spans="5:11" x14ac:dyDescent="0.3">
      <c r="E142" t="s">
        <v>48</v>
      </c>
      <c r="F142" s="22">
        <v>12341</v>
      </c>
      <c r="G142" s="22">
        <v>12687</v>
      </c>
      <c r="H142" s="22">
        <v>10925</v>
      </c>
    </row>
    <row r="143" spans="5:11" ht="15" thickBot="1" x14ac:dyDescent="0.35">
      <c r="F143" s="32">
        <f>F141+F142</f>
        <v>58054</v>
      </c>
      <c r="G143" s="32">
        <f t="shared" ref="G143:H143" si="19">G141+G142</f>
        <v>56197</v>
      </c>
      <c r="H143" s="32">
        <f t="shared" si="19"/>
        <v>45804</v>
      </c>
      <c r="J143" s="28">
        <f>(G143-H143)/H143</f>
        <v>0.22690158064797833</v>
      </c>
      <c r="K143" s="28">
        <f>(F143-G143)/G143</f>
        <v>3.3044468565937686E-2</v>
      </c>
    </row>
    <row r="144" spans="5:11" x14ac:dyDescent="0.3">
      <c r="F144" s="20"/>
      <c r="G144" s="20"/>
      <c r="H144" s="20"/>
      <c r="J144" s="28"/>
      <c r="K144" s="28"/>
    </row>
    <row r="145" spans="5:11" x14ac:dyDescent="0.3">
      <c r="E145" t="s">
        <v>93</v>
      </c>
      <c r="F145" s="22">
        <v>17414</v>
      </c>
      <c r="G145" s="22">
        <v>17446</v>
      </c>
      <c r="H145" s="22">
        <v>15387</v>
      </c>
      <c r="J145" s="28">
        <f t="shared" ref="J145:J151" si="20">(G145-H145)/H145</f>
        <v>0.13381425878988756</v>
      </c>
      <c r="K145" s="28">
        <f t="shared" ref="K145:K151" si="21">(F145-G145)/G145</f>
        <v>-1.8342313424280637E-3</v>
      </c>
    </row>
    <row r="146" spans="5:11" x14ac:dyDescent="0.3">
      <c r="E146" t="s">
        <v>94</v>
      </c>
      <c r="F146" s="22">
        <v>15260</v>
      </c>
      <c r="G146" s="22">
        <v>12349</v>
      </c>
      <c r="H146" s="22">
        <v>11299</v>
      </c>
      <c r="J146" s="28">
        <f t="shared" si="20"/>
        <v>9.292857775024338E-2</v>
      </c>
      <c r="K146" s="28">
        <f t="shared" si="21"/>
        <v>0.23572758927848408</v>
      </c>
    </row>
    <row r="147" spans="5:11" x14ac:dyDescent="0.3">
      <c r="E147" t="s">
        <v>95</v>
      </c>
      <c r="F147" s="22">
        <v>6510</v>
      </c>
      <c r="G147" s="22">
        <v>6922</v>
      </c>
      <c r="H147" s="22">
        <v>6379</v>
      </c>
      <c r="J147" s="28">
        <f t="shared" si="20"/>
        <v>8.5123060040758744E-2</v>
      </c>
      <c r="K147" s="28">
        <f t="shared" si="21"/>
        <v>-5.9520369835307715E-2</v>
      </c>
    </row>
    <row r="148" spans="5:11" x14ac:dyDescent="0.3">
      <c r="E148" t="s">
        <v>102</v>
      </c>
      <c r="F148" s="22">
        <v>697</v>
      </c>
      <c r="G148" s="22">
        <v>1124</v>
      </c>
      <c r="H148" s="22">
        <v>1376</v>
      </c>
      <c r="J148" s="28">
        <f t="shared" si="20"/>
        <v>-0.18313953488372092</v>
      </c>
      <c r="K148" s="28">
        <f t="shared" si="21"/>
        <v>-0.37989323843416373</v>
      </c>
    </row>
    <row r="149" spans="5:11" x14ac:dyDescent="0.3">
      <c r="E149" t="s">
        <v>100</v>
      </c>
      <c r="F149" s="22">
        <v>56</v>
      </c>
      <c r="G149" s="22">
        <v>432</v>
      </c>
      <c r="H149" s="22">
        <v>0</v>
      </c>
      <c r="J149" s="28" t="e">
        <f t="shared" si="20"/>
        <v>#DIV/0!</v>
      </c>
      <c r="K149" s="28">
        <f t="shared" si="21"/>
        <v>-0.87037037037037035</v>
      </c>
    </row>
    <row r="150" spans="5:11" ht="15" thickBot="1" x14ac:dyDescent="0.35">
      <c r="E150" s="7" t="s">
        <v>101</v>
      </c>
      <c r="F150" s="33">
        <f>SUM(F145:F149)</f>
        <v>39937</v>
      </c>
      <c r="G150" s="33">
        <f t="shared" ref="G150" si="22">SUM(G145:G149)</f>
        <v>38273</v>
      </c>
      <c r="H150" s="33">
        <f t="shared" ref="H150" si="23">SUM(H145:H149)</f>
        <v>34441</v>
      </c>
      <c r="J150" s="28">
        <f t="shared" si="20"/>
        <v>0.11126273917714352</v>
      </c>
      <c r="K150" s="28">
        <f t="shared" si="21"/>
        <v>4.3477124866093592E-2</v>
      </c>
    </row>
    <row r="151" spans="5:11" x14ac:dyDescent="0.3">
      <c r="E151" t="s">
        <v>98</v>
      </c>
      <c r="F151" s="34">
        <f>F143-F150</f>
        <v>18117</v>
      </c>
      <c r="G151" s="34">
        <f t="shared" ref="G151" si="24">G143-G150</f>
        <v>17924</v>
      </c>
      <c r="H151" s="34">
        <f t="shared" ref="H151" si="25">H143-H150</f>
        <v>11363</v>
      </c>
      <c r="J151" s="28">
        <f t="shared" si="20"/>
        <v>0.5774003344187274</v>
      </c>
      <c r="K151" s="28">
        <f t="shared" si="21"/>
        <v>1.0767685784423119E-2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9991-CF05-4EA9-914F-E3638CF6C313}">
  <dimension ref="A8:I179"/>
  <sheetViews>
    <sheetView topLeftCell="B85" workbookViewId="0">
      <selection activeCell="H124" sqref="H124"/>
    </sheetView>
  </sheetViews>
  <sheetFormatPr defaultRowHeight="14.4" x14ac:dyDescent="0.3"/>
  <cols>
    <col min="1" max="1" width="82.77734375" bestFit="1" customWidth="1"/>
    <col min="2" max="2" width="13.21875" bestFit="1" customWidth="1"/>
    <col min="3" max="4" width="13.6640625" bestFit="1" customWidth="1"/>
    <col min="5" max="5" width="10" customWidth="1"/>
    <col min="6" max="6" width="11.109375" customWidth="1"/>
    <col min="8" max="8" width="13.21875" bestFit="1" customWidth="1"/>
  </cols>
  <sheetData>
    <row r="8" spans="1:8" ht="15.6" x14ac:dyDescent="0.3">
      <c r="A8" s="7" t="s">
        <v>14</v>
      </c>
      <c r="B8" s="14">
        <v>2022</v>
      </c>
      <c r="C8" s="14"/>
      <c r="D8" s="14"/>
      <c r="E8" s="14">
        <v>2021</v>
      </c>
      <c r="F8" s="14"/>
      <c r="G8" s="14"/>
      <c r="H8" s="14">
        <v>2020</v>
      </c>
    </row>
    <row r="9" spans="1:8" x14ac:dyDescent="0.3">
      <c r="A9" s="7" t="s">
        <v>41</v>
      </c>
    </row>
    <row r="10" spans="1:8" x14ac:dyDescent="0.3">
      <c r="A10" t="s">
        <v>13</v>
      </c>
      <c r="B10">
        <v>110.64</v>
      </c>
      <c r="E10">
        <v>74.66</v>
      </c>
      <c r="H10">
        <v>46.28</v>
      </c>
    </row>
    <row r="11" spans="1:8" x14ac:dyDescent="0.3">
      <c r="A11" t="s">
        <v>16</v>
      </c>
      <c r="B11" s="10">
        <v>0.64</v>
      </c>
      <c r="E11" s="10">
        <v>0.51300000000000001</v>
      </c>
      <c r="H11" s="10">
        <v>0.35499999999999998</v>
      </c>
    </row>
    <row r="12" spans="1:8" x14ac:dyDescent="0.3">
      <c r="A12" t="s">
        <v>15</v>
      </c>
      <c r="B12">
        <v>172.85</v>
      </c>
      <c r="E12">
        <v>145.56</v>
      </c>
      <c r="H12">
        <v>130.4</v>
      </c>
    </row>
    <row r="14" spans="1:8" x14ac:dyDescent="0.3">
      <c r="A14" s="7" t="s">
        <v>17</v>
      </c>
      <c r="B14" s="7" t="s">
        <v>29</v>
      </c>
      <c r="C14" s="7"/>
      <c r="D14" s="7"/>
      <c r="E14" s="7" t="s">
        <v>29</v>
      </c>
      <c r="F14" s="7"/>
      <c r="G14" s="7"/>
      <c r="H14" s="7" t="s">
        <v>29</v>
      </c>
    </row>
    <row r="15" spans="1:8" x14ac:dyDescent="0.3">
      <c r="A15" t="s">
        <v>18</v>
      </c>
      <c r="B15" s="8">
        <v>1044</v>
      </c>
      <c r="E15">
        <v>669</v>
      </c>
      <c r="H15">
        <v>443</v>
      </c>
    </row>
    <row r="16" spans="1:8" x14ac:dyDescent="0.3">
      <c r="A16" t="s">
        <v>19</v>
      </c>
      <c r="B16" s="8">
        <v>2505</v>
      </c>
      <c r="E16" s="8">
        <v>1790</v>
      </c>
      <c r="H16" s="8">
        <v>1153</v>
      </c>
    </row>
    <row r="17" spans="1:9" x14ac:dyDescent="0.3">
      <c r="A17" t="s">
        <v>20</v>
      </c>
      <c r="B17">
        <v>529</v>
      </c>
      <c r="E17">
        <v>235</v>
      </c>
      <c r="H17">
        <v>87</v>
      </c>
    </row>
    <row r="18" spans="1:9" x14ac:dyDescent="0.3">
      <c r="A18" t="s">
        <v>21</v>
      </c>
      <c r="B18" s="8">
        <v>1367</v>
      </c>
      <c r="E18">
        <v>796</v>
      </c>
      <c r="H18">
        <v>568</v>
      </c>
    </row>
    <row r="19" spans="1:9" x14ac:dyDescent="0.3">
      <c r="A19" t="s">
        <v>22</v>
      </c>
      <c r="B19" s="8">
        <v>15417</v>
      </c>
      <c r="E19" s="8">
        <v>10442</v>
      </c>
      <c r="H19" s="8">
        <v>8452</v>
      </c>
    </row>
    <row r="20" spans="1:9" x14ac:dyDescent="0.3">
      <c r="A20" t="s">
        <v>40</v>
      </c>
      <c r="B20" s="11">
        <v>-89</v>
      </c>
      <c r="C20" s="12"/>
      <c r="D20" s="12"/>
      <c r="E20" s="11">
        <v>-75</v>
      </c>
      <c r="F20" s="12"/>
      <c r="G20" s="12"/>
      <c r="H20" s="11">
        <v>-14</v>
      </c>
    </row>
    <row r="21" spans="1:9" x14ac:dyDescent="0.3">
      <c r="B21" s="9">
        <f>SUM(B15:B20)</f>
        <v>20773</v>
      </c>
      <c r="C21" s="9"/>
      <c r="D21" s="9"/>
      <c r="E21" s="9">
        <f t="shared" ref="E21:H21" si="0">SUM(E15:E20)</f>
        <v>13857</v>
      </c>
      <c r="F21" s="9"/>
      <c r="G21" s="9"/>
      <c r="H21" s="9">
        <f t="shared" si="0"/>
        <v>10689</v>
      </c>
    </row>
    <row r="22" spans="1:9" x14ac:dyDescent="0.3">
      <c r="A22" s="7" t="s">
        <v>23</v>
      </c>
    </row>
    <row r="23" spans="1:9" x14ac:dyDescent="0.3">
      <c r="A23" t="s">
        <v>24</v>
      </c>
      <c r="B23" s="8">
        <v>1074</v>
      </c>
      <c r="E23">
        <v>734</v>
      </c>
      <c r="H23">
        <v>677</v>
      </c>
    </row>
    <row r="24" spans="1:9" x14ac:dyDescent="0.3">
      <c r="A24" t="s">
        <v>25</v>
      </c>
      <c r="B24">
        <v>193</v>
      </c>
      <c r="E24">
        <v>220</v>
      </c>
      <c r="H24">
        <v>346</v>
      </c>
    </row>
    <row r="25" spans="1:9" x14ac:dyDescent="0.3">
      <c r="A25" t="s">
        <v>26</v>
      </c>
      <c r="B25">
        <v>891</v>
      </c>
      <c r="E25">
        <v>823</v>
      </c>
      <c r="H25">
        <v>762</v>
      </c>
    </row>
    <row r="26" spans="1:9" x14ac:dyDescent="0.3">
      <c r="A26" t="s">
        <v>27</v>
      </c>
      <c r="B26">
        <v>12</v>
      </c>
      <c r="E26">
        <v>8</v>
      </c>
      <c r="H26">
        <v>267</v>
      </c>
    </row>
    <row r="27" spans="1:9" x14ac:dyDescent="0.3">
      <c r="A27" t="s">
        <v>28</v>
      </c>
      <c r="B27" s="8">
        <v>15141</v>
      </c>
      <c r="E27" s="8">
        <v>10322</v>
      </c>
      <c r="H27" s="8">
        <v>8435</v>
      </c>
    </row>
    <row r="30" spans="1:9" x14ac:dyDescent="0.3">
      <c r="A30" s="7" t="s">
        <v>30</v>
      </c>
    </row>
    <row r="31" spans="1:9" x14ac:dyDescent="0.3">
      <c r="A31" s="7" t="s">
        <v>56</v>
      </c>
      <c r="B31" s="7"/>
      <c r="C31" s="7"/>
      <c r="D31" s="7"/>
      <c r="E31" s="7"/>
      <c r="F31" s="7"/>
      <c r="H31" s="13"/>
      <c r="I31" s="13"/>
    </row>
    <row r="32" spans="1:9" x14ac:dyDescent="0.3">
      <c r="A32" t="s">
        <v>31</v>
      </c>
      <c r="B32" s="8">
        <v>1989</v>
      </c>
      <c r="D32" s="8"/>
      <c r="E32" s="8">
        <v>1943</v>
      </c>
      <c r="G32" s="8"/>
      <c r="H32" s="8">
        <v>2083</v>
      </c>
    </row>
    <row r="33" spans="1:9" x14ac:dyDescent="0.3">
      <c r="A33" t="s">
        <v>32</v>
      </c>
      <c r="B33" s="8">
        <v>6122</v>
      </c>
      <c r="D33" s="8"/>
      <c r="E33" s="8">
        <v>5880</v>
      </c>
      <c r="G33" s="8"/>
      <c r="H33" s="8">
        <v>5493</v>
      </c>
    </row>
    <row r="34" spans="1:9" x14ac:dyDescent="0.3">
      <c r="A34" t="s">
        <v>33</v>
      </c>
      <c r="B34">
        <v>64</v>
      </c>
      <c r="D34" s="8"/>
      <c r="E34">
        <v>64</v>
      </c>
      <c r="H34">
        <v>66</v>
      </c>
    </row>
    <row r="35" spans="1:9" x14ac:dyDescent="0.3">
      <c r="A35" t="s">
        <v>34</v>
      </c>
      <c r="B35">
        <v>113</v>
      </c>
      <c r="D35" s="8"/>
      <c r="E35">
        <v>102</v>
      </c>
      <c r="H35" s="8">
        <v>0</v>
      </c>
    </row>
    <row r="36" spans="1:9" x14ac:dyDescent="0.3">
      <c r="B36" s="9">
        <f>SUM(B32:B35)</f>
        <v>8288</v>
      </c>
      <c r="D36" s="9"/>
      <c r="E36" s="9">
        <f t="shared" ref="E36" si="1">SUM(E32:E35)</f>
        <v>7989</v>
      </c>
      <c r="G36" s="9"/>
      <c r="H36" s="9">
        <f t="shared" ref="H36" si="2">SUM(H32:H35)</f>
        <v>7642</v>
      </c>
    </row>
    <row r="37" spans="1:9" x14ac:dyDescent="0.3"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7" t="s">
        <v>57</v>
      </c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t="s">
        <v>31</v>
      </c>
      <c r="B39" s="8">
        <v>560551</v>
      </c>
      <c r="C39" s="9"/>
      <c r="D39" s="9"/>
      <c r="E39" s="8">
        <v>553172</v>
      </c>
      <c r="F39" s="9"/>
      <c r="G39" s="9"/>
      <c r="H39" s="8">
        <v>569232</v>
      </c>
      <c r="I39" s="9"/>
    </row>
    <row r="40" spans="1:9" x14ac:dyDescent="0.3">
      <c r="A40" t="s">
        <v>32</v>
      </c>
      <c r="B40" s="8">
        <v>937683</v>
      </c>
      <c r="C40" s="9"/>
      <c r="D40" s="9"/>
      <c r="E40" s="8">
        <v>900437</v>
      </c>
      <c r="F40" s="9"/>
      <c r="G40" s="9"/>
      <c r="H40" s="8">
        <v>837912</v>
      </c>
      <c r="I40" s="9"/>
    </row>
    <row r="41" spans="1:9" x14ac:dyDescent="0.3">
      <c r="A41" t="s">
        <v>33</v>
      </c>
      <c r="B41" s="8">
        <v>15692</v>
      </c>
      <c r="E41" s="8">
        <v>15692</v>
      </c>
      <c r="H41" s="8">
        <v>15900</v>
      </c>
    </row>
    <row r="42" spans="1:9" x14ac:dyDescent="0.3">
      <c r="A42" t="s">
        <v>34</v>
      </c>
      <c r="B42" s="8">
        <v>11481</v>
      </c>
      <c r="E42" s="8">
        <v>9878</v>
      </c>
      <c r="H42" s="8">
        <v>0</v>
      </c>
    </row>
    <row r="43" spans="1:9" x14ac:dyDescent="0.3">
      <c r="B43" s="9">
        <f>SUM(B39:B42)</f>
        <v>1525407</v>
      </c>
      <c r="E43" s="9">
        <f>SUM(E39:E42)</f>
        <v>1479179</v>
      </c>
      <c r="H43" s="9">
        <f t="shared" ref="H43" si="3">SUM(H39:H42)</f>
        <v>1423044</v>
      </c>
    </row>
    <row r="45" spans="1:9" x14ac:dyDescent="0.3">
      <c r="A45" s="7" t="s">
        <v>35</v>
      </c>
    </row>
    <row r="46" spans="1:9" x14ac:dyDescent="0.3">
      <c r="A46" t="s">
        <v>38</v>
      </c>
      <c r="B46" s="7"/>
    </row>
    <row r="47" spans="1:9" x14ac:dyDescent="0.3">
      <c r="A47" t="s">
        <v>37</v>
      </c>
      <c r="B47">
        <v>110.64</v>
      </c>
      <c r="E47">
        <v>74.66</v>
      </c>
      <c r="H47">
        <v>46.28</v>
      </c>
    </row>
    <row r="48" spans="1:9" x14ac:dyDescent="0.3">
      <c r="A48" t="s">
        <v>36</v>
      </c>
      <c r="B48" s="10">
        <v>0.64</v>
      </c>
      <c r="E48" s="10">
        <v>0.51300000000000001</v>
      </c>
      <c r="H48" s="10">
        <v>0.35499999999999998</v>
      </c>
    </row>
    <row r="49" spans="1:8" x14ac:dyDescent="0.3">
      <c r="A49" t="s">
        <v>39</v>
      </c>
      <c r="B49">
        <v>172.85</v>
      </c>
      <c r="E49">
        <v>145.56</v>
      </c>
      <c r="H49">
        <v>130.4</v>
      </c>
    </row>
    <row r="54" spans="1:8" x14ac:dyDescent="0.3">
      <c r="A54" s="7" t="s">
        <v>14</v>
      </c>
    </row>
    <row r="55" spans="1:8" ht="15.6" x14ac:dyDescent="0.3">
      <c r="B55" s="14">
        <v>2020</v>
      </c>
      <c r="C55" s="14">
        <v>2021</v>
      </c>
      <c r="D55" s="14">
        <v>2022</v>
      </c>
      <c r="E55" s="14"/>
      <c r="F55" s="14">
        <v>2021</v>
      </c>
      <c r="G55" s="14">
        <v>2022</v>
      </c>
    </row>
    <row r="56" spans="1:8" x14ac:dyDescent="0.3">
      <c r="A56" t="s">
        <v>59</v>
      </c>
      <c r="B56">
        <v>46.28</v>
      </c>
      <c r="C56">
        <v>74.66</v>
      </c>
      <c r="D56">
        <v>110.64</v>
      </c>
      <c r="F56" s="27">
        <f>(C56-B56)/B56</f>
        <v>0.61322385479688835</v>
      </c>
      <c r="G56" s="27">
        <f>(D56-C56)/C56</f>
        <v>0.48191802839539249</v>
      </c>
    </row>
    <row r="57" spans="1:8" x14ac:dyDescent="0.3">
      <c r="A57" t="s">
        <v>60</v>
      </c>
      <c r="B57">
        <v>35.5</v>
      </c>
      <c r="C57">
        <v>51.3</v>
      </c>
      <c r="D57">
        <v>64</v>
      </c>
      <c r="F57" s="27">
        <f t="shared" ref="F57:F58" si="4">(C57-B57)/B57</f>
        <v>0.44507042253521117</v>
      </c>
      <c r="G57" s="27">
        <f t="shared" ref="G57:G58" si="5">(D57-C57)/C57</f>
        <v>0.24756335282651079</v>
      </c>
    </row>
    <row r="58" spans="1:8" x14ac:dyDescent="0.3">
      <c r="A58" t="s">
        <v>61</v>
      </c>
      <c r="B58">
        <v>130.4</v>
      </c>
      <c r="C58">
        <v>145.56</v>
      </c>
      <c r="D58">
        <v>172.85</v>
      </c>
      <c r="F58" s="27">
        <f t="shared" si="4"/>
        <v>0.11625766871165641</v>
      </c>
      <c r="G58" s="27">
        <f t="shared" si="5"/>
        <v>0.18748282495190982</v>
      </c>
    </row>
    <row r="64" spans="1:8" x14ac:dyDescent="0.3">
      <c r="A64" s="7" t="s">
        <v>58</v>
      </c>
    </row>
    <row r="65" spans="1:7" ht="15.6" x14ac:dyDescent="0.3">
      <c r="B65" s="14">
        <v>2020</v>
      </c>
      <c r="C65" s="14">
        <v>2021</v>
      </c>
      <c r="D65" s="14">
        <v>2022</v>
      </c>
    </row>
    <row r="66" spans="1:7" x14ac:dyDescent="0.3">
      <c r="A66" t="s">
        <v>31</v>
      </c>
      <c r="B66" s="8">
        <v>2083</v>
      </c>
      <c r="C66" s="8">
        <v>1943</v>
      </c>
      <c r="D66" s="8">
        <v>1989</v>
      </c>
      <c r="E66" s="27">
        <f>(C66-B66)/B66</f>
        <v>-6.721075372059529E-2</v>
      </c>
      <c r="F66" s="27">
        <f>(D66-C66)/C66</f>
        <v>2.3674729799279464E-2</v>
      </c>
    </row>
    <row r="67" spans="1:7" x14ac:dyDescent="0.3">
      <c r="A67" t="s">
        <v>32</v>
      </c>
      <c r="B67" s="8">
        <v>5493</v>
      </c>
      <c r="C67" s="8">
        <v>5880</v>
      </c>
      <c r="D67" s="8">
        <v>6122</v>
      </c>
      <c r="E67" s="27">
        <f t="shared" ref="E67:E69" si="6">(C67-B67)/B67</f>
        <v>7.0453304205352271E-2</v>
      </c>
      <c r="F67" s="27">
        <f t="shared" ref="F67:F69" si="7">(D67-C67)/C67</f>
        <v>4.1156462585034012E-2</v>
      </c>
    </row>
    <row r="68" spans="1:7" x14ac:dyDescent="0.3">
      <c r="A68" t="s">
        <v>33</v>
      </c>
      <c r="B68">
        <v>66</v>
      </c>
      <c r="C68">
        <v>64</v>
      </c>
      <c r="D68">
        <v>64</v>
      </c>
      <c r="E68" s="27">
        <f t="shared" si="6"/>
        <v>-3.0303030303030304E-2</v>
      </c>
      <c r="F68" s="27">
        <f t="shared" si="7"/>
        <v>0</v>
      </c>
    </row>
    <row r="69" spans="1:7" x14ac:dyDescent="0.3">
      <c r="A69" t="s">
        <v>34</v>
      </c>
      <c r="B69" s="8">
        <v>0</v>
      </c>
      <c r="C69">
        <v>102</v>
      </c>
      <c r="D69">
        <v>113</v>
      </c>
      <c r="E69" s="27" t="e">
        <f t="shared" si="6"/>
        <v>#DIV/0!</v>
      </c>
      <c r="F69" s="27">
        <f t="shared" si="7"/>
        <v>0.10784313725490197</v>
      </c>
    </row>
    <row r="70" spans="1:7" x14ac:dyDescent="0.3">
      <c r="B70" s="9">
        <f t="shared" ref="B70" si="8">SUM(B66:B69)</f>
        <v>7642</v>
      </c>
      <c r="C70" s="9">
        <f t="shared" ref="C70" si="9">SUM(C66:C69)</f>
        <v>7989</v>
      </c>
      <c r="D70" s="9">
        <f>SUM(D66:D69)</f>
        <v>8288</v>
      </c>
      <c r="G70">
        <v>8700</v>
      </c>
    </row>
    <row r="71" spans="1:7" x14ac:dyDescent="0.3">
      <c r="B71" s="9"/>
      <c r="D71" s="9"/>
      <c r="F71" s="9"/>
    </row>
    <row r="72" spans="1:7" x14ac:dyDescent="0.3">
      <c r="A72" s="7" t="s">
        <v>57</v>
      </c>
    </row>
    <row r="73" spans="1:7" ht="15.6" x14ac:dyDescent="0.3">
      <c r="B73" s="14">
        <v>2020</v>
      </c>
      <c r="C73" s="14">
        <v>2021</v>
      </c>
      <c r="D73" s="14">
        <v>2022</v>
      </c>
    </row>
    <row r="74" spans="1:7" x14ac:dyDescent="0.3">
      <c r="A74" t="s">
        <v>31</v>
      </c>
      <c r="B74" s="8">
        <v>569232</v>
      </c>
      <c r="C74" s="8">
        <v>553172</v>
      </c>
      <c r="D74" s="8">
        <v>560551</v>
      </c>
      <c r="E74" s="26">
        <f>(C74-B74)/B74</f>
        <v>-2.8213452511454028E-2</v>
      </c>
      <c r="F74" s="26">
        <f>(D74-C74)/C74</f>
        <v>1.3339431496894275E-2</v>
      </c>
    </row>
    <row r="75" spans="1:7" x14ac:dyDescent="0.3">
      <c r="A75" t="s">
        <v>32</v>
      </c>
      <c r="B75" s="8">
        <v>837912</v>
      </c>
      <c r="C75" s="8">
        <v>900437</v>
      </c>
      <c r="D75" s="8">
        <v>937683</v>
      </c>
      <c r="E75" s="26">
        <f t="shared" ref="E75:E77" si="10">(C75-B75)/B75</f>
        <v>7.4620007828984425E-2</v>
      </c>
      <c r="F75" s="26">
        <f t="shared" ref="F75:F77" si="11">(D75-C75)/C75</f>
        <v>4.1364359749765947E-2</v>
      </c>
    </row>
    <row r="76" spans="1:7" x14ac:dyDescent="0.3">
      <c r="A76" t="s">
        <v>33</v>
      </c>
      <c r="B76" s="8">
        <v>15900</v>
      </c>
      <c r="C76" s="8">
        <v>15692</v>
      </c>
      <c r="D76" s="8">
        <v>15692</v>
      </c>
      <c r="E76" s="26">
        <f t="shared" si="10"/>
        <v>-1.3081761006289308E-2</v>
      </c>
      <c r="F76" s="26">
        <f t="shared" si="11"/>
        <v>0</v>
      </c>
    </row>
    <row r="77" spans="1:7" x14ac:dyDescent="0.3">
      <c r="A77" t="s">
        <v>34</v>
      </c>
      <c r="B77" s="8">
        <v>0</v>
      </c>
      <c r="C77" s="8">
        <v>9878</v>
      </c>
      <c r="D77" s="8">
        <v>11481</v>
      </c>
      <c r="E77" s="26" t="e">
        <f t="shared" si="10"/>
        <v>#DIV/0!</v>
      </c>
      <c r="F77" s="26">
        <f t="shared" si="11"/>
        <v>0.16227981372747519</v>
      </c>
    </row>
    <row r="78" spans="1:7" x14ac:dyDescent="0.3">
      <c r="B78" s="9">
        <f>SUM(B74:B77)</f>
        <v>1423044</v>
      </c>
      <c r="C78" s="9">
        <f>SUM(C74:C77)</f>
        <v>1479179</v>
      </c>
      <c r="D78" s="9">
        <f>SUM(D74:D77)</f>
        <v>1525407</v>
      </c>
      <c r="G78">
        <v>1581000</v>
      </c>
    </row>
    <row r="80" spans="1:7" x14ac:dyDescent="0.3">
      <c r="A80" s="7" t="s">
        <v>17</v>
      </c>
      <c r="B80" s="7" t="s">
        <v>29</v>
      </c>
      <c r="C80" s="7" t="s">
        <v>29</v>
      </c>
      <c r="D80" s="7" t="s">
        <v>29</v>
      </c>
    </row>
    <row r="81" spans="1:7" x14ac:dyDescent="0.3">
      <c r="B81" s="7">
        <v>2020</v>
      </c>
      <c r="C81" s="7">
        <v>2021</v>
      </c>
      <c r="D81" s="7">
        <v>2022</v>
      </c>
      <c r="E81" s="7"/>
      <c r="G81" s="7"/>
    </row>
    <row r="82" spans="1:7" x14ac:dyDescent="0.3">
      <c r="A82" t="s">
        <v>18</v>
      </c>
      <c r="B82">
        <v>443</v>
      </c>
      <c r="C82">
        <v>669</v>
      </c>
      <c r="D82" s="8">
        <v>1044</v>
      </c>
      <c r="E82" s="26">
        <f>(C82-B82)/B82</f>
        <v>0.51015801354401802</v>
      </c>
      <c r="F82" s="26">
        <f>(D82-C82)/C82</f>
        <v>0.5605381165919282</v>
      </c>
    </row>
    <row r="83" spans="1:7" x14ac:dyDescent="0.3">
      <c r="A83" t="s">
        <v>19</v>
      </c>
      <c r="B83" s="8">
        <v>1153</v>
      </c>
      <c r="C83" s="8">
        <v>1790</v>
      </c>
      <c r="D83" s="8">
        <v>2505</v>
      </c>
      <c r="E83" s="26">
        <f t="shared" ref="E83:E86" si="12">(C83-B83)/B83</f>
        <v>0.55247181266261924</v>
      </c>
      <c r="F83" s="26">
        <f t="shared" ref="F83:F86" si="13">(D83-C83)/C83</f>
        <v>0.3994413407821229</v>
      </c>
    </row>
    <row r="84" spans="1:7" x14ac:dyDescent="0.3">
      <c r="A84" t="s">
        <v>20</v>
      </c>
      <c r="B84">
        <v>87</v>
      </c>
      <c r="C84">
        <v>235</v>
      </c>
      <c r="D84">
        <v>529</v>
      </c>
      <c r="E84" s="26">
        <f t="shared" si="12"/>
        <v>1.7011494252873562</v>
      </c>
      <c r="F84" s="26">
        <f t="shared" si="13"/>
        <v>1.2510638297872341</v>
      </c>
    </row>
    <row r="85" spans="1:7" x14ac:dyDescent="0.3">
      <c r="A85" t="s">
        <v>21</v>
      </c>
      <c r="B85">
        <v>568</v>
      </c>
      <c r="C85">
        <v>796</v>
      </c>
      <c r="D85" s="8">
        <v>1367</v>
      </c>
      <c r="E85" s="26">
        <f t="shared" si="12"/>
        <v>0.40140845070422537</v>
      </c>
      <c r="F85" s="26">
        <f t="shared" si="13"/>
        <v>0.71733668341708545</v>
      </c>
    </row>
    <row r="86" spans="1:7" x14ac:dyDescent="0.3">
      <c r="A86" t="s">
        <v>22</v>
      </c>
      <c r="B86" s="8">
        <v>8452</v>
      </c>
      <c r="C86" s="8">
        <v>10442</v>
      </c>
      <c r="D86" s="8">
        <v>15417</v>
      </c>
      <c r="E86" s="26">
        <f t="shared" si="12"/>
        <v>0.2354472314245149</v>
      </c>
      <c r="F86" s="26">
        <f t="shared" si="13"/>
        <v>0.47644129477111663</v>
      </c>
    </row>
    <row r="87" spans="1:7" x14ac:dyDescent="0.3">
      <c r="B87" s="11"/>
      <c r="C87" s="12"/>
      <c r="D87" s="11"/>
      <c r="F87" s="11"/>
      <c r="G87" s="12"/>
    </row>
    <row r="89" spans="1:7" x14ac:dyDescent="0.3">
      <c r="A89" s="7" t="s">
        <v>23</v>
      </c>
    </row>
    <row r="90" spans="1:7" x14ac:dyDescent="0.3">
      <c r="B90" s="7">
        <v>2020</v>
      </c>
      <c r="C90" s="7">
        <v>2021</v>
      </c>
      <c r="D90" s="7">
        <v>2022</v>
      </c>
      <c r="E90" s="7"/>
    </row>
    <row r="91" spans="1:7" x14ac:dyDescent="0.3">
      <c r="A91" t="s">
        <v>24</v>
      </c>
      <c r="B91">
        <v>677</v>
      </c>
      <c r="C91">
        <v>734</v>
      </c>
      <c r="D91" s="8">
        <v>1074</v>
      </c>
      <c r="E91" s="26">
        <f>(C91-B91)/B91</f>
        <v>8.4194977843426888E-2</v>
      </c>
      <c r="F91" s="26">
        <f>(D91-C91)/C91</f>
        <v>0.46321525885558584</v>
      </c>
    </row>
    <row r="92" spans="1:7" x14ac:dyDescent="0.3">
      <c r="A92" t="s">
        <v>25</v>
      </c>
      <c r="B92">
        <v>346</v>
      </c>
      <c r="C92">
        <v>220</v>
      </c>
      <c r="D92">
        <v>193</v>
      </c>
      <c r="E92" s="26">
        <f t="shared" ref="E92:E95" si="14">(C92-B92)/B92</f>
        <v>-0.36416184971098264</v>
      </c>
      <c r="F92" s="26">
        <f t="shared" ref="F92:F95" si="15">(D92-C92)/C92</f>
        <v>-0.12272727272727273</v>
      </c>
    </row>
    <row r="93" spans="1:7" x14ac:dyDescent="0.3">
      <c r="A93" t="s">
        <v>26</v>
      </c>
      <c r="B93">
        <v>762</v>
      </c>
      <c r="C93">
        <v>823</v>
      </c>
      <c r="D93">
        <v>891</v>
      </c>
      <c r="E93" s="26">
        <f t="shared" si="14"/>
        <v>8.0052493438320216E-2</v>
      </c>
      <c r="F93" s="26">
        <f t="shared" si="15"/>
        <v>8.2624544349939252E-2</v>
      </c>
    </row>
    <row r="94" spans="1:7" x14ac:dyDescent="0.3">
      <c r="A94" t="s">
        <v>27</v>
      </c>
      <c r="B94">
        <v>267</v>
      </c>
      <c r="C94">
        <v>8</v>
      </c>
      <c r="D94">
        <v>12</v>
      </c>
      <c r="E94" s="26">
        <f t="shared" si="14"/>
        <v>-0.97003745318352064</v>
      </c>
      <c r="F94" s="26">
        <f t="shared" si="15"/>
        <v>0.5</v>
      </c>
    </row>
    <row r="95" spans="1:7" x14ac:dyDescent="0.3">
      <c r="A95" t="s">
        <v>28</v>
      </c>
      <c r="B95" s="8">
        <v>8435</v>
      </c>
      <c r="C95" s="8">
        <v>10322</v>
      </c>
      <c r="D95" s="8">
        <v>15141</v>
      </c>
      <c r="E95" s="26">
        <f t="shared" si="14"/>
        <v>0.22371072910491999</v>
      </c>
      <c r="F95" s="26">
        <f t="shared" si="15"/>
        <v>0.46686688626235223</v>
      </c>
    </row>
    <row r="122" spans="1:4" x14ac:dyDescent="0.3">
      <c r="A122" s="23" t="s">
        <v>63</v>
      </c>
    </row>
    <row r="123" spans="1:4" x14ac:dyDescent="0.3">
      <c r="A123" s="7" t="s">
        <v>14</v>
      </c>
    </row>
    <row r="124" spans="1:4" ht="15.6" x14ac:dyDescent="0.3">
      <c r="B124" s="14">
        <v>2020</v>
      </c>
      <c r="C124" s="14">
        <v>2021</v>
      </c>
      <c r="D124" s="14">
        <v>2022</v>
      </c>
    </row>
    <row r="125" spans="1:4" x14ac:dyDescent="0.3">
      <c r="A125" t="s">
        <v>59</v>
      </c>
      <c r="B125" s="20">
        <v>46</v>
      </c>
      <c r="C125" s="20">
        <v>73.650000000000006</v>
      </c>
      <c r="D125" s="20">
        <v>101.9</v>
      </c>
    </row>
    <row r="126" spans="1:4" x14ac:dyDescent="0.3">
      <c r="A126" t="s">
        <v>60</v>
      </c>
      <c r="B126" s="21">
        <v>0.40300000000000002</v>
      </c>
      <c r="C126" s="21">
        <v>0.57199999999999995</v>
      </c>
      <c r="D126" s="21">
        <v>0.67500000000000004</v>
      </c>
    </row>
    <row r="127" spans="1:4" x14ac:dyDescent="0.3">
      <c r="A127" t="s">
        <v>61</v>
      </c>
      <c r="B127" s="20">
        <v>114.03</v>
      </c>
      <c r="C127" s="20">
        <v>128.82</v>
      </c>
      <c r="D127" s="20">
        <v>151.01</v>
      </c>
    </row>
    <row r="131" spans="1:4" x14ac:dyDescent="0.3">
      <c r="A131" s="7" t="s">
        <v>17</v>
      </c>
      <c r="B131" s="7" t="s">
        <v>29</v>
      </c>
      <c r="C131" s="7" t="s">
        <v>29</v>
      </c>
      <c r="D131" s="7" t="s">
        <v>29</v>
      </c>
    </row>
    <row r="132" spans="1:4" x14ac:dyDescent="0.3">
      <c r="B132" s="7">
        <v>2020</v>
      </c>
      <c r="C132" s="7">
        <v>2021</v>
      </c>
      <c r="D132" s="7">
        <v>2022</v>
      </c>
    </row>
    <row r="133" spans="1:4" x14ac:dyDescent="0.3">
      <c r="A133" t="s">
        <v>64</v>
      </c>
      <c r="B133" s="20">
        <v>945</v>
      </c>
      <c r="C133" s="22">
        <v>1493</v>
      </c>
      <c r="D133" s="22">
        <v>2068</v>
      </c>
    </row>
    <row r="134" spans="1:4" x14ac:dyDescent="0.3">
      <c r="A134" t="s">
        <v>65</v>
      </c>
      <c r="B134" s="22">
        <v>123</v>
      </c>
      <c r="C134" s="22">
        <v>176</v>
      </c>
      <c r="D134" s="22">
        <v>294</v>
      </c>
    </row>
    <row r="135" spans="1:4" x14ac:dyDescent="0.3">
      <c r="A135" t="s">
        <v>66</v>
      </c>
      <c r="B135" s="20">
        <v>38</v>
      </c>
      <c r="C135" s="20">
        <v>98</v>
      </c>
      <c r="D135" s="20">
        <v>196</v>
      </c>
    </row>
    <row r="136" spans="1:4" x14ac:dyDescent="0.3">
      <c r="A136" t="s">
        <v>67</v>
      </c>
      <c r="B136" s="20">
        <v>421</v>
      </c>
      <c r="C136" s="20">
        <v>598</v>
      </c>
      <c r="D136" s="22">
        <v>1076</v>
      </c>
    </row>
    <row r="137" spans="1:4" x14ac:dyDescent="0.3">
      <c r="A137" t="s">
        <v>68</v>
      </c>
      <c r="B137" s="22">
        <v>73</v>
      </c>
      <c r="C137" s="22">
        <v>79</v>
      </c>
      <c r="D137" s="22">
        <v>102</v>
      </c>
    </row>
    <row r="138" spans="1:4" x14ac:dyDescent="0.3">
      <c r="A138" t="s">
        <v>69</v>
      </c>
      <c r="B138" s="22">
        <v>2707</v>
      </c>
      <c r="C138" s="22">
        <v>3344</v>
      </c>
      <c r="D138" s="22">
        <v>5037</v>
      </c>
    </row>
    <row r="139" spans="1:4" ht="15" thickBot="1" x14ac:dyDescent="0.35">
      <c r="B139" s="19">
        <f t="shared" ref="B139:C139" si="16">SUM(B133:B138)</f>
        <v>4307</v>
      </c>
      <c r="C139" s="19">
        <f t="shared" si="16"/>
        <v>5788</v>
      </c>
      <c r="D139" s="19">
        <f>SUM(D133:D138)</f>
        <v>8773</v>
      </c>
    </row>
    <row r="140" spans="1:4" x14ac:dyDescent="0.3">
      <c r="A140" s="7" t="s">
        <v>23</v>
      </c>
    </row>
    <row r="141" spans="1:4" x14ac:dyDescent="0.3">
      <c r="B141" s="7">
        <v>2020</v>
      </c>
      <c r="C141" s="7">
        <v>2021</v>
      </c>
      <c r="D141" s="7">
        <v>2022</v>
      </c>
    </row>
    <row r="142" spans="1:4" x14ac:dyDescent="0.3">
      <c r="A142" t="s">
        <v>67</v>
      </c>
      <c r="B142" s="20">
        <v>620</v>
      </c>
      <c r="C142" s="20">
        <v>679</v>
      </c>
      <c r="D142" s="22">
        <v>999</v>
      </c>
    </row>
    <row r="143" spans="1:4" x14ac:dyDescent="0.3">
      <c r="A143" t="s">
        <v>70</v>
      </c>
      <c r="B143" s="20">
        <v>331</v>
      </c>
      <c r="C143" s="20">
        <v>188</v>
      </c>
      <c r="D143" s="20">
        <v>162</v>
      </c>
    </row>
    <row r="144" spans="1:4" x14ac:dyDescent="0.3">
      <c r="A144" t="s">
        <v>71</v>
      </c>
      <c r="B144" s="20">
        <v>311</v>
      </c>
      <c r="C144" s="20">
        <v>405</v>
      </c>
      <c r="D144" s="20">
        <v>382</v>
      </c>
    </row>
    <row r="145" spans="1:4" x14ac:dyDescent="0.3">
      <c r="A145" t="s">
        <v>72</v>
      </c>
      <c r="B145" s="20">
        <v>41</v>
      </c>
      <c r="C145" s="20">
        <v>0</v>
      </c>
      <c r="D145" s="20">
        <v>0</v>
      </c>
    </row>
    <row r="146" spans="1:4" x14ac:dyDescent="0.3">
      <c r="A146" t="s">
        <v>73</v>
      </c>
      <c r="B146" s="22">
        <v>258</v>
      </c>
      <c r="C146" s="22">
        <v>0</v>
      </c>
      <c r="D146" s="22">
        <v>0</v>
      </c>
    </row>
    <row r="147" spans="1:4" x14ac:dyDescent="0.3">
      <c r="A147" t="s">
        <v>74</v>
      </c>
      <c r="B147" s="20">
        <v>60</v>
      </c>
      <c r="C147" s="20">
        <v>45</v>
      </c>
      <c r="D147" s="20">
        <v>60</v>
      </c>
    </row>
    <row r="148" spans="1:4" x14ac:dyDescent="0.3">
      <c r="A148" t="s">
        <v>75</v>
      </c>
      <c r="B148" s="22">
        <v>3104</v>
      </c>
      <c r="C148" s="20">
        <v>3454</v>
      </c>
      <c r="D148" s="22">
        <v>5076</v>
      </c>
    </row>
    <row r="149" spans="1:4" ht="15" thickBot="1" x14ac:dyDescent="0.35">
      <c r="A149" s="7" t="s">
        <v>76</v>
      </c>
      <c r="B149" s="19">
        <f t="shared" ref="B149:C149" si="17">SUM(B142:B148)</f>
        <v>4725</v>
      </c>
      <c r="C149" s="19">
        <f t="shared" si="17"/>
        <v>4771</v>
      </c>
      <c r="D149" s="19">
        <f>SUM(D142:D148)</f>
        <v>6679</v>
      </c>
    </row>
    <row r="153" spans="1:4" x14ac:dyDescent="0.3">
      <c r="A153" s="23" t="s">
        <v>77</v>
      </c>
    </row>
    <row r="154" spans="1:4" x14ac:dyDescent="0.3">
      <c r="A154" s="7" t="s">
        <v>14</v>
      </c>
    </row>
    <row r="155" spans="1:4" ht="15.6" x14ac:dyDescent="0.3">
      <c r="B155" s="14">
        <v>2020</v>
      </c>
      <c r="C155" s="14">
        <v>2021</v>
      </c>
      <c r="D155" s="14">
        <v>2022</v>
      </c>
    </row>
    <row r="156" spans="1:4" x14ac:dyDescent="0.3">
      <c r="A156" t="s">
        <v>59</v>
      </c>
      <c r="B156" s="24">
        <v>46.49</v>
      </c>
      <c r="C156" s="24">
        <v>77.8</v>
      </c>
      <c r="D156" s="24">
        <v>121.43</v>
      </c>
    </row>
    <row r="157" spans="1:4" x14ac:dyDescent="0.3">
      <c r="A157" t="s">
        <v>60</v>
      </c>
      <c r="B157" s="25">
        <v>0.316</v>
      </c>
      <c r="C157" s="25">
        <v>0.48599999999999999</v>
      </c>
      <c r="D157" s="25">
        <v>0.622</v>
      </c>
    </row>
    <row r="158" spans="1:4" x14ac:dyDescent="0.3">
      <c r="A158" t="s">
        <v>61</v>
      </c>
      <c r="B158" s="24">
        <v>147.19</v>
      </c>
      <c r="C158" s="24">
        <v>160.11000000000001</v>
      </c>
      <c r="D158" s="24">
        <v>195.35</v>
      </c>
    </row>
    <row r="162" spans="1:4" x14ac:dyDescent="0.3">
      <c r="A162" s="7" t="s">
        <v>17</v>
      </c>
      <c r="B162" s="7" t="s">
        <v>29</v>
      </c>
      <c r="C162" s="7" t="s">
        <v>29</v>
      </c>
      <c r="D162" s="7" t="s">
        <v>29</v>
      </c>
    </row>
    <row r="163" spans="1:4" x14ac:dyDescent="0.3">
      <c r="B163" s="7">
        <v>2020</v>
      </c>
      <c r="C163" s="7">
        <v>2021</v>
      </c>
      <c r="D163" s="7">
        <v>2022</v>
      </c>
    </row>
    <row r="164" spans="1:4" x14ac:dyDescent="0.3">
      <c r="A164" s="24" t="s">
        <v>67</v>
      </c>
      <c r="B164" s="20">
        <v>513</v>
      </c>
      <c r="C164" s="22">
        <v>838</v>
      </c>
      <c r="D164" s="22">
        <v>1235</v>
      </c>
    </row>
    <row r="165" spans="1:4" x14ac:dyDescent="0.3">
      <c r="A165" s="24" t="s">
        <v>78</v>
      </c>
      <c r="B165" s="22">
        <v>239</v>
      </c>
      <c r="C165" s="22">
        <v>418</v>
      </c>
      <c r="D165" s="22">
        <v>808</v>
      </c>
    </row>
    <row r="166" spans="1:4" x14ac:dyDescent="0.3">
      <c r="A166" s="24" t="s">
        <v>79</v>
      </c>
      <c r="B166" s="20">
        <v>-30</v>
      </c>
      <c r="C166" s="20">
        <v>-35</v>
      </c>
      <c r="D166" s="20">
        <v>-31</v>
      </c>
    </row>
    <row r="167" spans="1:4" x14ac:dyDescent="0.3">
      <c r="A167" s="24" t="s">
        <v>80</v>
      </c>
      <c r="B167" s="20">
        <v>0</v>
      </c>
      <c r="C167" s="20">
        <v>115</v>
      </c>
      <c r="D167" s="22">
        <v>986</v>
      </c>
    </row>
    <row r="168" spans="1:4" x14ac:dyDescent="0.3">
      <c r="A168" s="24" t="s">
        <v>68</v>
      </c>
      <c r="B168" s="22">
        <v>58</v>
      </c>
      <c r="C168" s="22">
        <v>109</v>
      </c>
      <c r="D168" s="22">
        <v>273</v>
      </c>
    </row>
    <row r="169" spans="1:4" x14ac:dyDescent="0.3">
      <c r="A169" s="24" t="s">
        <v>81</v>
      </c>
      <c r="B169" s="22">
        <v>1286</v>
      </c>
      <c r="C169" s="22">
        <v>1583</v>
      </c>
      <c r="D169" s="22">
        <v>2620</v>
      </c>
    </row>
    <row r="170" spans="1:4" ht="15" thickBot="1" x14ac:dyDescent="0.35">
      <c r="B170" s="19">
        <f t="shared" ref="B170" si="18">SUM(B164:B169)</f>
        <v>2066</v>
      </c>
      <c r="C170" s="19">
        <f t="shared" ref="C170" si="19">SUM(C164:C169)</f>
        <v>3028</v>
      </c>
      <c r="D170" s="19">
        <f>SUM(D164:D169)</f>
        <v>5891</v>
      </c>
    </row>
    <row r="171" spans="1:4" x14ac:dyDescent="0.3">
      <c r="A171" s="7" t="s">
        <v>23</v>
      </c>
    </row>
    <row r="172" spans="1:4" x14ac:dyDescent="0.3">
      <c r="B172" s="7">
        <v>2020</v>
      </c>
      <c r="C172" s="7">
        <v>2021</v>
      </c>
      <c r="D172" s="7">
        <v>2022</v>
      </c>
    </row>
    <row r="173" spans="1:4" x14ac:dyDescent="0.3">
      <c r="A173" s="24" t="s">
        <v>67</v>
      </c>
      <c r="B173" s="20">
        <v>627</v>
      </c>
      <c r="C173" s="20">
        <v>725</v>
      </c>
      <c r="D173" s="22">
        <v>916</v>
      </c>
    </row>
    <row r="174" spans="1:4" x14ac:dyDescent="0.3">
      <c r="A174" s="24" t="s">
        <v>80</v>
      </c>
      <c r="B174" s="20">
        <v>0</v>
      </c>
      <c r="C174" s="20">
        <v>112</v>
      </c>
      <c r="D174" s="20">
        <v>775</v>
      </c>
    </row>
    <row r="175" spans="1:4" x14ac:dyDescent="0.3">
      <c r="A175" s="24" t="s">
        <v>70</v>
      </c>
      <c r="B175" s="20">
        <v>310</v>
      </c>
      <c r="C175" s="20">
        <v>310</v>
      </c>
      <c r="D175" s="20">
        <v>426</v>
      </c>
    </row>
    <row r="176" spans="1:4" x14ac:dyDescent="0.3">
      <c r="A176" s="24" t="s">
        <v>82</v>
      </c>
      <c r="B176" s="20">
        <v>65</v>
      </c>
      <c r="C176" s="20">
        <v>127</v>
      </c>
      <c r="D176" s="20">
        <v>280</v>
      </c>
    </row>
    <row r="177" spans="1:4" x14ac:dyDescent="0.3">
      <c r="A177" s="24" t="s">
        <v>83</v>
      </c>
      <c r="B177" s="22">
        <v>321</v>
      </c>
      <c r="C177" s="22">
        <v>366</v>
      </c>
      <c r="D177" s="22">
        <v>464</v>
      </c>
    </row>
    <row r="178" spans="1:4" x14ac:dyDescent="0.3">
      <c r="A178" s="24" t="s">
        <v>84</v>
      </c>
      <c r="B178" s="20">
        <v>1375</v>
      </c>
      <c r="C178" s="20">
        <v>1639</v>
      </c>
      <c r="D178" s="22">
        <v>2632</v>
      </c>
    </row>
    <row r="179" spans="1:4" ht="15" thickBot="1" x14ac:dyDescent="0.35">
      <c r="A179" s="7" t="s">
        <v>85</v>
      </c>
      <c r="B179" s="19">
        <f>SUM(B173:B178)</f>
        <v>2698</v>
      </c>
      <c r="C179" s="19">
        <f>SUM(C173:C178)</f>
        <v>3279</v>
      </c>
      <c r="D179" s="19">
        <f>SUM(D173:D178)</f>
        <v>5493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Johnson &amp; Johnson</vt:lpstr>
      <vt:lpstr>Marriot Inc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2020-05-19T17:08:15Z</dcterms:created>
  <dcterms:modified xsi:type="dcterms:W3CDTF">2024-02-10T23:40:12Z</dcterms:modified>
</cp:coreProperties>
</file>