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9\"/>
    </mc:Choice>
  </mc:AlternateContent>
  <xr:revisionPtr revIDLastSave="0" documentId="13_ncr:1_{02FC560A-8D19-4502-96F9-7AFA850777A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3" l="1"/>
  <c r="L17" i="3"/>
  <c r="M17" i="3"/>
  <c r="N17" i="3"/>
  <c r="J17" i="3"/>
  <c r="K19" i="3"/>
  <c r="L19" i="3" s="1"/>
  <c r="M19" i="3" s="1"/>
  <c r="N19" i="3" s="1"/>
  <c r="J19" i="3"/>
  <c r="K14" i="3"/>
  <c r="L14" i="3"/>
  <c r="M14" i="3"/>
  <c r="N14" i="3"/>
  <c r="J14" i="3"/>
  <c r="K16" i="3"/>
  <c r="L16" i="3" s="1"/>
  <c r="M16" i="3" s="1"/>
  <c r="N16" i="3" s="1"/>
  <c r="J16" i="3"/>
  <c r="K11" i="3"/>
  <c r="L11" i="3"/>
  <c r="M11" i="3"/>
  <c r="N11" i="3"/>
  <c r="K8" i="3"/>
  <c r="L8" i="3"/>
  <c r="M8" i="3"/>
  <c r="N8" i="3"/>
  <c r="J8" i="3"/>
  <c r="K10" i="3"/>
  <c r="L10" i="3"/>
  <c r="M10" i="3" s="1"/>
  <c r="N10" i="3" s="1"/>
  <c r="J10" i="3"/>
  <c r="K5" i="3"/>
  <c r="L5" i="3"/>
  <c r="M5" i="3"/>
  <c r="N5" i="3"/>
  <c r="J5" i="3"/>
  <c r="K7" i="3"/>
  <c r="L7" i="3"/>
  <c r="M7" i="3"/>
  <c r="N7" i="3" s="1"/>
  <c r="J7" i="3"/>
  <c r="K3" i="3"/>
  <c r="L3" i="3" s="1"/>
  <c r="M3" i="3" s="1"/>
  <c r="N3" i="3" s="1"/>
  <c r="J3" i="3"/>
  <c r="K4" i="3"/>
  <c r="L4" i="3"/>
  <c r="M4" i="3" s="1"/>
  <c r="N4" i="3" s="1"/>
  <c r="J4" i="3"/>
  <c r="J21" i="3"/>
  <c r="I3" i="3"/>
  <c r="H3" i="3"/>
  <c r="K176" i="3"/>
  <c r="K166" i="3" s="1"/>
  <c r="K170" i="3" s="1"/>
  <c r="K172" i="3" s="1"/>
  <c r="L176" i="3"/>
  <c r="L166" i="3" s="1"/>
  <c r="L170" i="3" s="1"/>
  <c r="L172" i="3" s="1"/>
  <c r="M176" i="3"/>
  <c r="M166" i="3" s="1"/>
  <c r="M170" i="3" s="1"/>
  <c r="M172" i="3" s="1"/>
  <c r="N176" i="3"/>
  <c r="N166" i="3" s="1"/>
  <c r="N170" i="3" s="1"/>
  <c r="N172" i="3" s="1"/>
  <c r="J174" i="3"/>
  <c r="K174" i="3"/>
  <c r="L174" i="3"/>
  <c r="M174" i="3"/>
  <c r="N174" i="3"/>
  <c r="K173" i="3"/>
  <c r="L173" i="3"/>
  <c r="M173" i="3"/>
  <c r="N173" i="3"/>
  <c r="J172" i="3"/>
  <c r="K163" i="3"/>
  <c r="L163" i="3"/>
  <c r="M163" i="3"/>
  <c r="N163" i="3"/>
  <c r="K159" i="3"/>
  <c r="L159" i="3" s="1"/>
  <c r="M159" i="3" s="1"/>
  <c r="N159" i="3" s="1"/>
  <c r="K155" i="3"/>
  <c r="L155" i="3" s="1"/>
  <c r="M155" i="3" s="1"/>
  <c r="N155" i="3" s="1"/>
  <c r="J152" i="3"/>
  <c r="K152" i="3"/>
  <c r="L152" i="3"/>
  <c r="M152" i="3"/>
  <c r="N152" i="3"/>
  <c r="K147" i="3"/>
  <c r="L147" i="3" s="1"/>
  <c r="M147" i="3" s="1"/>
  <c r="N147" i="3" s="1"/>
  <c r="K145" i="3"/>
  <c r="K141" i="3"/>
  <c r="K131" i="3" s="1"/>
  <c r="L141" i="3"/>
  <c r="L131" i="3" s="1"/>
  <c r="M141" i="3"/>
  <c r="M131" i="3" s="1"/>
  <c r="N141" i="3"/>
  <c r="N131" i="3" s="1"/>
  <c r="J140" i="3"/>
  <c r="K140" i="3" s="1"/>
  <c r="L140" i="3" s="1"/>
  <c r="M140" i="3" s="1"/>
  <c r="N140" i="3" s="1"/>
  <c r="J137" i="3"/>
  <c r="J132" i="3"/>
  <c r="K128" i="3"/>
  <c r="L128" i="3"/>
  <c r="M128" i="3"/>
  <c r="N128" i="3"/>
  <c r="K124" i="3"/>
  <c r="L124" i="3" s="1"/>
  <c r="M124" i="3" s="1"/>
  <c r="N124" i="3" s="1"/>
  <c r="J121" i="3"/>
  <c r="K121" i="3"/>
  <c r="L121" i="3"/>
  <c r="M121" i="3"/>
  <c r="N121" i="3"/>
  <c r="K116" i="3"/>
  <c r="L116" i="3" s="1"/>
  <c r="M116" i="3" s="1"/>
  <c r="N116" i="3" s="1"/>
  <c r="K114" i="3"/>
  <c r="J109" i="3"/>
  <c r="K109" i="3"/>
  <c r="L109" i="3"/>
  <c r="M109" i="3"/>
  <c r="N109" i="3"/>
  <c r="J112" i="3"/>
  <c r="K112" i="3"/>
  <c r="L112" i="3" s="1"/>
  <c r="M112" i="3" s="1"/>
  <c r="N112" i="3" s="1"/>
  <c r="I109" i="3"/>
  <c r="K97" i="3"/>
  <c r="L97" i="3"/>
  <c r="M97" i="3"/>
  <c r="N97" i="3"/>
  <c r="J97" i="3"/>
  <c r="K93" i="3"/>
  <c r="L93" i="3" s="1"/>
  <c r="M93" i="3" s="1"/>
  <c r="N93" i="3" s="1"/>
  <c r="K89" i="3"/>
  <c r="L89" i="3"/>
  <c r="M89" i="3"/>
  <c r="N89" i="3" s="1"/>
  <c r="K85" i="3"/>
  <c r="L85" i="3" s="1"/>
  <c r="M85" i="3" s="1"/>
  <c r="N85" i="3" s="1"/>
  <c r="L83" i="3"/>
  <c r="K79" i="3"/>
  <c r="L79" i="3"/>
  <c r="M79" i="3"/>
  <c r="N79" i="3"/>
  <c r="J79" i="3"/>
  <c r="K81" i="3"/>
  <c r="L81" i="3"/>
  <c r="M81" i="3" s="1"/>
  <c r="N81" i="3" s="1"/>
  <c r="J81" i="3"/>
  <c r="K76" i="3"/>
  <c r="L76" i="3"/>
  <c r="M76" i="3"/>
  <c r="N76" i="3"/>
  <c r="J76" i="3"/>
  <c r="K75" i="3"/>
  <c r="L75" i="3"/>
  <c r="M75" i="3"/>
  <c r="N75" i="3"/>
  <c r="J75" i="3"/>
  <c r="K62" i="3"/>
  <c r="L62" i="3"/>
  <c r="M62" i="3" s="1"/>
  <c r="N62" i="3" s="1"/>
  <c r="K58" i="3"/>
  <c r="L58" i="3"/>
  <c r="M58" i="3"/>
  <c r="N58" i="3"/>
  <c r="K54" i="3"/>
  <c r="L54" i="3"/>
  <c r="M54" i="3" s="1"/>
  <c r="N54" i="3" s="1"/>
  <c r="K52" i="3"/>
  <c r="N132" i="3" l="1"/>
  <c r="N135" i="3"/>
  <c r="N137" i="3" s="1"/>
  <c r="M132" i="3"/>
  <c r="M135" i="3"/>
  <c r="M137" i="3" s="1"/>
  <c r="K132" i="3"/>
  <c r="K135" i="3"/>
  <c r="K137" i="3" s="1"/>
  <c r="L132" i="3"/>
  <c r="L135" i="3"/>
  <c r="L137" i="3" s="1"/>
  <c r="K50" i="3" l="1"/>
  <c r="L50" i="3" s="1"/>
  <c r="M50" i="3" s="1"/>
  <c r="N50" i="3" s="1"/>
  <c r="J50" i="3"/>
  <c r="I50" i="3" l="1"/>
  <c r="I81" i="3"/>
  <c r="J62" i="3"/>
  <c r="C35" i="3"/>
  <c r="D35" i="3"/>
  <c r="E35" i="3"/>
  <c r="F35" i="3"/>
  <c r="G35" i="3"/>
  <c r="H35" i="3"/>
  <c r="I35" i="3"/>
  <c r="I5" i="3"/>
  <c r="I11" i="3" s="1"/>
  <c r="K49" i="3"/>
  <c r="L49" i="3"/>
  <c r="M49" i="3"/>
  <c r="N49" i="3"/>
  <c r="J49" i="3"/>
  <c r="I22" i="3"/>
  <c r="J145" i="3"/>
  <c r="J114" i="3"/>
  <c r="K83" i="3"/>
  <c r="J83" i="3"/>
  <c r="J52" i="3"/>
  <c r="J178" i="3"/>
  <c r="K178" i="3"/>
  <c r="L178" i="3"/>
  <c r="M178" i="3" s="1"/>
  <c r="N178" i="3" s="1"/>
  <c r="I17" i="3"/>
  <c r="H17" i="3"/>
  <c r="I14" i="3"/>
  <c r="H14" i="3"/>
  <c r="I8" i="3"/>
  <c r="H8" i="3"/>
  <c r="H5" i="3"/>
  <c r="H11" i="3" s="1"/>
  <c r="C176" i="3"/>
  <c r="D176" i="3"/>
  <c r="E176" i="3"/>
  <c r="F176" i="3"/>
  <c r="F169" i="3" s="1"/>
  <c r="G176" i="3"/>
  <c r="H176" i="3"/>
  <c r="H178" i="3" s="1"/>
  <c r="I176" i="3"/>
  <c r="B176" i="3"/>
  <c r="C173" i="3"/>
  <c r="D173" i="3"/>
  <c r="D174" i="3" s="1"/>
  <c r="E173" i="3"/>
  <c r="F173" i="3"/>
  <c r="G173" i="3"/>
  <c r="H173" i="3"/>
  <c r="I173" i="3"/>
  <c r="I174" i="3" s="1"/>
  <c r="B173" i="3"/>
  <c r="C170" i="3"/>
  <c r="D170" i="3"/>
  <c r="E170" i="3"/>
  <c r="E171" i="3" s="1"/>
  <c r="F170" i="3"/>
  <c r="F171" i="3" s="1"/>
  <c r="G170" i="3"/>
  <c r="H171" i="3" s="1"/>
  <c r="H170" i="3"/>
  <c r="I170" i="3"/>
  <c r="B170" i="3"/>
  <c r="C166" i="3"/>
  <c r="D166" i="3"/>
  <c r="D169" i="3" s="1"/>
  <c r="E166" i="3"/>
  <c r="E168" i="3" s="1"/>
  <c r="F166" i="3"/>
  <c r="G166" i="3"/>
  <c r="H166" i="3"/>
  <c r="H168" i="3" s="1"/>
  <c r="I166" i="3"/>
  <c r="B166" i="3"/>
  <c r="B167" i="3" s="1"/>
  <c r="C161" i="3"/>
  <c r="D161" i="3"/>
  <c r="E161" i="3"/>
  <c r="F161" i="3"/>
  <c r="G161" i="3"/>
  <c r="H161" i="3"/>
  <c r="I161" i="3"/>
  <c r="B161" i="3"/>
  <c r="C159" i="3"/>
  <c r="D159" i="3"/>
  <c r="D160" i="3" s="1"/>
  <c r="D162" i="3" s="1"/>
  <c r="E159" i="3"/>
  <c r="F160" i="3" s="1"/>
  <c r="F162" i="3" s="1"/>
  <c r="F159" i="3"/>
  <c r="G159" i="3"/>
  <c r="H159" i="3"/>
  <c r="I159" i="3"/>
  <c r="I160" i="3" s="1"/>
  <c r="B159" i="3"/>
  <c r="C158" i="3"/>
  <c r="D158" i="3"/>
  <c r="E158" i="3"/>
  <c r="F158" i="3"/>
  <c r="G158" i="3"/>
  <c r="H158" i="3"/>
  <c r="I158" i="3"/>
  <c r="C157" i="3"/>
  <c r="D157" i="3"/>
  <c r="E157" i="3"/>
  <c r="F157" i="3"/>
  <c r="G157" i="3"/>
  <c r="H157" i="3"/>
  <c r="I157" i="3"/>
  <c r="B157" i="3"/>
  <c r="C155" i="3"/>
  <c r="D155" i="3"/>
  <c r="E155" i="3"/>
  <c r="E156" i="3" s="1"/>
  <c r="F155" i="3"/>
  <c r="G155" i="3"/>
  <c r="H155" i="3"/>
  <c r="I155" i="3"/>
  <c r="B155" i="3"/>
  <c r="C153" i="3"/>
  <c r="D153" i="3"/>
  <c r="E153" i="3"/>
  <c r="F153" i="3"/>
  <c r="G153" i="3"/>
  <c r="H153" i="3"/>
  <c r="I153" i="3"/>
  <c r="J153" i="3" s="1"/>
  <c r="K153" i="3" s="1"/>
  <c r="B153" i="3"/>
  <c r="C151" i="3"/>
  <c r="C152" i="3" s="1"/>
  <c r="C154" i="3" s="1"/>
  <c r="D151" i="3"/>
  <c r="E151" i="3"/>
  <c r="F151" i="3"/>
  <c r="G151" i="3"/>
  <c r="H151" i="3"/>
  <c r="I151" i="3"/>
  <c r="B151" i="3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B147" i="3"/>
  <c r="C145" i="3"/>
  <c r="D145" i="3"/>
  <c r="E145" i="3"/>
  <c r="E178" i="3" s="1"/>
  <c r="F145" i="3"/>
  <c r="G145" i="3"/>
  <c r="H145" i="3"/>
  <c r="I145" i="3"/>
  <c r="B145" i="3"/>
  <c r="C141" i="3"/>
  <c r="D141" i="3"/>
  <c r="D142" i="3" s="1"/>
  <c r="E141" i="3"/>
  <c r="E134" i="3" s="1"/>
  <c r="F141" i="3"/>
  <c r="F134" i="3" s="1"/>
  <c r="G141" i="3"/>
  <c r="H141" i="3"/>
  <c r="I141" i="3"/>
  <c r="B141" i="3"/>
  <c r="I128" i="3"/>
  <c r="I131" i="3"/>
  <c r="I135" i="3"/>
  <c r="I137" i="3" s="1"/>
  <c r="I138" i="3"/>
  <c r="C138" i="3"/>
  <c r="D138" i="3"/>
  <c r="E138" i="3"/>
  <c r="F138" i="3"/>
  <c r="G138" i="3"/>
  <c r="G139" i="3" s="1"/>
  <c r="H138" i="3"/>
  <c r="B138" i="3"/>
  <c r="C135" i="3"/>
  <c r="D135" i="3"/>
  <c r="E135" i="3"/>
  <c r="F135" i="3"/>
  <c r="F128" i="3" s="1"/>
  <c r="F130" i="3" s="1"/>
  <c r="G135" i="3"/>
  <c r="H135" i="3"/>
  <c r="B135" i="3"/>
  <c r="B136" i="3" s="1"/>
  <c r="C131" i="3"/>
  <c r="D131" i="3"/>
  <c r="E131" i="3"/>
  <c r="F131" i="3"/>
  <c r="G131" i="3"/>
  <c r="H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H125" i="3" s="1"/>
  <c r="H127" i="3" s="1"/>
  <c r="I124" i="3"/>
  <c r="B124" i="3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6" i="3"/>
  <c r="E116" i="3"/>
  <c r="F116" i="3"/>
  <c r="G116" i="3"/>
  <c r="H116" i="3"/>
  <c r="I116" i="3"/>
  <c r="B116" i="3"/>
  <c r="C114" i="3"/>
  <c r="C115" i="3" s="1"/>
  <c r="D114" i="3"/>
  <c r="E114" i="3"/>
  <c r="E115" i="3" s="1"/>
  <c r="F114" i="3"/>
  <c r="G114" i="3"/>
  <c r="H115" i="3" s="1"/>
  <c r="H114" i="3"/>
  <c r="I114" i="3"/>
  <c r="B114" i="3"/>
  <c r="B140" i="3" s="1"/>
  <c r="C83" i="3"/>
  <c r="C112" i="3" s="1"/>
  <c r="D83" i="3"/>
  <c r="E84" i="3" s="1"/>
  <c r="E83" i="3"/>
  <c r="F83" i="3"/>
  <c r="G83" i="3"/>
  <c r="H83" i="3"/>
  <c r="I83" i="3"/>
  <c r="I84" i="3" s="1"/>
  <c r="B83" i="3"/>
  <c r="B84" i="3" s="1"/>
  <c r="C110" i="3"/>
  <c r="D110" i="3"/>
  <c r="E110" i="3"/>
  <c r="F110" i="3"/>
  <c r="G110" i="3"/>
  <c r="H110" i="3"/>
  <c r="I110" i="3"/>
  <c r="B110" i="3"/>
  <c r="C107" i="3"/>
  <c r="D107" i="3"/>
  <c r="E107" i="3"/>
  <c r="E108" i="3" s="1"/>
  <c r="F107" i="3"/>
  <c r="G107" i="3"/>
  <c r="H107" i="3"/>
  <c r="I107" i="3"/>
  <c r="B107" i="3"/>
  <c r="C104" i="3"/>
  <c r="C97" i="3" s="1"/>
  <c r="D104" i="3"/>
  <c r="E104" i="3"/>
  <c r="E106" i="3" s="1"/>
  <c r="F104" i="3"/>
  <c r="G104" i="3"/>
  <c r="H104" i="3"/>
  <c r="I104" i="3"/>
  <c r="B104" i="3"/>
  <c r="B97" i="3" s="1"/>
  <c r="B98" i="3" s="1"/>
  <c r="C100" i="3"/>
  <c r="D100" i="3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3" i="3"/>
  <c r="D93" i="3"/>
  <c r="D94" i="3" s="1"/>
  <c r="D96" i="3" s="1"/>
  <c r="E93" i="3"/>
  <c r="F93" i="3"/>
  <c r="G93" i="3"/>
  <c r="H93" i="3"/>
  <c r="H94" i="3" s="1"/>
  <c r="I93" i="3"/>
  <c r="B93" i="3"/>
  <c r="C91" i="3"/>
  <c r="D91" i="3"/>
  <c r="E91" i="3"/>
  <c r="F91" i="3"/>
  <c r="G91" i="3"/>
  <c r="H91" i="3"/>
  <c r="I91" i="3"/>
  <c r="J91" i="3" s="1"/>
  <c r="K91" i="3" s="1"/>
  <c r="B91" i="3"/>
  <c r="C89" i="3"/>
  <c r="C90" i="3" s="1"/>
  <c r="C92" i="3" s="1"/>
  <c r="D89" i="3"/>
  <c r="E89" i="3"/>
  <c r="F90" i="3" s="1"/>
  <c r="F89" i="3"/>
  <c r="G89" i="3"/>
  <c r="G90" i="3" s="1"/>
  <c r="G92" i="3" s="1"/>
  <c r="H89" i="3"/>
  <c r="I89" i="3"/>
  <c r="I90" i="3" s="1"/>
  <c r="B89" i="3"/>
  <c r="K87" i="3"/>
  <c r="L87" i="3"/>
  <c r="M87" i="3" s="1"/>
  <c r="N87" i="3" s="1"/>
  <c r="C87" i="3"/>
  <c r="D87" i="3"/>
  <c r="E87" i="3"/>
  <c r="F87" i="3"/>
  <c r="G87" i="3"/>
  <c r="H87" i="3"/>
  <c r="I87" i="3"/>
  <c r="B87" i="3"/>
  <c r="C85" i="3"/>
  <c r="D85" i="3"/>
  <c r="E85" i="3"/>
  <c r="F86" i="3" s="1"/>
  <c r="F88" i="3" s="1"/>
  <c r="F85" i="3"/>
  <c r="G85" i="3"/>
  <c r="H85" i="3"/>
  <c r="I85" i="3"/>
  <c r="B85" i="3"/>
  <c r="C79" i="3"/>
  <c r="D79" i="3"/>
  <c r="E79" i="3"/>
  <c r="F79" i="3"/>
  <c r="G79" i="3"/>
  <c r="H79" i="3"/>
  <c r="I80" i="3" s="1"/>
  <c r="I79" i="3"/>
  <c r="B79" i="3"/>
  <c r="I73" i="3"/>
  <c r="I76" i="3"/>
  <c r="I78" i="3" s="1"/>
  <c r="J78" i="3" s="1"/>
  <c r="K78" i="3" s="1"/>
  <c r="L78" i="3" s="1"/>
  <c r="M78" i="3" s="1"/>
  <c r="N78" i="3" s="1"/>
  <c r="C76" i="3"/>
  <c r="D76" i="3"/>
  <c r="E76" i="3"/>
  <c r="E78" i="3" s="1"/>
  <c r="F76" i="3"/>
  <c r="G76" i="3"/>
  <c r="H76" i="3"/>
  <c r="B76" i="3"/>
  <c r="C73" i="3"/>
  <c r="D73" i="3"/>
  <c r="E73" i="3"/>
  <c r="F73" i="3"/>
  <c r="G73" i="3"/>
  <c r="H73" i="3"/>
  <c r="B73" i="3"/>
  <c r="C69" i="3"/>
  <c r="D69" i="3"/>
  <c r="E69" i="3"/>
  <c r="F69" i="3"/>
  <c r="G69" i="3"/>
  <c r="H69" i="3"/>
  <c r="I69" i="3"/>
  <c r="B69" i="3"/>
  <c r="B72" i="3" s="1"/>
  <c r="K57" i="3"/>
  <c r="L57" i="3" s="1"/>
  <c r="M57" i="3" s="1"/>
  <c r="N57" i="3" s="1"/>
  <c r="J57" i="3"/>
  <c r="K56" i="3"/>
  <c r="L56" i="3"/>
  <c r="M56" i="3"/>
  <c r="N56" i="3"/>
  <c r="C64" i="3"/>
  <c r="D64" i="3"/>
  <c r="E64" i="3"/>
  <c r="F64" i="3"/>
  <c r="G64" i="3"/>
  <c r="H64" i="3"/>
  <c r="I64" i="3"/>
  <c r="B64" i="3"/>
  <c r="C62" i="3"/>
  <c r="D62" i="3"/>
  <c r="E62" i="3"/>
  <c r="F62" i="3"/>
  <c r="G63" i="3" s="1"/>
  <c r="G65" i="3" s="1"/>
  <c r="G62" i="3"/>
  <c r="H62" i="3"/>
  <c r="I62" i="3"/>
  <c r="B62" i="3"/>
  <c r="C60" i="3"/>
  <c r="D60" i="3"/>
  <c r="E60" i="3"/>
  <c r="F60" i="3"/>
  <c r="G60" i="3"/>
  <c r="H60" i="3"/>
  <c r="I60" i="3"/>
  <c r="B60" i="3"/>
  <c r="C58" i="3"/>
  <c r="D58" i="3"/>
  <c r="E58" i="3"/>
  <c r="F58" i="3"/>
  <c r="G58" i="3"/>
  <c r="G59" i="3" s="1"/>
  <c r="G61" i="3" s="1"/>
  <c r="H58" i="3"/>
  <c r="I58" i="3"/>
  <c r="B58" i="3"/>
  <c r="C56" i="3"/>
  <c r="D56" i="3"/>
  <c r="E56" i="3"/>
  <c r="F56" i="3"/>
  <c r="G56" i="3"/>
  <c r="H56" i="3"/>
  <c r="I56" i="3"/>
  <c r="B56" i="3"/>
  <c r="C54" i="3"/>
  <c r="D54" i="3"/>
  <c r="E54" i="3"/>
  <c r="F54" i="3"/>
  <c r="G54" i="3"/>
  <c r="H54" i="3"/>
  <c r="I54" i="3"/>
  <c r="B54" i="3"/>
  <c r="C52" i="3"/>
  <c r="D52" i="3"/>
  <c r="E52" i="3"/>
  <c r="F52" i="3"/>
  <c r="F78" i="3" s="1"/>
  <c r="G52" i="3"/>
  <c r="H52" i="3"/>
  <c r="I52" i="3"/>
  <c r="I75" i="3" s="1"/>
  <c r="B52" i="3"/>
  <c r="E177" i="3"/>
  <c r="B177" i="3"/>
  <c r="H175" i="3"/>
  <c r="H174" i="3"/>
  <c r="B174" i="3"/>
  <c r="E175" i="3"/>
  <c r="B171" i="3"/>
  <c r="H172" i="3"/>
  <c r="B163" i="3"/>
  <c r="B164" i="3" s="1"/>
  <c r="I169" i="3"/>
  <c r="J169" i="3" s="1"/>
  <c r="B169" i="3"/>
  <c r="F167" i="3"/>
  <c r="D167" i="3"/>
  <c r="D163" i="3"/>
  <c r="D165" i="3" s="1"/>
  <c r="J161" i="3"/>
  <c r="G160" i="3"/>
  <c r="G162" i="3" s="1"/>
  <c r="J157" i="3"/>
  <c r="H156" i="3"/>
  <c r="D156" i="3"/>
  <c r="I152" i="3"/>
  <c r="I154" i="3" s="1"/>
  <c r="J154" i="3" s="1"/>
  <c r="K154" i="3" s="1"/>
  <c r="L154" i="3" s="1"/>
  <c r="M154" i="3" s="1"/>
  <c r="N154" i="3" s="1"/>
  <c r="B152" i="3"/>
  <c r="H152" i="3"/>
  <c r="J149" i="3"/>
  <c r="I148" i="3"/>
  <c r="I150" i="3" s="1"/>
  <c r="J150" i="3" s="1"/>
  <c r="K150" i="3" s="1"/>
  <c r="L150" i="3" s="1"/>
  <c r="M150" i="3" s="1"/>
  <c r="N150" i="3" s="1"/>
  <c r="D148" i="3"/>
  <c r="D150" i="3" s="1"/>
  <c r="G148" i="3"/>
  <c r="G150" i="3" s="1"/>
  <c r="E148" i="3"/>
  <c r="F146" i="3"/>
  <c r="I146" i="3"/>
  <c r="I142" i="3"/>
  <c r="F142" i="3"/>
  <c r="B142" i="3"/>
  <c r="E142" i="3"/>
  <c r="F140" i="3"/>
  <c r="B139" i="3"/>
  <c r="H139" i="3"/>
  <c r="G140" i="3"/>
  <c r="F139" i="3"/>
  <c r="I136" i="3"/>
  <c r="C136" i="3"/>
  <c r="D136" i="3"/>
  <c r="G134" i="3"/>
  <c r="B134" i="3"/>
  <c r="F133" i="3"/>
  <c r="F132" i="3"/>
  <c r="D132" i="3"/>
  <c r="E132" i="3"/>
  <c r="E128" i="3"/>
  <c r="D128" i="3"/>
  <c r="B128" i="3"/>
  <c r="B129" i="3" s="1"/>
  <c r="J126" i="3"/>
  <c r="K126" i="3" s="1"/>
  <c r="B125" i="3"/>
  <c r="B127" i="3" s="1"/>
  <c r="F125" i="3"/>
  <c r="F127" i="3" s="1"/>
  <c r="E125" i="3"/>
  <c r="E127" i="3" s="1"/>
  <c r="C125" i="3"/>
  <c r="C127" i="3" s="1"/>
  <c r="J122" i="3"/>
  <c r="K122" i="3" s="1"/>
  <c r="E121" i="3"/>
  <c r="E123" i="3" s="1"/>
  <c r="I121" i="3"/>
  <c r="I123" i="3" s="1"/>
  <c r="J123" i="3" s="1"/>
  <c r="K123" i="3" s="1"/>
  <c r="L123" i="3" s="1"/>
  <c r="M123" i="3" s="1"/>
  <c r="N123" i="3" s="1"/>
  <c r="H121" i="3"/>
  <c r="F121" i="3"/>
  <c r="F123" i="3" s="1"/>
  <c r="D121" i="3"/>
  <c r="C121" i="3"/>
  <c r="C123" i="3" s="1"/>
  <c r="K118" i="3"/>
  <c r="L118" i="3" s="1"/>
  <c r="J118" i="3"/>
  <c r="G117" i="3"/>
  <c r="E117" i="3"/>
  <c r="E119" i="3" s="1"/>
  <c r="D117" i="3"/>
  <c r="G115" i="3"/>
  <c r="I112" i="3"/>
  <c r="H112" i="3"/>
  <c r="E112" i="3"/>
  <c r="I111" i="3"/>
  <c r="H111" i="3"/>
  <c r="B111" i="3"/>
  <c r="F112" i="3"/>
  <c r="E111" i="3"/>
  <c r="D111" i="3"/>
  <c r="C111" i="3"/>
  <c r="H109" i="3"/>
  <c r="G108" i="3"/>
  <c r="F108" i="3"/>
  <c r="H108" i="3"/>
  <c r="B108" i="3"/>
  <c r="H106" i="3"/>
  <c r="H105" i="3"/>
  <c r="E97" i="3"/>
  <c r="E99" i="3" s="1"/>
  <c r="D97" i="3"/>
  <c r="H103" i="3"/>
  <c r="F103" i="3"/>
  <c r="D103" i="3"/>
  <c r="B103" i="3"/>
  <c r="I102" i="3"/>
  <c r="H102" i="3"/>
  <c r="F102" i="3"/>
  <c r="E102" i="3"/>
  <c r="B102" i="3"/>
  <c r="G101" i="3"/>
  <c r="D101" i="3"/>
  <c r="I103" i="3"/>
  <c r="J103" i="3" s="1"/>
  <c r="K103" i="3" s="1"/>
  <c r="L103" i="3" s="1"/>
  <c r="G102" i="3"/>
  <c r="E103" i="3"/>
  <c r="C101" i="3"/>
  <c r="B101" i="3"/>
  <c r="H97" i="3"/>
  <c r="J95" i="3"/>
  <c r="K95" i="3" s="1"/>
  <c r="L95" i="3" s="1"/>
  <c r="G94" i="3"/>
  <c r="G96" i="3" s="1"/>
  <c r="E94" i="3"/>
  <c r="E96" i="3" s="1"/>
  <c r="C94" i="3"/>
  <c r="C96" i="3" s="1"/>
  <c r="B94" i="3"/>
  <c r="H90" i="3"/>
  <c r="H92" i="3" s="1"/>
  <c r="D90" i="3"/>
  <c r="B90" i="3"/>
  <c r="B92" i="3" s="1"/>
  <c r="J87" i="3"/>
  <c r="E86" i="3"/>
  <c r="H86" i="3"/>
  <c r="H88" i="3" s="1"/>
  <c r="D86" i="3"/>
  <c r="D88" i="3" s="1"/>
  <c r="B86" i="3"/>
  <c r="B88" i="3" s="1"/>
  <c r="H84" i="3"/>
  <c r="F84" i="3"/>
  <c r="G84" i="3"/>
  <c r="D84" i="3"/>
  <c r="B106" i="3"/>
  <c r="G81" i="3"/>
  <c r="C81" i="3"/>
  <c r="C80" i="3"/>
  <c r="B80" i="3"/>
  <c r="D80" i="3"/>
  <c r="I77" i="3"/>
  <c r="G78" i="3"/>
  <c r="C78" i="3"/>
  <c r="B77" i="3"/>
  <c r="C75" i="3"/>
  <c r="I74" i="3"/>
  <c r="H74" i="3"/>
  <c r="D74" i="3"/>
  <c r="I66" i="3"/>
  <c r="G66" i="3"/>
  <c r="H67" i="3" s="1"/>
  <c r="B74" i="3"/>
  <c r="E72" i="3"/>
  <c r="D72" i="3"/>
  <c r="C72" i="3"/>
  <c r="C71" i="3"/>
  <c r="D70" i="3"/>
  <c r="H70" i="3"/>
  <c r="G72" i="3"/>
  <c r="F70" i="3"/>
  <c r="H66" i="3"/>
  <c r="H68" i="3" s="1"/>
  <c r="D66" i="3"/>
  <c r="K64" i="3"/>
  <c r="L64" i="3" s="1"/>
  <c r="M64" i="3" s="1"/>
  <c r="J64" i="3"/>
  <c r="H63" i="3"/>
  <c r="H65" i="3" s="1"/>
  <c r="E63" i="3"/>
  <c r="C63" i="3"/>
  <c r="C65" i="3" s="1"/>
  <c r="B63" i="3"/>
  <c r="I63" i="3"/>
  <c r="I65" i="3" s="1"/>
  <c r="J65" i="3" s="1"/>
  <c r="K65" i="3" s="1"/>
  <c r="J60" i="3"/>
  <c r="K60" i="3" s="1"/>
  <c r="I59" i="3"/>
  <c r="I61" i="3" s="1"/>
  <c r="J61" i="3" s="1"/>
  <c r="K61" i="3" s="1"/>
  <c r="L61" i="3" s="1"/>
  <c r="M61" i="3" s="1"/>
  <c r="N61" i="3" s="1"/>
  <c r="D59" i="3"/>
  <c r="D61" i="3" s="1"/>
  <c r="E59" i="3"/>
  <c r="E61" i="3" s="1"/>
  <c r="B59" i="3"/>
  <c r="J56" i="3"/>
  <c r="E55" i="3"/>
  <c r="E57" i="3" s="1"/>
  <c r="C55" i="3"/>
  <c r="C57" i="3" s="1"/>
  <c r="H55" i="3"/>
  <c r="H57" i="3" s="1"/>
  <c r="F55" i="3"/>
  <c r="F57" i="3" s="1"/>
  <c r="D55" i="3"/>
  <c r="D57" i="3" s="1"/>
  <c r="B55" i="3"/>
  <c r="B57" i="3" s="1"/>
  <c r="I53" i="3"/>
  <c r="F53" i="3"/>
  <c r="G71" i="3"/>
  <c r="D53" i="3"/>
  <c r="C174" i="3" l="1"/>
  <c r="F163" i="3"/>
  <c r="H163" i="3"/>
  <c r="H165" i="3" s="1"/>
  <c r="E163" i="3"/>
  <c r="E165" i="3" s="1"/>
  <c r="H169" i="3"/>
  <c r="I167" i="3"/>
  <c r="I162" i="3"/>
  <c r="J162" i="3" s="1"/>
  <c r="K162" i="3" s="1"/>
  <c r="L162" i="3" s="1"/>
  <c r="M162" i="3" s="1"/>
  <c r="N162" i="3" s="1"/>
  <c r="E160" i="3"/>
  <c r="E162" i="3" s="1"/>
  <c r="F178" i="3"/>
  <c r="D134" i="3"/>
  <c r="B130" i="3"/>
  <c r="D123" i="3"/>
  <c r="H123" i="3"/>
  <c r="D119" i="3"/>
  <c r="G119" i="3"/>
  <c r="E130" i="3"/>
  <c r="E133" i="3"/>
  <c r="E140" i="3"/>
  <c r="E137" i="3"/>
  <c r="E143" i="3"/>
  <c r="B143" i="3"/>
  <c r="D102" i="3"/>
  <c r="C84" i="3"/>
  <c r="E109" i="3"/>
  <c r="B105" i="3"/>
  <c r="C98" i="3"/>
  <c r="H96" i="3"/>
  <c r="B96" i="3"/>
  <c r="I94" i="3"/>
  <c r="I96" i="3" s="1"/>
  <c r="J96" i="3" s="1"/>
  <c r="K96" i="3" s="1"/>
  <c r="L96" i="3" s="1"/>
  <c r="M96" i="3" s="1"/>
  <c r="N96" i="3" s="1"/>
  <c r="D92" i="3"/>
  <c r="I92" i="3"/>
  <c r="J92" i="3" s="1"/>
  <c r="K92" i="3" s="1"/>
  <c r="L92" i="3" s="1"/>
  <c r="M92" i="3" s="1"/>
  <c r="N92" i="3" s="1"/>
  <c r="E90" i="3"/>
  <c r="E92" i="3" s="1"/>
  <c r="F92" i="3"/>
  <c r="E88" i="3"/>
  <c r="F77" i="3"/>
  <c r="B70" i="3"/>
  <c r="E65" i="3"/>
  <c r="F63" i="3"/>
  <c r="F65" i="3" s="1"/>
  <c r="B61" i="3"/>
  <c r="G53" i="3"/>
  <c r="E71" i="3"/>
  <c r="F81" i="3"/>
  <c r="E81" i="3"/>
  <c r="L60" i="3"/>
  <c r="K59" i="3"/>
  <c r="D99" i="3"/>
  <c r="E98" i="3"/>
  <c r="D98" i="3"/>
  <c r="M118" i="3"/>
  <c r="N64" i="3"/>
  <c r="I67" i="3"/>
  <c r="I68" i="3"/>
  <c r="J68" i="3" s="1"/>
  <c r="K68" i="3" s="1"/>
  <c r="L68" i="3" s="1"/>
  <c r="M68" i="3" s="1"/>
  <c r="N68" i="3" s="1"/>
  <c r="L65" i="3"/>
  <c r="M65" i="3" s="1"/>
  <c r="N65" i="3" s="1"/>
  <c r="K63" i="3"/>
  <c r="M95" i="3"/>
  <c r="B53" i="3"/>
  <c r="B81" i="3"/>
  <c r="G70" i="3"/>
  <c r="F74" i="3"/>
  <c r="E74" i="3"/>
  <c r="E75" i="3"/>
  <c r="F80" i="3"/>
  <c r="K90" i="3"/>
  <c r="F106" i="3"/>
  <c r="F97" i="3"/>
  <c r="C106" i="3"/>
  <c r="F109" i="3"/>
  <c r="B117" i="3"/>
  <c r="B119" i="3" s="1"/>
  <c r="C117" i="3"/>
  <c r="C119" i="3" s="1"/>
  <c r="D130" i="3"/>
  <c r="D139" i="3"/>
  <c r="E139" i="3"/>
  <c r="I143" i="3"/>
  <c r="J143" i="3" s="1"/>
  <c r="E150" i="3"/>
  <c r="E53" i="3"/>
  <c r="F59" i="3"/>
  <c r="F61" i="3" s="1"/>
  <c r="D77" i="3"/>
  <c r="D78" i="3"/>
  <c r="C86" i="3"/>
  <c r="C88" i="3" s="1"/>
  <c r="L91" i="3"/>
  <c r="F94" i="3"/>
  <c r="F96" i="3" s="1"/>
  <c r="G105" i="3"/>
  <c r="G106" i="3"/>
  <c r="G97" i="3"/>
  <c r="H98" i="3" s="1"/>
  <c r="D106" i="3"/>
  <c r="G109" i="3"/>
  <c r="D140" i="3"/>
  <c r="I55" i="3"/>
  <c r="I57" i="3" s="1"/>
  <c r="C103" i="3"/>
  <c r="C102" i="3"/>
  <c r="I97" i="3"/>
  <c r="I105" i="3"/>
  <c r="D152" i="3"/>
  <c r="D154" i="3" s="1"/>
  <c r="E152" i="3"/>
  <c r="E154" i="3" s="1"/>
  <c r="B156" i="3"/>
  <c r="B158" i="3" s="1"/>
  <c r="C156" i="3"/>
  <c r="F164" i="3"/>
  <c r="F165" i="3"/>
  <c r="C160" i="3"/>
  <c r="C162" i="3" s="1"/>
  <c r="B160" i="3"/>
  <c r="B162" i="3" s="1"/>
  <c r="B65" i="3"/>
  <c r="D68" i="3"/>
  <c r="B75" i="3"/>
  <c r="B78" i="3"/>
  <c r="H101" i="3"/>
  <c r="L126" i="3"/>
  <c r="H140" i="3"/>
  <c r="H59" i="3"/>
  <c r="H61" i="3" s="1"/>
  <c r="G68" i="3"/>
  <c r="I70" i="3"/>
  <c r="I72" i="3"/>
  <c r="J72" i="3" s="1"/>
  <c r="I71" i="3"/>
  <c r="H78" i="3"/>
  <c r="H77" i="3"/>
  <c r="G125" i="3"/>
  <c r="G127" i="3" s="1"/>
  <c r="C134" i="3"/>
  <c r="C132" i="3"/>
  <c r="C133" i="3"/>
  <c r="F152" i="3"/>
  <c r="F154" i="3" s="1"/>
  <c r="G152" i="3"/>
  <c r="G154" i="3" s="1"/>
  <c r="G146" i="3"/>
  <c r="G175" i="3"/>
  <c r="G172" i="3"/>
  <c r="J59" i="3"/>
  <c r="J58" i="3" s="1"/>
  <c r="H72" i="3"/>
  <c r="H71" i="3"/>
  <c r="F72" i="3"/>
  <c r="I86" i="3"/>
  <c r="I88" i="3" s="1"/>
  <c r="J88" i="3" s="1"/>
  <c r="K88" i="3" s="1"/>
  <c r="L88" i="3" s="1"/>
  <c r="M88" i="3" s="1"/>
  <c r="N88" i="3" s="1"/>
  <c r="G103" i="3"/>
  <c r="I106" i="3"/>
  <c r="F117" i="3"/>
  <c r="F119" i="3" s="1"/>
  <c r="H53" i="3"/>
  <c r="D63" i="3"/>
  <c r="D65" i="3" s="1"/>
  <c r="D71" i="3"/>
  <c r="H75" i="3"/>
  <c r="D81" i="3"/>
  <c r="C105" i="3"/>
  <c r="F111" i="3"/>
  <c r="I125" i="3"/>
  <c r="I127" i="3" s="1"/>
  <c r="J127" i="3" s="1"/>
  <c r="E129" i="3"/>
  <c r="D133" i="3"/>
  <c r="C142" i="3"/>
  <c r="C143" i="3"/>
  <c r="F71" i="3"/>
  <c r="B99" i="3"/>
  <c r="M103" i="3"/>
  <c r="D105" i="3"/>
  <c r="F129" i="3"/>
  <c r="D143" i="3"/>
  <c r="H146" i="3"/>
  <c r="J63" i="3"/>
  <c r="B66" i="3"/>
  <c r="H81" i="3"/>
  <c r="G86" i="3"/>
  <c r="G88" i="3" s="1"/>
  <c r="C99" i="3"/>
  <c r="F105" i="3"/>
  <c r="I108" i="3"/>
  <c r="I115" i="3"/>
  <c r="D125" i="3"/>
  <c r="D127" i="3" s="1"/>
  <c r="H137" i="3"/>
  <c r="H143" i="3"/>
  <c r="F148" i="3"/>
  <c r="F150" i="3" s="1"/>
  <c r="D115" i="3"/>
  <c r="D137" i="3"/>
  <c r="I133" i="3"/>
  <c r="B146" i="3"/>
  <c r="B168" i="3"/>
  <c r="C146" i="3"/>
  <c r="C148" i="3"/>
  <c r="C150" i="3" s="1"/>
  <c r="B148" i="3"/>
  <c r="B150" i="3" s="1"/>
  <c r="H99" i="3"/>
  <c r="D108" i="3"/>
  <c r="D109" i="3"/>
  <c r="F137" i="3"/>
  <c r="F136" i="3"/>
  <c r="G55" i="3"/>
  <c r="G57" i="3" s="1"/>
  <c r="E66" i="3"/>
  <c r="B71" i="3"/>
  <c r="C77" i="3"/>
  <c r="B123" i="3"/>
  <c r="G121" i="3"/>
  <c r="G123" i="3" s="1"/>
  <c r="H132" i="3"/>
  <c r="H133" i="3"/>
  <c r="H128" i="3"/>
  <c r="H134" i="3"/>
  <c r="G136" i="3"/>
  <c r="G137" i="3"/>
  <c r="G128" i="3"/>
  <c r="H136" i="3"/>
  <c r="I139" i="3"/>
  <c r="G143" i="3"/>
  <c r="H142" i="3"/>
  <c r="G142" i="3"/>
  <c r="B154" i="3"/>
  <c r="K157" i="3"/>
  <c r="C59" i="3"/>
  <c r="C61" i="3" s="1"/>
  <c r="F66" i="3"/>
  <c r="G67" i="3" s="1"/>
  <c r="C70" i="3"/>
  <c r="C66" i="3"/>
  <c r="D67" i="3" s="1"/>
  <c r="E70" i="3"/>
  <c r="D75" i="3"/>
  <c r="E77" i="3"/>
  <c r="E80" i="3"/>
  <c r="G111" i="3"/>
  <c r="G112" i="3"/>
  <c r="B112" i="3"/>
  <c r="L122" i="3"/>
  <c r="I134" i="3"/>
  <c r="J134" i="3" s="1"/>
  <c r="I132" i="3"/>
  <c r="C140" i="3"/>
  <c r="C139" i="3"/>
  <c r="E146" i="3"/>
  <c r="D146" i="3"/>
  <c r="D178" i="3"/>
  <c r="D175" i="3"/>
  <c r="L153" i="3"/>
  <c r="K169" i="3"/>
  <c r="D172" i="3"/>
  <c r="C74" i="3"/>
  <c r="C53" i="3"/>
  <c r="G77" i="3"/>
  <c r="G74" i="3"/>
  <c r="G75" i="3"/>
  <c r="C109" i="3"/>
  <c r="C108" i="3"/>
  <c r="H117" i="3"/>
  <c r="H119" i="3" s="1"/>
  <c r="I117" i="3"/>
  <c r="I119" i="3" s="1"/>
  <c r="J119" i="3" s="1"/>
  <c r="G133" i="3"/>
  <c r="H148" i="3"/>
  <c r="H150" i="3" s="1"/>
  <c r="B165" i="3"/>
  <c r="G168" i="3"/>
  <c r="H167" i="3"/>
  <c r="G167" i="3"/>
  <c r="G163" i="3"/>
  <c r="C168" i="3"/>
  <c r="C172" i="3"/>
  <c r="D171" i="3"/>
  <c r="C171" i="3"/>
  <c r="I175" i="3"/>
  <c r="J175" i="3" s="1"/>
  <c r="K175" i="3" s="1"/>
  <c r="L175" i="3" s="1"/>
  <c r="M175" i="3" s="1"/>
  <c r="N175" i="3" s="1"/>
  <c r="K161" i="3"/>
  <c r="I168" i="3"/>
  <c r="F172" i="3"/>
  <c r="G178" i="3"/>
  <c r="H177" i="3"/>
  <c r="G177" i="3"/>
  <c r="E105" i="3"/>
  <c r="B137" i="3"/>
  <c r="E174" i="3"/>
  <c r="B175" i="3"/>
  <c r="I178" i="3"/>
  <c r="I171" i="3"/>
  <c r="I163" i="3"/>
  <c r="I172" i="3"/>
  <c r="J90" i="3"/>
  <c r="J89" i="3" s="1"/>
  <c r="E101" i="3"/>
  <c r="F101" i="3"/>
  <c r="B115" i="3"/>
  <c r="B133" i="3"/>
  <c r="B132" i="3"/>
  <c r="I140" i="3"/>
  <c r="K149" i="3"/>
  <c r="J148" i="3"/>
  <c r="J147" i="3" s="1"/>
  <c r="G156" i="3"/>
  <c r="F156" i="3"/>
  <c r="H160" i="3"/>
  <c r="H162" i="3" s="1"/>
  <c r="G169" i="3"/>
  <c r="C175" i="3"/>
  <c r="C169" i="3"/>
  <c r="C167" i="3"/>
  <c r="D168" i="3"/>
  <c r="F174" i="3"/>
  <c r="F175" i="3"/>
  <c r="G174" i="3"/>
  <c r="F75" i="3"/>
  <c r="G80" i="3"/>
  <c r="H80" i="3"/>
  <c r="I101" i="3"/>
  <c r="B109" i="3"/>
  <c r="D112" i="3"/>
  <c r="F115" i="3"/>
  <c r="G132" i="3"/>
  <c r="C128" i="3"/>
  <c r="C137" i="3"/>
  <c r="E136" i="3"/>
  <c r="H154" i="3"/>
  <c r="I156" i="3"/>
  <c r="J158" i="3" s="1"/>
  <c r="K158" i="3" s="1"/>
  <c r="L158" i="3" s="1"/>
  <c r="M158" i="3" s="1"/>
  <c r="N158" i="3" s="1"/>
  <c r="E169" i="3"/>
  <c r="E167" i="3"/>
  <c r="G171" i="3"/>
  <c r="B178" i="3"/>
  <c r="C163" i="3"/>
  <c r="D164" i="3" s="1"/>
  <c r="C177" i="3"/>
  <c r="C178" i="3"/>
  <c r="D177" i="3"/>
  <c r="F177" i="3"/>
  <c r="F143" i="3"/>
  <c r="F168" i="3"/>
  <c r="B172" i="3"/>
  <c r="I177" i="3"/>
  <c r="E172" i="3"/>
  <c r="E164" i="3" l="1"/>
  <c r="J160" i="3"/>
  <c r="J159" i="3" s="1"/>
  <c r="J156" i="3"/>
  <c r="J155" i="3" s="1"/>
  <c r="K94" i="3"/>
  <c r="J94" i="3"/>
  <c r="J93" i="3" s="1"/>
  <c r="L63" i="3"/>
  <c r="N63" i="3"/>
  <c r="M91" i="3"/>
  <c r="L90" i="3"/>
  <c r="K119" i="3"/>
  <c r="J117" i="3"/>
  <c r="J116" i="3" s="1"/>
  <c r="B67" i="3"/>
  <c r="B68" i="3"/>
  <c r="M153" i="3"/>
  <c r="K72" i="3"/>
  <c r="K127" i="3"/>
  <c r="J125" i="3"/>
  <c r="J124" i="3" s="1"/>
  <c r="M94" i="3"/>
  <c r="N95" i="3"/>
  <c r="N94" i="3" s="1"/>
  <c r="M63" i="3"/>
  <c r="L157" i="3"/>
  <c r="K156" i="3"/>
  <c r="G165" i="3"/>
  <c r="G164" i="3"/>
  <c r="L94" i="3"/>
  <c r="F98" i="3"/>
  <c r="F99" i="3"/>
  <c r="N118" i="3"/>
  <c r="I165" i="3"/>
  <c r="J165" i="3" s="1"/>
  <c r="K165" i="3" s="1"/>
  <c r="L165" i="3" s="1"/>
  <c r="M165" i="3" s="1"/>
  <c r="N165" i="3" s="1"/>
  <c r="I164" i="3"/>
  <c r="H164" i="3"/>
  <c r="C67" i="3"/>
  <c r="C68" i="3"/>
  <c r="G130" i="3"/>
  <c r="G129" i="3"/>
  <c r="J86" i="3"/>
  <c r="J85" i="3" s="1"/>
  <c r="M126" i="3"/>
  <c r="J142" i="3"/>
  <c r="K143" i="3"/>
  <c r="G99" i="3"/>
  <c r="G98" i="3"/>
  <c r="N103" i="3"/>
  <c r="K148" i="3"/>
  <c r="L149" i="3"/>
  <c r="K160" i="3"/>
  <c r="L161" i="3"/>
  <c r="K134" i="3"/>
  <c r="F67" i="3"/>
  <c r="F68" i="3"/>
  <c r="I129" i="3"/>
  <c r="I130" i="3"/>
  <c r="J130" i="3" s="1"/>
  <c r="K130" i="3" s="1"/>
  <c r="L130" i="3" s="1"/>
  <c r="M130" i="3" s="1"/>
  <c r="N130" i="3" s="1"/>
  <c r="E68" i="3"/>
  <c r="E67" i="3"/>
  <c r="C129" i="3"/>
  <c r="C130" i="3"/>
  <c r="M122" i="3"/>
  <c r="K86" i="3"/>
  <c r="D129" i="3"/>
  <c r="C165" i="3"/>
  <c r="C164" i="3"/>
  <c r="L169" i="3"/>
  <c r="H129" i="3"/>
  <c r="H130" i="3"/>
  <c r="L86" i="3"/>
  <c r="I98" i="3"/>
  <c r="I99" i="3"/>
  <c r="J99" i="3" s="1"/>
  <c r="K99" i="3" s="1"/>
  <c r="L99" i="3" s="1"/>
  <c r="M99" i="3" s="1"/>
  <c r="N99" i="3" s="1"/>
  <c r="M60" i="3"/>
  <c r="L59" i="3"/>
  <c r="L134" i="3" l="1"/>
  <c r="N153" i="3"/>
  <c r="M161" i="3"/>
  <c r="L160" i="3"/>
  <c r="L143" i="3"/>
  <c r="K142" i="3"/>
  <c r="J146" i="3"/>
  <c r="J163" i="3"/>
  <c r="J173" i="3"/>
  <c r="N86" i="3"/>
  <c r="M86" i="3"/>
  <c r="M169" i="3"/>
  <c r="L156" i="3"/>
  <c r="M157" i="3"/>
  <c r="M149" i="3"/>
  <c r="L148" i="3"/>
  <c r="L119" i="3"/>
  <c r="K117" i="3"/>
  <c r="L72" i="3"/>
  <c r="N60" i="3"/>
  <c r="N59" i="3" s="1"/>
  <c r="M59" i="3"/>
  <c r="N91" i="3"/>
  <c r="N90" i="3" s="1"/>
  <c r="M90" i="3"/>
  <c r="N126" i="3"/>
  <c r="L127" i="3"/>
  <c r="K125" i="3"/>
  <c r="N122" i="3"/>
  <c r="J115" i="3" l="1"/>
  <c r="J128" i="3"/>
  <c r="J141" i="3"/>
  <c r="J131" i="3" s="1"/>
  <c r="N161" i="3"/>
  <c r="N160" i="3" s="1"/>
  <c r="M160" i="3"/>
  <c r="N169" i="3"/>
  <c r="M127" i="3"/>
  <c r="L125" i="3"/>
  <c r="M119" i="3"/>
  <c r="L117" i="3"/>
  <c r="M72" i="3"/>
  <c r="J84" i="3"/>
  <c r="N149" i="3"/>
  <c r="N148" i="3" s="1"/>
  <c r="M148" i="3"/>
  <c r="L142" i="3"/>
  <c r="M143" i="3"/>
  <c r="M134" i="3"/>
  <c r="J164" i="3"/>
  <c r="M156" i="3"/>
  <c r="N157" i="3"/>
  <c r="N156" i="3" s="1"/>
  <c r="K146" i="3"/>
  <c r="L145" i="3" s="1"/>
  <c r="M145" i="3" l="1"/>
  <c r="J98" i="3"/>
  <c r="K84" i="3"/>
  <c r="N72" i="3"/>
  <c r="K164" i="3"/>
  <c r="N134" i="3"/>
  <c r="N119" i="3"/>
  <c r="N117" i="3" s="1"/>
  <c r="M117" i="3"/>
  <c r="J135" i="3"/>
  <c r="J129" i="3"/>
  <c r="M142" i="3"/>
  <c r="N143" i="3"/>
  <c r="N142" i="3" s="1"/>
  <c r="N127" i="3"/>
  <c r="N125" i="3" s="1"/>
  <c r="M125" i="3"/>
  <c r="K115" i="3"/>
  <c r="L114" i="3" s="1"/>
  <c r="L146" i="3"/>
  <c r="M114" i="3" l="1"/>
  <c r="L164" i="3"/>
  <c r="M146" i="3"/>
  <c r="N145" i="3" s="1"/>
  <c r="K129" i="3"/>
  <c r="K98" i="3"/>
  <c r="J136" i="3"/>
  <c r="L84" i="3"/>
  <c r="M83" i="3" s="1"/>
  <c r="L115" i="3"/>
  <c r="N114" i="3" l="1"/>
  <c r="N146" i="3"/>
  <c r="L98" i="3"/>
  <c r="K136" i="3"/>
  <c r="M164" i="3"/>
  <c r="N164" i="3"/>
  <c r="M115" i="3"/>
  <c r="M84" i="3"/>
  <c r="N83" i="3" s="1"/>
  <c r="L129" i="3"/>
  <c r="N129" i="3" l="1"/>
  <c r="N115" i="3"/>
  <c r="N84" i="3"/>
  <c r="M98" i="3"/>
  <c r="M129" i="3"/>
  <c r="L136" i="3"/>
  <c r="N136" i="3" l="1"/>
  <c r="N98" i="3"/>
  <c r="M136" i="3"/>
  <c r="H19" i="3" l="1"/>
  <c r="J34" i="3"/>
  <c r="J33" i="3"/>
  <c r="I25" i="3"/>
  <c r="J25" i="3" s="1"/>
  <c r="J30" i="3"/>
  <c r="J29" i="3"/>
  <c r="I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G4" i="3"/>
  <c r="F4" i="3"/>
  <c r="E4" i="3"/>
  <c r="D4" i="3"/>
  <c r="C4" i="3"/>
  <c r="B4" i="3"/>
  <c r="H4" i="3" l="1"/>
  <c r="H13" i="3"/>
  <c r="H7" i="3"/>
  <c r="I4" i="3"/>
  <c r="H16" i="3"/>
  <c r="H10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K25" i="3"/>
  <c r="L25" i="3" s="1"/>
  <c r="M25" i="3" s="1"/>
  <c r="N25" i="3" s="1"/>
  <c r="F49" i="3" l="1"/>
  <c r="C49" i="3"/>
  <c r="E49" i="3"/>
  <c r="D49" i="3"/>
  <c r="G49" i="3"/>
  <c r="H49" i="3"/>
  <c r="I49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46" i="3"/>
  <c r="B34" i="3"/>
  <c r="I36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I39" i="3"/>
  <c r="I43" i="3"/>
  <c r="I46" i="3"/>
  <c r="E43" i="3"/>
  <c r="F24" i="3"/>
  <c r="F26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H161" i="1"/>
  <c r="H163" i="1" s="1"/>
  <c r="H164" i="1" s="1"/>
  <c r="H165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H125" i="1"/>
  <c r="I125" i="1"/>
  <c r="E154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C154" i="1" s="1"/>
  <c r="B150" i="1"/>
  <c r="B153" i="1" s="1"/>
  <c r="B154" i="1" s="1"/>
  <c r="I164" i="1" l="1"/>
  <c r="I165" i="1" s="1"/>
  <c r="B164" i="1"/>
  <c r="B165" i="1" s="1"/>
  <c r="M41" i="3"/>
  <c r="C36" i="3"/>
  <c r="G36" i="3"/>
  <c r="H36" i="3"/>
  <c r="D36" i="3"/>
  <c r="D37" i="3"/>
  <c r="F36" i="3"/>
  <c r="E36" i="3"/>
  <c r="L32" i="3"/>
  <c r="L31" i="3" s="1"/>
  <c r="M33" i="3"/>
  <c r="L28" i="3"/>
  <c r="L27" i="3" s="1"/>
  <c r="M29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22" i="3" l="1"/>
  <c r="B50" i="3"/>
  <c r="B47" i="3"/>
  <c r="B40" i="3"/>
  <c r="B44" i="3"/>
  <c r="C50" i="3"/>
  <c r="C44" i="3"/>
  <c r="C47" i="3"/>
  <c r="C40" i="3"/>
  <c r="C22" i="3"/>
  <c r="D22" i="3"/>
  <c r="D47" i="3"/>
  <c r="D50" i="3"/>
  <c r="D44" i="3"/>
  <c r="D40" i="3"/>
  <c r="F50" i="3"/>
  <c r="F40" i="3"/>
  <c r="F22" i="3"/>
  <c r="F44" i="3"/>
  <c r="F47" i="3"/>
  <c r="H50" i="3"/>
  <c r="H44" i="3"/>
  <c r="H40" i="3"/>
  <c r="H47" i="3"/>
  <c r="H22" i="3"/>
  <c r="H37" i="3"/>
  <c r="E50" i="3"/>
  <c r="E40" i="3"/>
  <c r="E44" i="3"/>
  <c r="E47" i="3"/>
  <c r="E22" i="3"/>
  <c r="B37" i="3"/>
  <c r="G44" i="3"/>
  <c r="G50" i="3"/>
  <c r="G47" i="3"/>
  <c r="G22" i="3"/>
  <c r="G40" i="3"/>
  <c r="N41" i="3"/>
  <c r="G37" i="3"/>
  <c r="F37" i="3"/>
  <c r="C37" i="3"/>
  <c r="I44" i="3"/>
  <c r="I40" i="3"/>
  <c r="I47" i="3"/>
  <c r="J47" i="3" s="1"/>
  <c r="I37" i="3"/>
  <c r="J37" i="3" s="1"/>
  <c r="M32" i="3"/>
  <c r="M31" i="3" s="1"/>
  <c r="N33" i="3"/>
  <c r="N32" i="3" s="1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K47" i="3" l="1"/>
  <c r="N31" i="3"/>
  <c r="K37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I4" i="1"/>
  <c r="B10" i="1" l="1"/>
  <c r="B59" i="1"/>
  <c r="C10" i="1"/>
  <c r="C59" i="1"/>
  <c r="L47" i="3"/>
  <c r="I10" i="1"/>
  <c r="I12" i="1" s="1"/>
  <c r="I20" i="1" s="1"/>
  <c r="D59" i="1"/>
  <c r="D60" i="1" s="1"/>
  <c r="D10" i="1"/>
  <c r="D12" i="1" s="1"/>
  <c r="D20" i="1" s="1"/>
  <c r="E10" i="1"/>
  <c r="E12" i="1" s="1"/>
  <c r="E20" i="1" s="1"/>
  <c r="E59" i="1"/>
  <c r="F10" i="1"/>
  <c r="F12" i="1" s="1"/>
  <c r="F20" i="1" s="1"/>
  <c r="F59" i="1"/>
  <c r="L37" i="3"/>
  <c r="H12" i="1"/>
  <c r="H20" i="1" s="1"/>
  <c r="H143" i="1"/>
  <c r="I143" i="1"/>
  <c r="B12" i="1"/>
  <c r="B20" i="1" s="1"/>
  <c r="B143" i="1"/>
  <c r="C12" i="1"/>
  <c r="C20" i="1" s="1"/>
  <c r="C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M47" i="3" l="1"/>
  <c r="F143" i="1"/>
  <c r="D143" i="1"/>
  <c r="E143" i="1"/>
  <c r="M37" i="3"/>
  <c r="I64" i="1"/>
  <c r="I76" i="1" s="1"/>
  <c r="I94" i="1" s="1"/>
  <c r="G12" i="1"/>
  <c r="G20" i="1" s="1"/>
  <c r="G143" i="1"/>
  <c r="I95" i="1"/>
  <c r="I96" i="1" s="1"/>
  <c r="I97" i="1" s="1"/>
  <c r="H97" i="1"/>
  <c r="N47" i="3" l="1"/>
  <c r="N37" i="3"/>
  <c r="H1" i="1"/>
  <c r="G1" i="1" s="1"/>
  <c r="F1" i="1" s="1"/>
  <c r="E1" i="1" s="1"/>
  <c r="D1" i="1" s="1"/>
  <c r="C1" i="1" s="1"/>
  <c r="B1" i="1" s="1"/>
  <c r="J55" i="3" l="1"/>
  <c r="J54" i="3" s="1"/>
  <c r="K55" i="3"/>
  <c r="N55" i="3" l="1"/>
  <c r="M55" i="3"/>
  <c r="L55" i="3"/>
  <c r="J66" i="3" l="1"/>
  <c r="J53" i="3"/>
  <c r="J77" i="3"/>
  <c r="J67" i="3" l="1"/>
  <c r="K53" i="3"/>
  <c r="L52" i="3" s="1"/>
  <c r="K66" i="3"/>
  <c r="K77" i="3"/>
  <c r="K67" i="3" l="1"/>
  <c r="L77" i="3"/>
  <c r="L53" i="3"/>
  <c r="M52" i="3" s="1"/>
  <c r="L66" i="3"/>
  <c r="M53" i="3" l="1"/>
  <c r="N52" i="3" s="1"/>
  <c r="M77" i="3"/>
  <c r="M66" i="3"/>
  <c r="L67" i="3"/>
  <c r="N77" i="3" l="1"/>
  <c r="N53" i="3"/>
  <c r="N66" i="3"/>
  <c r="N67" i="3"/>
  <c r="M67" i="3"/>
  <c r="K26" i="3" l="1"/>
  <c r="L26" i="3" s="1"/>
  <c r="K24" i="3"/>
  <c r="J24" i="3"/>
  <c r="J23" i="3"/>
  <c r="K23" i="3" s="1"/>
  <c r="L24" i="3" l="1"/>
  <c r="L23" i="3" s="1"/>
  <c r="M26" i="3"/>
  <c r="N26" i="3" l="1"/>
  <c r="N24" i="3" s="1"/>
  <c r="M24" i="3"/>
  <c r="M23" i="3" s="1"/>
  <c r="N23" i="3" l="1"/>
  <c r="M177" i="3" l="1"/>
  <c r="N177" i="3"/>
  <c r="L177" i="3"/>
  <c r="K177" i="3"/>
  <c r="J177" i="3"/>
  <c r="J176" i="3"/>
  <c r="L167" i="3" l="1"/>
  <c r="M167" i="3"/>
  <c r="J166" i="3"/>
  <c r="M171" i="3"/>
  <c r="L171" i="3"/>
  <c r="J170" i="3"/>
  <c r="N167" i="3"/>
  <c r="J167" i="3" l="1"/>
  <c r="K167" i="3"/>
  <c r="K171" i="3"/>
  <c r="J171" i="3"/>
  <c r="N171" i="3" l="1"/>
  <c r="J48" i="3"/>
  <c r="J38" i="3" s="1"/>
  <c r="J39" i="3" s="1"/>
  <c r="J45" i="3"/>
  <c r="J46" i="3" s="1"/>
  <c r="J35" i="3"/>
  <c r="J36" i="3" s="1"/>
  <c r="J168" i="3"/>
  <c r="J22" i="3"/>
  <c r="K21" i="3" s="1"/>
  <c r="J133" i="3"/>
  <c r="J42" i="3" l="1"/>
  <c r="J40" i="3"/>
  <c r="K45" i="3"/>
  <c r="K168" i="3"/>
  <c r="K48" i="3"/>
  <c r="K22" i="3"/>
  <c r="K133" i="3"/>
  <c r="K35" i="3"/>
  <c r="L21" i="3" l="1"/>
  <c r="K38" i="3"/>
  <c r="K42" i="3"/>
  <c r="K36" i="3"/>
  <c r="K46" i="3"/>
  <c r="J44" i="3"/>
  <c r="J43" i="3"/>
  <c r="L45" i="3"/>
  <c r="L168" i="3"/>
  <c r="L133" i="3"/>
  <c r="L35" i="3"/>
  <c r="L22" i="3" l="1"/>
  <c r="M21" i="3" s="1"/>
  <c r="L48" i="3"/>
  <c r="L46" i="3"/>
  <c r="L36" i="3"/>
  <c r="L38" i="3"/>
  <c r="K43" i="3"/>
  <c r="K44" i="3"/>
  <c r="K40" i="3"/>
  <c r="K39" i="3"/>
  <c r="M133" i="3" l="1"/>
  <c r="M45" i="3"/>
  <c r="M46" i="3" s="1"/>
  <c r="M48" i="3"/>
  <c r="M38" i="3" s="1"/>
  <c r="M168" i="3"/>
  <c r="M35" i="3"/>
  <c r="M36" i="3" s="1"/>
  <c r="M22" i="3"/>
  <c r="N21" i="3" s="1"/>
  <c r="L39" i="3"/>
  <c r="L40" i="3"/>
  <c r="L6" i="3"/>
  <c r="L42" i="3"/>
  <c r="M6" i="3" l="1"/>
  <c r="M40" i="3"/>
  <c r="M39" i="3"/>
  <c r="L43" i="3"/>
  <c r="L44" i="3"/>
  <c r="M42" i="3"/>
  <c r="N48" i="3" l="1"/>
  <c r="N38" i="3" s="1"/>
  <c r="N168" i="3"/>
  <c r="N45" i="3"/>
  <c r="N46" i="3" s="1"/>
  <c r="N133" i="3"/>
  <c r="N35" i="3"/>
  <c r="N22" i="3"/>
  <c r="N39" i="3"/>
  <c r="N40" i="3"/>
  <c r="M44" i="3"/>
  <c r="M43" i="3"/>
  <c r="N36" i="3" l="1"/>
  <c r="N42" i="3"/>
  <c r="N44" i="3" s="1"/>
  <c r="J80" i="3"/>
  <c r="J69" i="3"/>
  <c r="J70" i="3" s="1"/>
  <c r="N43" i="3" l="1"/>
  <c r="N6" i="3"/>
  <c r="J73" i="3"/>
  <c r="J74" i="3" s="1"/>
  <c r="J71" i="3"/>
  <c r="K80" i="3"/>
  <c r="L80" i="3"/>
  <c r="L69" i="3"/>
  <c r="K69" i="3"/>
  <c r="K70" i="3" l="1"/>
  <c r="K71" i="3"/>
  <c r="K73" i="3"/>
  <c r="K74" i="3" s="1"/>
  <c r="L71" i="3"/>
  <c r="L73" i="3"/>
  <c r="L74" i="3" s="1"/>
  <c r="L70" i="3"/>
  <c r="M69" i="3"/>
  <c r="M80" i="3"/>
  <c r="N69" i="3" l="1"/>
  <c r="N80" i="3"/>
  <c r="M70" i="3"/>
  <c r="M71" i="3"/>
  <c r="M73" i="3"/>
  <c r="M74" i="3" s="1"/>
  <c r="N73" i="3" l="1"/>
  <c r="N74" i="3" s="1"/>
  <c r="N70" i="3"/>
  <c r="N71" i="3"/>
  <c r="L100" i="3" l="1"/>
  <c r="L104" i="3" s="1"/>
  <c r="J110" i="3"/>
  <c r="J100" i="3"/>
  <c r="J104" i="3"/>
  <c r="J105" i="3" s="1"/>
  <c r="J106" i="3"/>
  <c r="N110" i="3"/>
  <c r="N100" i="3" s="1"/>
  <c r="N111" i="3"/>
  <c r="M110" i="3"/>
  <c r="M100" i="3" s="1"/>
  <c r="M111" i="3"/>
  <c r="L110" i="3"/>
  <c r="L111" i="3"/>
  <c r="K110" i="3"/>
  <c r="K100" i="3" s="1"/>
  <c r="K111" i="3"/>
  <c r="L18" i="3" l="1"/>
  <c r="L106" i="3"/>
  <c r="K102" i="3"/>
  <c r="K101" i="3"/>
  <c r="L101" i="3"/>
  <c r="K104" i="3"/>
  <c r="L13" i="3"/>
  <c r="N102" i="3"/>
  <c r="N101" i="3"/>
  <c r="N104" i="3"/>
  <c r="J18" i="3"/>
  <c r="K18" i="3"/>
  <c r="M101" i="3"/>
  <c r="M104" i="3"/>
  <c r="M102" i="3"/>
  <c r="J9" i="3"/>
  <c r="M18" i="3"/>
  <c r="L102" i="3"/>
  <c r="J102" i="3"/>
  <c r="J101" i="3"/>
  <c r="J111" i="3"/>
  <c r="K9" i="3" l="1"/>
  <c r="N9" i="3"/>
  <c r="K105" i="3"/>
  <c r="K106" i="3"/>
  <c r="M106" i="3"/>
  <c r="M105" i="3"/>
  <c r="M9" i="3"/>
  <c r="L9" i="3"/>
  <c r="N18" i="3"/>
  <c r="N106" i="3"/>
  <c r="N105" i="3"/>
  <c r="L105" i="3"/>
  <c r="N13" i="3" l="1"/>
  <c r="N12" i="3"/>
  <c r="M13" i="3"/>
  <c r="M12" i="3"/>
  <c r="K13" i="3"/>
  <c r="L12" i="3"/>
  <c r="L107" i="3"/>
  <c r="K107" i="3"/>
  <c r="J107" i="3"/>
  <c r="K108" i="3" s="1"/>
  <c r="J108" i="3"/>
  <c r="N107" i="3"/>
  <c r="M107" i="3"/>
  <c r="N108" i="3" s="1"/>
  <c r="M108" i="3" l="1"/>
  <c r="L108" i="3"/>
  <c r="J120" i="3"/>
  <c r="K120" i="3"/>
  <c r="L120" i="3" s="1"/>
  <c r="M120" i="3" s="1"/>
  <c r="N120" i="3" s="1"/>
  <c r="J138" i="3"/>
  <c r="J139" i="3"/>
  <c r="L138" i="3"/>
  <c r="L139" i="3" s="1"/>
  <c r="M138" i="3"/>
  <c r="M139" i="3" s="1"/>
  <c r="K138" i="3"/>
  <c r="N138" i="3"/>
  <c r="J15" i="3" l="1"/>
  <c r="K15" i="3"/>
  <c r="K139" i="3"/>
  <c r="L15" i="3"/>
  <c r="N139" i="3"/>
  <c r="M15" i="3" l="1"/>
  <c r="N15" i="3"/>
  <c r="J151" i="3"/>
  <c r="K151" i="3"/>
  <c r="L151" i="3" s="1"/>
  <c r="M151" i="3" s="1"/>
  <c r="N151" i="3" s="1"/>
  <c r="J11" i="3"/>
  <c r="J13" i="3" s="1"/>
  <c r="K12" i="3"/>
  <c r="J6" i="3"/>
  <c r="K6" i="3"/>
  <c r="J1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<sst xmlns="http://schemas.openxmlformats.org/spreadsheetml/2006/main" count="383" uniqueCount="147">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</sst>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14" fillId="0" borderId="0" xfId="2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144</v>
      </c>
    </row>
    <row r="3" spans="1:1" x14ac:dyDescent="0.3">
      <c r="A3" s="53" t="s">
        <v>140</v>
      </c>
    </row>
    <row r="4" spans="1:1" x14ac:dyDescent="0.3">
      <c r="A4" s="53" t="s">
        <v>145</v>
      </c>
    </row>
    <row r="5" spans="1:1" x14ac:dyDescent="0.3">
      <c r="A5" s="54" t="s">
        <v>146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97" activePane="bottomLeft" state="frozen"/>
      <selection pane="bottomLeft" activeCell="A31" sqref="A3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6" t="s">
        <v>28</v>
      </c>
      <c r="B3" s="27"/>
      <c r="C3" s="27"/>
      <c r="D3" s="27"/>
      <c r="E3" s="27"/>
      <c r="F3" s="27"/>
      <c r="G3" s="27"/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0</v>
      </c>
      <c r="C7" s="22">
        <f t="shared" si="2"/>
        <v>0</v>
      </c>
      <c r="D7" s="22">
        <f t="shared" si="2"/>
        <v>0</v>
      </c>
      <c r="E7" s="22">
        <f t="shared" si="2"/>
        <v>0</v>
      </c>
      <c r="F7" s="22">
        <f t="shared" si="2"/>
        <v>0</v>
      </c>
      <c r="G7" s="22">
        <f t="shared" si="2"/>
        <v>0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8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8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8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s="17" customFormat="1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s="17" customFormat="1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s="17" customFormat="1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0</v>
      </c>
      <c r="C76" s="29">
        <f t="shared" si="12"/>
        <v>0</v>
      </c>
      <c r="D76" s="29">
        <f t="shared" si="12"/>
        <v>0</v>
      </c>
      <c r="E76" s="29">
        <f t="shared" si="12"/>
        <v>0</v>
      </c>
      <c r="F76" s="29">
        <f t="shared" si="12"/>
        <v>0</v>
      </c>
      <c r="G76" s="29">
        <f t="shared" si="12"/>
        <v>0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s="17" customFormat="1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s="17" customFormat="1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s="17" customFormat="1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0</v>
      </c>
      <c r="C83" s="29">
        <f t="shared" si="13"/>
        <v>0</v>
      </c>
      <c r="D83" s="29">
        <f t="shared" si="13"/>
        <v>0</v>
      </c>
      <c r="E83" s="29">
        <f t="shared" si="13"/>
        <v>0</v>
      </c>
      <c r="F83" s="29">
        <f t="shared" si="13"/>
        <v>0</v>
      </c>
      <c r="G83" s="29">
        <f t="shared" si="13"/>
        <v>0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s="17" customFormat="1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s="17" customFormat="1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s="17" customFormat="1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s="17" customFormat="1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0</v>
      </c>
      <c r="C92" s="29">
        <f t="shared" si="14"/>
        <v>0</v>
      </c>
      <c r="D92" s="29">
        <f t="shared" si="14"/>
        <v>0</v>
      </c>
      <c r="E92" s="29">
        <f t="shared" si="14"/>
        <v>0</v>
      </c>
      <c r="F92" s="29">
        <f t="shared" si="14"/>
        <v>0</v>
      </c>
      <c r="G92" s="29">
        <f t="shared" si="14"/>
        <v>0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0</v>
      </c>
      <c r="C94" s="29">
        <f t="shared" si="15"/>
        <v>0</v>
      </c>
      <c r="D94" s="29">
        <f t="shared" si="15"/>
        <v>0</v>
      </c>
      <c r="E94" s="29">
        <f t="shared" si="15"/>
        <v>0</v>
      </c>
      <c r="F94" s="29">
        <f t="shared" si="15"/>
        <v>0</v>
      </c>
      <c r="G94" s="29">
        <f t="shared" si="15"/>
        <v>0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/>
      <c r="D179" s="37"/>
      <c r="E179" s="37"/>
      <c r="F179" s="37"/>
      <c r="G179" s="37"/>
      <c r="H179" s="37"/>
      <c r="I179" s="37">
        <v>7.0000000000000007E-2</v>
      </c>
    </row>
    <row r="180" spans="1:9" x14ac:dyDescent="0.3">
      <c r="A180" s="34" t="s">
        <v>113</v>
      </c>
      <c r="B180" s="33"/>
      <c r="C180" s="33"/>
      <c r="D180" s="33"/>
      <c r="E180" s="33"/>
      <c r="F180" s="33"/>
      <c r="G180" s="33"/>
      <c r="H180" s="33"/>
      <c r="I180" s="33">
        <v>0.05</v>
      </c>
    </row>
    <row r="181" spans="1:9" x14ac:dyDescent="0.3">
      <c r="A181" s="34" t="s">
        <v>114</v>
      </c>
      <c r="B181" s="33"/>
      <c r="C181" s="33"/>
      <c r="D181" s="33"/>
      <c r="E181" s="33"/>
      <c r="F181" s="33"/>
      <c r="G181" s="33"/>
      <c r="H181" s="33"/>
      <c r="I181" s="33">
        <v>0.09</v>
      </c>
    </row>
    <row r="182" spans="1:9" x14ac:dyDescent="0.3">
      <c r="A182" s="34" t="s">
        <v>115</v>
      </c>
      <c r="B182" s="33"/>
      <c r="C182" s="33"/>
      <c r="D182" s="33"/>
      <c r="E182" s="33"/>
      <c r="F182" s="33"/>
      <c r="G182" s="33"/>
      <c r="H182" s="33"/>
      <c r="I182" s="33">
        <v>0.25</v>
      </c>
    </row>
    <row r="183" spans="1:9" x14ac:dyDescent="0.3">
      <c r="A183" s="36" t="s">
        <v>101</v>
      </c>
      <c r="B183" s="37"/>
      <c r="C183" s="37"/>
      <c r="D183" s="37"/>
      <c r="E183" s="37"/>
      <c r="F183" s="37"/>
      <c r="G183" s="37"/>
      <c r="H183" s="37"/>
      <c r="I183" s="37">
        <v>0.12</v>
      </c>
    </row>
    <row r="184" spans="1:9" x14ac:dyDescent="0.3">
      <c r="A184" s="34" t="s">
        <v>113</v>
      </c>
      <c r="B184" s="33"/>
      <c r="C184" s="33"/>
      <c r="D184" s="33"/>
      <c r="E184" s="33"/>
      <c r="F184" s="33"/>
      <c r="G184" s="33"/>
      <c r="H184" s="33"/>
      <c r="I184" s="33">
        <v>0.09</v>
      </c>
    </row>
    <row r="185" spans="1:9" x14ac:dyDescent="0.3">
      <c r="A185" s="34" t="s">
        <v>114</v>
      </c>
      <c r="B185" s="33"/>
      <c r="C185" s="33"/>
      <c r="D185" s="33"/>
      <c r="E185" s="33"/>
      <c r="F185" s="33"/>
      <c r="G185" s="33"/>
      <c r="H185" s="33"/>
      <c r="I185" s="33">
        <v>0.16</v>
      </c>
    </row>
    <row r="186" spans="1:9" x14ac:dyDescent="0.3">
      <c r="A186" s="34" t="s">
        <v>115</v>
      </c>
      <c r="B186" s="33"/>
      <c r="C186" s="33"/>
      <c r="D186" s="33"/>
      <c r="E186" s="33"/>
      <c r="F186" s="33"/>
      <c r="G186" s="33"/>
      <c r="H186" s="33"/>
      <c r="I186" s="33">
        <v>0.17</v>
      </c>
    </row>
    <row r="187" spans="1:9" x14ac:dyDescent="0.3">
      <c r="A187" s="36" t="s">
        <v>102</v>
      </c>
      <c r="B187" s="37"/>
      <c r="C187" s="37"/>
      <c r="D187" s="37"/>
      <c r="E187" s="37"/>
      <c r="F187" s="37"/>
      <c r="G187" s="37"/>
      <c r="H187" s="37"/>
      <c r="I187" s="37">
        <v>-0.13</v>
      </c>
    </row>
    <row r="188" spans="1:9" x14ac:dyDescent="0.3">
      <c r="A188" s="34" t="s">
        <v>113</v>
      </c>
      <c r="B188" s="33"/>
      <c r="C188" s="33"/>
      <c r="D188" s="33"/>
      <c r="E188" s="33"/>
      <c r="F188" s="33"/>
      <c r="G188" s="33"/>
      <c r="H188" s="33"/>
      <c r="I188" s="33">
        <v>-0.1</v>
      </c>
    </row>
    <row r="189" spans="1:9" x14ac:dyDescent="0.3">
      <c r="A189" s="34" t="s">
        <v>114</v>
      </c>
      <c r="B189" s="33"/>
      <c r="C189" s="33"/>
      <c r="D189" s="33"/>
      <c r="E189" s="33"/>
      <c r="F189" s="33"/>
      <c r="G189" s="33"/>
      <c r="H189" s="33"/>
      <c r="I189" s="33">
        <v>-0.21</v>
      </c>
    </row>
    <row r="190" spans="1:9" x14ac:dyDescent="0.3">
      <c r="A190" s="34" t="s">
        <v>115</v>
      </c>
      <c r="B190" s="33"/>
      <c r="C190" s="33"/>
      <c r="D190" s="33"/>
      <c r="E190" s="33"/>
      <c r="F190" s="33"/>
      <c r="G190" s="33"/>
      <c r="H190" s="33"/>
      <c r="I190" s="33">
        <v>-0.06</v>
      </c>
    </row>
    <row r="191" spans="1:9" x14ac:dyDescent="0.3">
      <c r="A191" s="36" t="s">
        <v>106</v>
      </c>
      <c r="B191" s="37"/>
      <c r="C191" s="37"/>
      <c r="D191" s="37"/>
      <c r="E191" s="37"/>
      <c r="F191" s="37"/>
      <c r="G191" s="37"/>
      <c r="H191" s="37"/>
      <c r="I191" s="37">
        <v>0.16</v>
      </c>
    </row>
    <row r="192" spans="1:9" x14ac:dyDescent="0.3">
      <c r="A192" s="34" t="s">
        <v>113</v>
      </c>
      <c r="B192" s="33"/>
      <c r="C192" s="33"/>
      <c r="D192" s="33"/>
      <c r="E192" s="33"/>
      <c r="F192" s="33"/>
      <c r="G192" s="33"/>
      <c r="H192" s="33"/>
      <c r="I192" s="33">
        <v>0.17</v>
      </c>
    </row>
    <row r="193" spans="1:9" x14ac:dyDescent="0.3">
      <c r="A193" s="34" t="s">
        <v>114</v>
      </c>
      <c r="B193" s="33"/>
      <c r="C193" s="33"/>
      <c r="D193" s="33"/>
      <c r="E193" s="33"/>
      <c r="F193" s="33"/>
      <c r="G193" s="33"/>
      <c r="H193" s="33"/>
      <c r="I193" s="33">
        <v>0.12</v>
      </c>
    </row>
    <row r="194" spans="1:9" x14ac:dyDescent="0.3">
      <c r="A194" s="34" t="s">
        <v>115</v>
      </c>
      <c r="B194" s="33"/>
      <c r="C194" s="33"/>
      <c r="D194" s="33"/>
      <c r="E194" s="33"/>
      <c r="F194" s="33"/>
      <c r="G194" s="33"/>
      <c r="H194" s="33"/>
      <c r="I194" s="33">
        <v>0.28000000000000003</v>
      </c>
    </row>
    <row r="195" spans="1:9" x14ac:dyDescent="0.3">
      <c r="A195" s="36" t="s">
        <v>107</v>
      </c>
      <c r="B195" s="37"/>
      <c r="C195" s="37"/>
      <c r="D195" s="37"/>
      <c r="E195" s="37"/>
      <c r="F195" s="37"/>
      <c r="G195" s="37"/>
      <c r="H195" s="37"/>
      <c r="I195" s="37">
        <v>3.02</v>
      </c>
    </row>
    <row r="196" spans="1:9" x14ac:dyDescent="0.3">
      <c r="A196" s="38" t="s">
        <v>103</v>
      </c>
      <c r="B196" s="40"/>
      <c r="C196" s="40"/>
      <c r="D196" s="40"/>
      <c r="E196" s="40"/>
      <c r="F196" s="40"/>
      <c r="G196" s="40"/>
      <c r="H196" s="40"/>
      <c r="I196" s="40">
        <v>0.06</v>
      </c>
    </row>
    <row r="197" spans="1:9" x14ac:dyDescent="0.3">
      <c r="A197" s="36" t="s">
        <v>104</v>
      </c>
      <c r="B197" s="37"/>
      <c r="C197" s="37"/>
      <c r="D197" s="37"/>
      <c r="E197" s="37"/>
      <c r="F197" s="37"/>
      <c r="G197" s="37"/>
      <c r="H197" s="37"/>
      <c r="I197" s="37">
        <v>7.0000000000000007E-2</v>
      </c>
    </row>
    <row r="198" spans="1:9" x14ac:dyDescent="0.3">
      <c r="A198" s="34" t="s">
        <v>113</v>
      </c>
      <c r="B198" s="33"/>
      <c r="C198" s="33"/>
      <c r="D198" s="33"/>
      <c r="E198" s="33"/>
      <c r="F198" s="33"/>
      <c r="G198" s="33"/>
      <c r="H198" s="33"/>
      <c r="I198" s="33">
        <v>0.06</v>
      </c>
    </row>
    <row r="199" spans="1:9" x14ac:dyDescent="0.3">
      <c r="A199" s="34" t="s">
        <v>114</v>
      </c>
      <c r="B199" s="33"/>
      <c r="C199" s="33"/>
      <c r="D199" s="33"/>
      <c r="E199" s="33"/>
      <c r="F199" s="33"/>
      <c r="G199" s="33"/>
      <c r="H199" s="33"/>
      <c r="I199" s="33">
        <v>-0.03</v>
      </c>
    </row>
    <row r="200" spans="1:9" x14ac:dyDescent="0.3">
      <c r="A200" s="34" t="s">
        <v>115</v>
      </c>
      <c r="B200" s="33"/>
      <c r="C200" s="33"/>
      <c r="D200" s="33"/>
      <c r="E200" s="33"/>
      <c r="F200" s="33"/>
      <c r="G200" s="33"/>
      <c r="H200" s="33"/>
      <c r="I200" s="33">
        <v>-0.16</v>
      </c>
    </row>
    <row r="201" spans="1:9" x14ac:dyDescent="0.3">
      <c r="A201" s="34" t="s">
        <v>121</v>
      </c>
      <c r="B201" s="33"/>
      <c r="C201" s="33"/>
      <c r="D201" s="33"/>
      <c r="E201" s="33"/>
      <c r="F201" s="33"/>
      <c r="G201" s="33"/>
      <c r="H201" s="33"/>
      <c r="I201" s="33">
        <v>0.42</v>
      </c>
    </row>
    <row r="202" spans="1:9" x14ac:dyDescent="0.3">
      <c r="A202" s="32" t="s">
        <v>108</v>
      </c>
      <c r="B202" s="33"/>
      <c r="C202" s="33"/>
      <c r="D202" s="33"/>
      <c r="E202" s="33"/>
      <c r="F202" s="33"/>
      <c r="G202" s="33"/>
      <c r="H202" s="33"/>
      <c r="I202" s="33">
        <v>0</v>
      </c>
    </row>
    <row r="203" spans="1:9" ht="15" thickBot="1" x14ac:dyDescent="0.35">
      <c r="A203" s="35" t="s">
        <v>105</v>
      </c>
      <c r="B203" s="39"/>
      <c r="C203" s="39"/>
      <c r="D203" s="39"/>
      <c r="E203" s="39"/>
      <c r="F203" s="39"/>
      <c r="G203" s="39"/>
      <c r="H203" s="39"/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8"/>
  <sheetViews>
    <sheetView tabSelected="1" topLeftCell="A163" workbookViewId="0">
      <selection activeCell="J183" sqref="J183"/>
    </sheetView>
  </sheetViews>
  <sheetFormatPr defaultRowHeight="14.4" x14ac:dyDescent="0.3"/>
  <cols>
    <col min="1" max="1" width="49.33203125" customWidth="1"/>
    <col min="2" max="14" width="11.7773437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3">
      <c r="A3" s="45" t="s">
        <v>139</v>
      </c>
      <c r="B3" s="3"/>
      <c r="C3" s="3"/>
      <c r="D3" s="3"/>
      <c r="E3" s="3"/>
      <c r="F3" s="3"/>
      <c r="G3" s="3"/>
      <c r="H3" s="9">
        <f>+H21+H52+H83+H114+H145</f>
        <v>44473</v>
      </c>
      <c r="I3" s="9">
        <f t="shared" ref="I3:N3" si="2">+I21+I52+I83+I114+I145</f>
        <v>46680</v>
      </c>
      <c r="J3" s="9">
        <f>I3*(1+J4)</f>
        <v>48996.523733501228</v>
      </c>
      <c r="K3" s="9">
        <f t="shared" ref="K3:N3" si="3">J3*(1+K4)</f>
        <v>51428.006383195141</v>
      </c>
      <c r="L3" s="9">
        <f t="shared" si="3"/>
        <v>53980.152856059838</v>
      </c>
      <c r="M3" s="9">
        <f t="shared" si="3"/>
        <v>56658.951168593827</v>
      </c>
      <c r="N3" s="9">
        <f t="shared" si="3"/>
        <v>59470.686496300223</v>
      </c>
    </row>
    <row r="4" spans="1:14" x14ac:dyDescent="0.3">
      <c r="A4" s="46" t="s">
        <v>129</v>
      </c>
      <c r="B4" s="51" t="str">
        <f t="shared" ref="B4:H4" si="4">+IFERROR(B3/A3-1,"nm")</f>
        <v>nm</v>
      </c>
      <c r="C4" s="51" t="str">
        <f t="shared" si="4"/>
        <v>nm</v>
      </c>
      <c r="D4" s="51" t="str">
        <f t="shared" si="4"/>
        <v>nm</v>
      </c>
      <c r="E4" s="51" t="str">
        <f t="shared" si="4"/>
        <v>nm</v>
      </c>
      <c r="F4" s="51" t="str">
        <f t="shared" si="4"/>
        <v>nm</v>
      </c>
      <c r="G4" s="51" t="str">
        <f t="shared" si="4"/>
        <v>nm</v>
      </c>
      <c r="H4" s="51" t="str">
        <f t="shared" si="4"/>
        <v>nm</v>
      </c>
      <c r="I4" s="62">
        <f>+IFERROR(I3/H3-1,"nm")</f>
        <v>4.9625615542014279E-2</v>
      </c>
      <c r="J4" s="62">
        <f>I4</f>
        <v>4.9625615542014279E-2</v>
      </c>
      <c r="K4" s="62">
        <f t="shared" ref="K4:N4" si="5">J4</f>
        <v>4.9625615542014279E-2</v>
      </c>
      <c r="L4" s="62">
        <f t="shared" si="5"/>
        <v>4.9625615542014279E-2</v>
      </c>
      <c r="M4" s="62">
        <f t="shared" si="5"/>
        <v>4.9625615542014279E-2</v>
      </c>
      <c r="N4" s="62">
        <f t="shared" si="5"/>
        <v>4.9625615542014279E-2</v>
      </c>
    </row>
    <row r="5" spans="1:14" x14ac:dyDescent="0.3">
      <c r="A5" s="45" t="s">
        <v>130</v>
      </c>
      <c r="H5" s="61">
        <f>+H35+H66+H97+H128+H163</f>
        <v>13221</v>
      </c>
      <c r="I5" s="61">
        <f t="shared" ref="I5:N5" si="6">+I35+I66+I97+I128+I163</f>
        <v>13700</v>
      </c>
      <c r="J5" s="61">
        <f>J3*J7</f>
        <v>14379.870932925594</v>
      </c>
      <c r="K5" s="61">
        <f t="shared" ref="K5:N5" si="7">K3*K7</f>
        <v>15093.480879386747</v>
      </c>
      <c r="L5" s="61">
        <f t="shared" si="7"/>
        <v>15842.504158697937</v>
      </c>
      <c r="M5" s="61">
        <f t="shared" si="7"/>
        <v>16628.698179300245</v>
      </c>
      <c r="N5" s="61">
        <f t="shared" si="7"/>
        <v>17453.907562110391</v>
      </c>
    </row>
    <row r="6" spans="1:14" x14ac:dyDescent="0.3">
      <c r="A6" s="46" t="s">
        <v>129</v>
      </c>
      <c r="B6" s="51" t="str">
        <f t="shared" ref="B6:H6" si="8">+IFERROR(B5/A5-1,"nm")</f>
        <v>nm</v>
      </c>
      <c r="C6" s="51" t="str">
        <f t="shared" si="8"/>
        <v>nm</v>
      </c>
      <c r="D6" s="51" t="str">
        <f t="shared" si="8"/>
        <v>nm</v>
      </c>
      <c r="E6" s="51" t="str">
        <f t="shared" si="8"/>
        <v>nm</v>
      </c>
      <c r="F6" s="51" t="str">
        <f t="shared" si="8"/>
        <v>nm</v>
      </c>
      <c r="G6" s="51" t="str">
        <f t="shared" si="8"/>
        <v>nm</v>
      </c>
      <c r="H6" s="51" t="str">
        <f t="shared" si="8"/>
        <v>nm</v>
      </c>
      <c r="I6" s="51">
        <f>+IFERROR(I5/H5-1,"nm")</f>
        <v>3.6230239770062678E-2</v>
      </c>
      <c r="J6" s="51">
        <f t="shared" ref="J6:N6" si="9">+IFERROR(J5/I5-1,"nm")</f>
        <v>4.9625615542014279E-2</v>
      </c>
      <c r="K6" s="51">
        <f t="shared" si="9"/>
        <v>4.9625615542014279E-2</v>
      </c>
      <c r="L6" s="51">
        <f t="shared" si="9"/>
        <v>4.9625615542014279E-2</v>
      </c>
      <c r="M6" s="51">
        <f t="shared" si="9"/>
        <v>4.9625615542014501E-2</v>
      </c>
      <c r="N6" s="51">
        <f t="shared" si="9"/>
        <v>4.9625615542014279E-2</v>
      </c>
    </row>
    <row r="7" spans="1:14" x14ac:dyDescent="0.3">
      <c r="A7" s="46" t="s">
        <v>131</v>
      </c>
      <c r="B7" s="51" t="str">
        <f>+IFERROR(B5/B$3,"nm")</f>
        <v>nm</v>
      </c>
      <c r="C7" s="51" t="str">
        <f t="shared" ref="C7:I7" si="10">+IFERROR(C5/C$3,"nm")</f>
        <v>nm</v>
      </c>
      <c r="D7" s="51" t="str">
        <f t="shared" si="10"/>
        <v>nm</v>
      </c>
      <c r="E7" s="51" t="str">
        <f t="shared" si="10"/>
        <v>nm</v>
      </c>
      <c r="F7" s="51" t="str">
        <f t="shared" si="10"/>
        <v>nm</v>
      </c>
      <c r="G7" s="51" t="str">
        <f t="shared" si="10"/>
        <v>nm</v>
      </c>
      <c r="H7" s="51">
        <f t="shared" si="10"/>
        <v>0.2972814966384098</v>
      </c>
      <c r="I7" s="62">
        <f t="shared" si="10"/>
        <v>0.29348757497857753</v>
      </c>
      <c r="J7" s="62">
        <f>I7</f>
        <v>0.29348757497857753</v>
      </c>
      <c r="K7" s="62">
        <f t="shared" ref="K7:N7" si="11">J7</f>
        <v>0.29348757497857753</v>
      </c>
      <c r="L7" s="62">
        <f t="shared" si="11"/>
        <v>0.29348757497857753</v>
      </c>
      <c r="M7" s="62">
        <f t="shared" si="11"/>
        <v>0.29348757497857753</v>
      </c>
      <c r="N7" s="62">
        <f t="shared" si="11"/>
        <v>0.29348757497857753</v>
      </c>
    </row>
    <row r="8" spans="1:14" x14ac:dyDescent="0.3">
      <c r="A8" s="45" t="s">
        <v>132</v>
      </c>
      <c r="H8" s="61">
        <f>+H38+H69+H100+H131+H166</f>
        <v>381</v>
      </c>
      <c r="I8" s="61">
        <f t="shared" ref="I8:N8" si="12">+I38+I69+I100+I131+I166</f>
        <v>363</v>
      </c>
      <c r="J8" s="61">
        <f>J3*J10</f>
        <v>381.01409844175117</v>
      </c>
      <c r="K8" s="61">
        <f t="shared" ref="K8:N8" si="13">K3*K10</f>
        <v>399.92215760710872</v>
      </c>
      <c r="L8" s="61">
        <f t="shared" si="13"/>
        <v>419.76854084725193</v>
      </c>
      <c r="M8" s="61">
        <f t="shared" si="13"/>
        <v>440.59981307197</v>
      </c>
      <c r="N8" s="61">
        <f t="shared" si="13"/>
        <v>462.46485000336293</v>
      </c>
    </row>
    <row r="9" spans="1:14" x14ac:dyDescent="0.3">
      <c r="A9" s="46" t="s">
        <v>129</v>
      </c>
      <c r="B9" s="51" t="str">
        <f t="shared" ref="B9:H9" si="14">+IFERROR(B8/A8-1,"nm")</f>
        <v>nm</v>
      </c>
      <c r="C9" s="51" t="str">
        <f t="shared" si="14"/>
        <v>nm</v>
      </c>
      <c r="D9" s="51" t="str">
        <f t="shared" si="14"/>
        <v>nm</v>
      </c>
      <c r="E9" s="51" t="str">
        <f t="shared" si="14"/>
        <v>nm</v>
      </c>
      <c r="F9" s="51" t="str">
        <f t="shared" si="14"/>
        <v>nm</v>
      </c>
      <c r="G9" s="51" t="str">
        <f t="shared" si="14"/>
        <v>nm</v>
      </c>
      <c r="H9" s="51" t="str">
        <f t="shared" si="14"/>
        <v>nm</v>
      </c>
      <c r="I9" s="51">
        <f>+IFERROR(I8/H8-1,"nm")</f>
        <v>-4.7244094488189003E-2</v>
      </c>
      <c r="J9" s="51">
        <f t="shared" ref="J9:N9" si="15">+IFERROR(J8/I8-1,"nm")</f>
        <v>4.9625615542014279E-2</v>
      </c>
      <c r="K9" s="51">
        <f t="shared" si="15"/>
        <v>4.9625615542014279E-2</v>
      </c>
      <c r="L9" s="51">
        <f t="shared" si="15"/>
        <v>4.9625615542014279E-2</v>
      </c>
      <c r="M9" s="51">
        <f t="shared" si="15"/>
        <v>4.9625615542014279E-2</v>
      </c>
      <c r="N9" s="51">
        <f t="shared" si="15"/>
        <v>4.9625615542014279E-2</v>
      </c>
    </row>
    <row r="10" spans="1:14" x14ac:dyDescent="0.3">
      <c r="A10" s="46" t="s">
        <v>133</v>
      </c>
      <c r="B10" s="51" t="str">
        <f>+IFERROR(B8/B$3,"nm")</f>
        <v>nm</v>
      </c>
      <c r="C10" s="51" t="str">
        <f t="shared" ref="C10:I10" si="16">+IFERROR(C8/C$3,"nm")</f>
        <v>nm</v>
      </c>
      <c r="D10" s="51" t="str">
        <f t="shared" si="16"/>
        <v>nm</v>
      </c>
      <c r="E10" s="51" t="str">
        <f t="shared" si="16"/>
        <v>nm</v>
      </c>
      <c r="F10" s="51" t="str">
        <f t="shared" si="16"/>
        <v>nm</v>
      </c>
      <c r="G10" s="51" t="str">
        <f t="shared" si="16"/>
        <v>nm</v>
      </c>
      <c r="H10" s="51">
        <f t="shared" si="16"/>
        <v>8.5669957052593709E-3</v>
      </c>
      <c r="I10" s="62">
        <f t="shared" si="16"/>
        <v>7.7763496143958867E-3</v>
      </c>
      <c r="J10" s="62">
        <f>I10</f>
        <v>7.7763496143958867E-3</v>
      </c>
      <c r="K10" s="62">
        <f t="shared" ref="K10:N10" si="17">J10</f>
        <v>7.7763496143958867E-3</v>
      </c>
      <c r="L10" s="62">
        <f t="shared" si="17"/>
        <v>7.7763496143958867E-3</v>
      </c>
      <c r="M10" s="62">
        <f t="shared" si="17"/>
        <v>7.7763496143958867E-3</v>
      </c>
      <c r="N10" s="62">
        <f t="shared" si="17"/>
        <v>7.7763496143958867E-3</v>
      </c>
    </row>
    <row r="11" spans="1:14" x14ac:dyDescent="0.3">
      <c r="A11" s="45" t="s">
        <v>134</v>
      </c>
      <c r="H11" s="61">
        <f>H5-H8</f>
        <v>12840</v>
      </c>
      <c r="I11" s="61">
        <f t="shared" ref="I11:N11" si="18">I5-I8</f>
        <v>13337</v>
      </c>
      <c r="J11" s="61">
        <f t="shared" si="18"/>
        <v>13998.856834483844</v>
      </c>
      <c r="K11" s="61">
        <f t="shared" si="18"/>
        <v>14693.558721779638</v>
      </c>
      <c r="L11" s="61">
        <f t="shared" si="18"/>
        <v>15422.735617850685</v>
      </c>
      <c r="M11" s="61">
        <f t="shared" si="18"/>
        <v>16188.098366228274</v>
      </c>
      <c r="N11" s="61">
        <f t="shared" si="18"/>
        <v>16991.442712107029</v>
      </c>
    </row>
    <row r="12" spans="1:14" x14ac:dyDescent="0.3">
      <c r="A12" s="46" t="s">
        <v>129</v>
      </c>
      <c r="B12" s="51" t="str">
        <f t="shared" ref="B12:H12" si="19">+IFERROR(B11/A11-1,"nm")</f>
        <v>nm</v>
      </c>
      <c r="C12" s="51" t="str">
        <f t="shared" si="19"/>
        <v>nm</v>
      </c>
      <c r="D12" s="51" t="str">
        <f t="shared" si="19"/>
        <v>nm</v>
      </c>
      <c r="E12" s="51" t="str">
        <f t="shared" si="19"/>
        <v>nm</v>
      </c>
      <c r="F12" s="51" t="str">
        <f t="shared" si="19"/>
        <v>nm</v>
      </c>
      <c r="G12" s="51" t="str">
        <f t="shared" si="19"/>
        <v>nm</v>
      </c>
      <c r="H12" s="51" t="str">
        <f t="shared" si="19"/>
        <v>nm</v>
      </c>
      <c r="I12" s="51">
        <f>+IFERROR(I11/H11-1,"nm")</f>
        <v>3.8707165109034269E-2</v>
      </c>
      <c r="J12" s="51">
        <f t="shared" ref="J12:N12" si="20">+IFERROR(J11/I11-1,"nm")</f>
        <v>4.9625615542014279E-2</v>
      </c>
      <c r="K12" s="51">
        <f t="shared" si="20"/>
        <v>4.9625615542014279E-2</v>
      </c>
      <c r="L12" s="51">
        <f t="shared" si="20"/>
        <v>4.9625615542014279E-2</v>
      </c>
      <c r="M12" s="51">
        <f t="shared" si="20"/>
        <v>4.9625615542014279E-2</v>
      </c>
      <c r="N12" s="51">
        <f t="shared" si="20"/>
        <v>4.9625615542014279E-2</v>
      </c>
    </row>
    <row r="13" spans="1:14" x14ac:dyDescent="0.3">
      <c r="A13" s="46" t="s">
        <v>131</v>
      </c>
      <c r="B13" s="51" t="str">
        <f>+IFERROR(B11/B$3,"nm")</f>
        <v>nm</v>
      </c>
      <c r="C13" s="51" t="str">
        <f t="shared" ref="C13:I13" si="21">+IFERROR(C11/C$3,"nm")</f>
        <v>nm</v>
      </c>
      <c r="D13" s="51" t="str">
        <f t="shared" si="21"/>
        <v>nm</v>
      </c>
      <c r="E13" s="51" t="str">
        <f t="shared" si="21"/>
        <v>nm</v>
      </c>
      <c r="F13" s="51" t="str">
        <f t="shared" si="21"/>
        <v>nm</v>
      </c>
      <c r="G13" s="51" t="str">
        <f t="shared" si="21"/>
        <v>nm</v>
      </c>
      <c r="H13" s="51">
        <f t="shared" si="21"/>
        <v>0.28871450093315043</v>
      </c>
      <c r="I13" s="62">
        <f t="shared" si="21"/>
        <v>0.28571122536418164</v>
      </c>
      <c r="J13" s="62">
        <f t="shared" ref="J13:N13" si="22">+IFERROR(J11/J$3,"nm")</f>
        <v>0.28571122536418164</v>
      </c>
      <c r="K13" s="62">
        <f t="shared" si="22"/>
        <v>0.28571122536418164</v>
      </c>
      <c r="L13" s="62">
        <f t="shared" si="22"/>
        <v>0.28571122536418164</v>
      </c>
      <c r="M13" s="62">
        <f t="shared" si="22"/>
        <v>0.28571122536418164</v>
      </c>
      <c r="N13" s="62">
        <f t="shared" si="22"/>
        <v>0.2857112253641817</v>
      </c>
    </row>
    <row r="14" spans="1:14" x14ac:dyDescent="0.3">
      <c r="A14" s="45" t="s">
        <v>135</v>
      </c>
      <c r="H14" s="61">
        <f>+H45+H76+H107+H138+H173</f>
        <v>406</v>
      </c>
      <c r="I14" s="61">
        <f t="shared" ref="I14:N14" si="23">+I45+I76+I107+I138+I173</f>
        <v>486</v>
      </c>
      <c r="J14" s="61">
        <f>J3*J16</f>
        <v>510.11804915341889</v>
      </c>
      <c r="K14" s="61">
        <f t="shared" ref="K14:N14" si="24">K3*K16</f>
        <v>535.43297134174884</v>
      </c>
      <c r="L14" s="61">
        <f t="shared" si="24"/>
        <v>562.00416212607286</v>
      </c>
      <c r="M14" s="61">
        <f t="shared" si="24"/>
        <v>589.89396460875321</v>
      </c>
      <c r="N14" s="61">
        <f t="shared" si="24"/>
        <v>619.16781570698174</v>
      </c>
    </row>
    <row r="15" spans="1:14" x14ac:dyDescent="0.3">
      <c r="A15" s="46" t="s">
        <v>129</v>
      </c>
      <c r="B15" s="51" t="str">
        <f t="shared" ref="B15:H15" si="25">+IFERROR(B14/A14-1,"nm")</f>
        <v>nm</v>
      </c>
      <c r="C15" s="51" t="str">
        <f t="shared" si="25"/>
        <v>nm</v>
      </c>
      <c r="D15" s="51" t="str">
        <f t="shared" si="25"/>
        <v>nm</v>
      </c>
      <c r="E15" s="51" t="str">
        <f t="shared" si="25"/>
        <v>nm</v>
      </c>
      <c r="F15" s="51" t="str">
        <f t="shared" si="25"/>
        <v>nm</v>
      </c>
      <c r="G15" s="51" t="str">
        <f t="shared" si="25"/>
        <v>nm</v>
      </c>
      <c r="H15" s="51" t="str">
        <f t="shared" si="25"/>
        <v>nm</v>
      </c>
      <c r="I15" s="51">
        <f>+IFERROR(I14/H14-1,"nm")</f>
        <v>0.19704433497536944</v>
      </c>
      <c r="J15" s="51">
        <f t="shared" ref="J15:N15" si="26">+IFERROR(J14/I14-1,"nm")</f>
        <v>4.9625615542014279E-2</v>
      </c>
      <c r="K15" s="51">
        <f t="shared" si="26"/>
        <v>4.9625615542014279E-2</v>
      </c>
      <c r="L15" s="51">
        <f t="shared" si="26"/>
        <v>4.9625615542014279E-2</v>
      </c>
      <c r="M15" s="51">
        <f t="shared" si="26"/>
        <v>4.9625615542014279E-2</v>
      </c>
      <c r="N15" s="51">
        <f t="shared" si="26"/>
        <v>4.9625615542014279E-2</v>
      </c>
    </row>
    <row r="16" spans="1:14" x14ac:dyDescent="0.3">
      <c r="A16" s="46" t="s">
        <v>133</v>
      </c>
      <c r="B16" s="51" t="str">
        <f>+IFERROR(B14/B$3,"nm")</f>
        <v>nm</v>
      </c>
      <c r="C16" s="51" t="str">
        <f t="shared" ref="C16:I16" si="27">+IFERROR(C14/C$3,"nm")</f>
        <v>nm</v>
      </c>
      <c r="D16" s="51" t="str">
        <f t="shared" si="27"/>
        <v>nm</v>
      </c>
      <c r="E16" s="51" t="str">
        <f t="shared" si="27"/>
        <v>nm</v>
      </c>
      <c r="F16" s="51" t="str">
        <f t="shared" si="27"/>
        <v>nm</v>
      </c>
      <c r="G16" s="51" t="str">
        <f t="shared" si="27"/>
        <v>nm</v>
      </c>
      <c r="H16" s="51">
        <f t="shared" si="27"/>
        <v>9.1291345310637907E-3</v>
      </c>
      <c r="I16" s="62">
        <f t="shared" si="27"/>
        <v>1.0411311053984575E-2</v>
      </c>
      <c r="J16" s="62">
        <f>I16</f>
        <v>1.0411311053984575E-2</v>
      </c>
      <c r="K16" s="62">
        <f t="shared" ref="K16:N16" si="28">J16</f>
        <v>1.0411311053984575E-2</v>
      </c>
      <c r="L16" s="62">
        <f t="shared" si="28"/>
        <v>1.0411311053984575E-2</v>
      </c>
      <c r="M16" s="62">
        <f t="shared" si="28"/>
        <v>1.0411311053984575E-2</v>
      </c>
      <c r="N16" s="62">
        <f t="shared" si="28"/>
        <v>1.0411311053984575E-2</v>
      </c>
    </row>
    <row r="17" spans="1:14" x14ac:dyDescent="0.3">
      <c r="A17" s="9" t="s">
        <v>143</v>
      </c>
      <c r="H17" s="61">
        <f>+H48+H79+H110+H141+H176</f>
        <v>2254</v>
      </c>
      <c r="I17" s="61">
        <f t="shared" ref="I17:N17" si="29">+I48+I79+I110+I141+I176</f>
        <v>2185</v>
      </c>
      <c r="J17" s="61">
        <f>J3*J19</f>
        <v>2293.4319699593011</v>
      </c>
      <c r="K17" s="61">
        <f t="shared" ref="K17:N17" si="30">K3*K19</f>
        <v>2407.2449431722662</v>
      </c>
      <c r="L17" s="61">
        <f t="shared" si="30"/>
        <v>2526.7059552375908</v>
      </c>
      <c r="M17" s="61">
        <f t="shared" si="30"/>
        <v>2652.0952935599294</v>
      </c>
      <c r="N17" s="61">
        <f t="shared" si="30"/>
        <v>2783.7071549789198</v>
      </c>
    </row>
    <row r="18" spans="1:14" x14ac:dyDescent="0.3">
      <c r="A18" s="46" t="s">
        <v>129</v>
      </c>
      <c r="B18" s="51" t="str">
        <f t="shared" ref="B18:H18" si="31">+IFERROR(B17/A17-1,"nm")</f>
        <v>nm</v>
      </c>
      <c r="C18" s="51" t="str">
        <f t="shared" si="31"/>
        <v>nm</v>
      </c>
      <c r="D18" s="51" t="str">
        <f t="shared" si="31"/>
        <v>nm</v>
      </c>
      <c r="E18" s="51" t="str">
        <f t="shared" si="31"/>
        <v>nm</v>
      </c>
      <c r="F18" s="51" t="str">
        <f t="shared" si="31"/>
        <v>nm</v>
      </c>
      <c r="G18" s="51" t="str">
        <f t="shared" si="31"/>
        <v>nm</v>
      </c>
      <c r="H18" s="51" t="str">
        <f t="shared" si="31"/>
        <v>nm</v>
      </c>
      <c r="I18" s="51">
        <f>+IFERROR(I17/H17-1,"nm")</f>
        <v>-3.0612244897959218E-2</v>
      </c>
      <c r="J18" s="51">
        <f t="shared" ref="J18:N18" si="32">+IFERROR(J17/I17-1,"nm")</f>
        <v>4.9625615542014279E-2</v>
      </c>
      <c r="K18" s="51">
        <f t="shared" si="32"/>
        <v>4.9625615542014501E-2</v>
      </c>
      <c r="L18" s="51">
        <f t="shared" si="32"/>
        <v>4.9625615542014279E-2</v>
      </c>
      <c r="M18" s="51">
        <f t="shared" si="32"/>
        <v>4.9625615542014279E-2</v>
      </c>
      <c r="N18" s="51">
        <f t="shared" si="32"/>
        <v>4.9625615542014279E-2</v>
      </c>
    </row>
    <row r="19" spans="1:14" x14ac:dyDescent="0.3">
      <c r="A19" s="46" t="s">
        <v>133</v>
      </c>
      <c r="B19" s="51" t="str">
        <f>+IFERROR(B17/B$3,"nm")</f>
        <v>nm</v>
      </c>
      <c r="C19" s="51" t="str">
        <f t="shared" ref="C19:I19" si="33">+IFERROR(C17/C$3,"nm")</f>
        <v>nm</v>
      </c>
      <c r="D19" s="51" t="str">
        <f t="shared" si="33"/>
        <v>nm</v>
      </c>
      <c r="E19" s="51" t="str">
        <f t="shared" si="33"/>
        <v>nm</v>
      </c>
      <c r="F19" s="51" t="str">
        <f t="shared" si="33"/>
        <v>nm</v>
      </c>
      <c r="G19" s="51" t="str">
        <f t="shared" si="33"/>
        <v>nm</v>
      </c>
      <c r="H19" s="51">
        <f t="shared" si="33"/>
        <v>5.0682436534526566E-2</v>
      </c>
      <c r="I19" s="62">
        <f t="shared" si="33"/>
        <v>4.6808054841473865E-2</v>
      </c>
      <c r="J19" s="62">
        <f>I19</f>
        <v>4.6808054841473865E-2</v>
      </c>
      <c r="K19" s="62">
        <f t="shared" ref="K19:N19" si="34">J19</f>
        <v>4.6808054841473865E-2</v>
      </c>
      <c r="L19" s="62">
        <f t="shared" si="34"/>
        <v>4.6808054841473865E-2</v>
      </c>
      <c r="M19" s="62">
        <f t="shared" si="34"/>
        <v>4.6808054841473865E-2</v>
      </c>
      <c r="N19" s="62">
        <f t="shared" si="34"/>
        <v>4.6808054841473865E-2</v>
      </c>
    </row>
    <row r="20" spans="1:14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3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I21*(1+I22)</f>
        <v>19607.230281157226</v>
      </c>
      <c r="K21" s="9">
        <f t="shared" ref="K21:N21" si="35">J21*(1+J22)</f>
        <v>20947.173720826508</v>
      </c>
      <c r="L21" s="9">
        <f t="shared" si="35"/>
        <v>22378.687892096681</v>
      </c>
      <c r="M21" s="9">
        <f t="shared" si="35"/>
        <v>23908.030670216565</v>
      </c>
      <c r="N21" s="9">
        <f t="shared" si="35"/>
        <v>25541.887588944912</v>
      </c>
    </row>
    <row r="22" spans="1:14" x14ac:dyDescent="0.3">
      <c r="A22" s="48" t="s">
        <v>129</v>
      </c>
      <c r="B22" s="51" t="str">
        <f t="shared" ref="B22:H22" si="36">+IFERROR(B21/A21-1,"nm")</f>
        <v>nm</v>
      </c>
      <c r="C22" s="51" t="str">
        <f t="shared" si="36"/>
        <v>nm</v>
      </c>
      <c r="D22" s="51" t="str">
        <f t="shared" si="36"/>
        <v>nm</v>
      </c>
      <c r="E22" s="51" t="str">
        <f t="shared" si="36"/>
        <v>nm</v>
      </c>
      <c r="F22" s="51" t="str">
        <f t="shared" si="36"/>
        <v>nm</v>
      </c>
      <c r="G22" s="51" t="str">
        <f t="shared" si="36"/>
        <v>nm</v>
      </c>
      <c r="H22" s="51" t="str">
        <f t="shared" si="36"/>
        <v>nm</v>
      </c>
      <c r="I22" s="62">
        <f>+IFERROR(I21/H21-1,"nm")</f>
        <v>6.8339251411607238E-2</v>
      </c>
      <c r="J22" s="62">
        <f t="shared" ref="J22:N22" si="37">+IFERROR(J21/I21-1,"nm")</f>
        <v>6.8339251411607238E-2</v>
      </c>
      <c r="K22" s="62">
        <f t="shared" si="37"/>
        <v>6.8339251411607238E-2</v>
      </c>
      <c r="L22" s="62">
        <f t="shared" si="37"/>
        <v>6.8339251411607238E-2</v>
      </c>
      <c r="M22" s="62">
        <f t="shared" si="37"/>
        <v>6.8339251411607238E-2</v>
      </c>
      <c r="N22" s="62">
        <f t="shared" si="37"/>
        <v>6.8339251411607238E-2</v>
      </c>
    </row>
    <row r="23" spans="1:14" x14ac:dyDescent="0.3">
      <c r="A23" s="49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12839.4</v>
      </c>
      <c r="K23" s="3">
        <f t="shared" ref="K23:N23" si="38">+J23*(1+K24)</f>
        <v>13481.37</v>
      </c>
      <c r="L23" s="3">
        <f t="shared" si="38"/>
        <v>14155.438500000002</v>
      </c>
      <c r="M23" s="3">
        <f t="shared" si="38"/>
        <v>14863.210425000003</v>
      </c>
      <c r="N23" s="3">
        <f t="shared" si="38"/>
        <v>15606.370946250005</v>
      </c>
    </row>
    <row r="24" spans="1:14" x14ac:dyDescent="0.3">
      <c r="A24" s="48" t="s">
        <v>129</v>
      </c>
      <c r="B24" s="51" t="str">
        <f t="shared" ref="B24" si="39">+IFERROR(B23/A23-1,"nm")</f>
        <v>nm</v>
      </c>
      <c r="C24" s="51" t="str">
        <f t="shared" ref="C24" si="40">+IFERROR(C23/B23-1,"nm")</f>
        <v>nm</v>
      </c>
      <c r="D24" s="51" t="str">
        <f t="shared" ref="D24" si="41">+IFERROR(D23/C23-1,"nm")</f>
        <v>nm</v>
      </c>
      <c r="E24" s="51" t="str">
        <f t="shared" ref="E24" si="42">+IFERROR(E23/D23-1,"nm")</f>
        <v>nm</v>
      </c>
      <c r="F24" s="51" t="str">
        <f t="shared" ref="F24" si="43">+IFERROR(F23/E23-1,"nm")</f>
        <v>nm</v>
      </c>
      <c r="G24" s="51" t="str">
        <f t="shared" ref="G24" si="44">+IFERROR(G23/F23-1,"nm")</f>
        <v>nm</v>
      </c>
      <c r="H24" s="51" t="str">
        <f t="shared" ref="H24" si="45">+IFERROR(H23/G23-1,"nm")</f>
        <v>nm</v>
      </c>
      <c r="I24" s="62">
        <f>+IFERROR(I23/H23-1,"nm")</f>
        <v>5.0154586052902683E-2</v>
      </c>
      <c r="J24" s="62">
        <f>+J25+J26</f>
        <v>0.05</v>
      </c>
      <c r="K24" s="62">
        <f t="shared" ref="K24:N24" si="46">+K25+K26</f>
        <v>0.05</v>
      </c>
      <c r="L24" s="62">
        <f t="shared" si="46"/>
        <v>0.05</v>
      </c>
      <c r="M24" s="62">
        <f t="shared" si="46"/>
        <v>0.05</v>
      </c>
      <c r="N24" s="62">
        <f t="shared" si="46"/>
        <v>0.05</v>
      </c>
    </row>
    <row r="25" spans="1:14" x14ac:dyDescent="0.3">
      <c r="A25" s="48" t="s">
        <v>137</v>
      </c>
      <c r="B25" s="51">
        <f>+Historicals!B180</f>
        <v>0</v>
      </c>
      <c r="C25" s="51">
        <f>+Historicals!C180</f>
        <v>0</v>
      </c>
      <c r="D25" s="51">
        <f>+Historicals!D180</f>
        <v>0</v>
      </c>
      <c r="E25" s="51">
        <f>+Historicals!E180</f>
        <v>0</v>
      </c>
      <c r="F25" s="51">
        <f>+Historicals!F180</f>
        <v>0</v>
      </c>
      <c r="G25" s="51">
        <f>+Historicals!G180</f>
        <v>0</v>
      </c>
      <c r="H25" s="51">
        <f>+Historicals!H180</f>
        <v>0</v>
      </c>
      <c r="I25" s="51">
        <f>+Historicals!I180</f>
        <v>0.05</v>
      </c>
      <c r="J25" s="56">
        <f>I25</f>
        <v>0.05</v>
      </c>
      <c r="K25" s="56">
        <f t="shared" ref="K25:N26" si="47">+J25</f>
        <v>0.05</v>
      </c>
      <c r="L25" s="56">
        <f t="shared" si="47"/>
        <v>0.05</v>
      </c>
      <c r="M25" s="56">
        <f t="shared" si="47"/>
        <v>0.05</v>
      </c>
      <c r="N25" s="56">
        <f t="shared" si="47"/>
        <v>0.05</v>
      </c>
    </row>
    <row r="26" spans="1:14" x14ac:dyDescent="0.3">
      <c r="A26" s="48" t="s">
        <v>138</v>
      </c>
      <c r="B26" s="51" t="str">
        <f t="shared" ref="B26:H26" si="48">+IFERROR(B24-B25,"nm")</f>
        <v>nm</v>
      </c>
      <c r="C26" s="51" t="str">
        <f t="shared" si="48"/>
        <v>nm</v>
      </c>
      <c r="D26" s="51" t="str">
        <f t="shared" si="48"/>
        <v>nm</v>
      </c>
      <c r="E26" s="51" t="str">
        <f t="shared" si="48"/>
        <v>nm</v>
      </c>
      <c r="F26" s="51" t="str">
        <f t="shared" si="48"/>
        <v>nm</v>
      </c>
      <c r="G26" s="51" t="str">
        <f t="shared" si="48"/>
        <v>nm</v>
      </c>
      <c r="H26" s="51" t="str">
        <f t="shared" si="48"/>
        <v>nm</v>
      </c>
      <c r="I26" s="51">
        <f>+IFERROR(I24-I25,"nm")</f>
        <v>1.5458605290268046E-4</v>
      </c>
      <c r="J26" s="56">
        <v>0</v>
      </c>
      <c r="K26" s="56">
        <f t="shared" si="47"/>
        <v>0</v>
      </c>
      <c r="L26" s="56">
        <f t="shared" si="47"/>
        <v>0</v>
      </c>
      <c r="M26" s="56">
        <f t="shared" si="47"/>
        <v>0</v>
      </c>
      <c r="N26" s="56">
        <f t="shared" si="47"/>
        <v>0</v>
      </c>
    </row>
    <row r="27" spans="1:14" x14ac:dyDescent="0.3">
      <c r="A27" s="49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5998.8194112967376</v>
      </c>
      <c r="K27" s="3">
        <f t="shared" ref="K27" si="49">+J27*(1+K28)</f>
        <v>6552.409746786333</v>
      </c>
      <c r="L27" s="3">
        <f t="shared" ref="L27" si="50">+K27*(1+L28)</f>
        <v>7157.0871776751274</v>
      </c>
      <c r="M27" s="3">
        <f t="shared" ref="M27" si="51">+L27*(1+M28)</f>
        <v>7817.5661853205638</v>
      </c>
      <c r="N27" s="3">
        <f t="shared" ref="N27" si="52">+M27*(1+N28)</f>
        <v>8538.9963185721026</v>
      </c>
    </row>
    <row r="28" spans="1:14" x14ac:dyDescent="0.3">
      <c r="A28" s="48" t="s">
        <v>129</v>
      </c>
      <c r="B28" s="51" t="str">
        <f t="shared" ref="B28" si="53">+IFERROR(B27/A27-1,"nm")</f>
        <v>nm</v>
      </c>
      <c r="C28" s="51" t="str">
        <f t="shared" ref="C28" si="54">+IFERROR(C27/B27-1,"nm")</f>
        <v>nm</v>
      </c>
      <c r="D28" s="51" t="str">
        <f t="shared" ref="D28" si="55">+IFERROR(D27/C27-1,"nm")</f>
        <v>nm</v>
      </c>
      <c r="E28" s="51" t="str">
        <f t="shared" ref="E28" si="56">+IFERROR(E27/D27-1,"nm")</f>
        <v>nm</v>
      </c>
      <c r="F28" s="51" t="str">
        <f t="shared" ref="F28" si="57">+IFERROR(F27/E27-1,"nm")</f>
        <v>nm</v>
      </c>
      <c r="G28" s="51" t="str">
        <f t="shared" ref="G28" si="58">+IFERROR(G27/F27-1,"nm")</f>
        <v>nm</v>
      </c>
      <c r="H28" s="51" t="str">
        <f t="shared" ref="H28" si="59">+IFERROR(H27/G27-1,"nm")</f>
        <v>nm</v>
      </c>
      <c r="I28" s="62">
        <f>+IFERROR(I27/H27-1,"nm")</f>
        <v>9.2283214001591007E-2</v>
      </c>
      <c r="J28" s="62">
        <f>+J29+J30</f>
        <v>9.2283214001591007E-2</v>
      </c>
      <c r="K28" s="62">
        <f t="shared" ref="K28" si="60">+K29+K30</f>
        <v>9.2283214001591007E-2</v>
      </c>
      <c r="L28" s="62">
        <f t="shared" ref="L28" si="61">+L29+L30</f>
        <v>9.2283214001591007E-2</v>
      </c>
      <c r="M28" s="62">
        <f t="shared" ref="M28" si="62">+M29+M30</f>
        <v>9.2283214001591007E-2</v>
      </c>
      <c r="N28" s="62">
        <f t="shared" ref="N28" si="63">+N29+N30</f>
        <v>9.2283214001591007E-2</v>
      </c>
    </row>
    <row r="29" spans="1:14" x14ac:dyDescent="0.3">
      <c r="A29" s="48" t="s">
        <v>137</v>
      </c>
      <c r="B29" s="51">
        <f>+Historicals!B184</f>
        <v>0</v>
      </c>
      <c r="C29" s="51">
        <f>+Historicals!C184</f>
        <v>0</v>
      </c>
      <c r="D29" s="51">
        <f>+Historicals!D184</f>
        <v>0</v>
      </c>
      <c r="E29" s="51">
        <f>+Historicals!E184</f>
        <v>0</v>
      </c>
      <c r="F29" s="51">
        <f>+Historicals!F184</f>
        <v>0</v>
      </c>
      <c r="G29" s="51">
        <f>+Historicals!G184</f>
        <v>0</v>
      </c>
      <c r="H29" s="51">
        <f>+Historicals!H184</f>
        <v>0</v>
      </c>
      <c r="I29" s="51">
        <f>+Historicals!I184</f>
        <v>0.09</v>
      </c>
      <c r="J29" s="56">
        <f>I29</f>
        <v>0.09</v>
      </c>
      <c r="K29" s="56">
        <f t="shared" ref="K29:N29" si="64">+J29</f>
        <v>0.09</v>
      </c>
      <c r="L29" s="56">
        <f t="shared" si="64"/>
        <v>0.09</v>
      </c>
      <c r="M29" s="56">
        <f t="shared" si="64"/>
        <v>0.09</v>
      </c>
      <c r="N29" s="56">
        <f t="shared" si="64"/>
        <v>0.09</v>
      </c>
    </row>
    <row r="30" spans="1:14" x14ac:dyDescent="0.3">
      <c r="A30" s="48" t="s">
        <v>138</v>
      </c>
      <c r="B30" s="51" t="str">
        <f t="shared" ref="B30" si="65">+IFERROR(B28-B29,"nm")</f>
        <v>nm</v>
      </c>
      <c r="C30" s="51" t="str">
        <f t="shared" ref="C30" si="66">+IFERROR(C28-C29,"nm")</f>
        <v>nm</v>
      </c>
      <c r="D30" s="51" t="str">
        <f t="shared" ref="D30" si="67">+IFERROR(D28-D29,"nm")</f>
        <v>nm</v>
      </c>
      <c r="E30" s="51" t="str">
        <f t="shared" ref="E30" si="68">+IFERROR(E28-E29,"nm")</f>
        <v>nm</v>
      </c>
      <c r="F30" s="51" t="str">
        <f t="shared" ref="F30" si="69">+IFERROR(F28-F29,"nm")</f>
        <v>nm</v>
      </c>
      <c r="G30" s="51" t="str">
        <f t="shared" ref="G30" si="70">+IFERROR(G28-G29,"nm")</f>
        <v>nm</v>
      </c>
      <c r="H30" s="51" t="str">
        <f t="shared" ref="H30" si="71">+IFERROR(H28-H29,"nm")</f>
        <v>nm</v>
      </c>
      <c r="I30" s="51">
        <f>+IFERROR(I28-I29,"nm")</f>
        <v>2.2832140015910107E-3</v>
      </c>
      <c r="J30" s="56">
        <f>I30</f>
        <v>2.2832140015910107E-3</v>
      </c>
      <c r="K30" s="56">
        <f t="shared" ref="K30:N30" si="72">+J30</f>
        <v>2.2832140015910107E-3</v>
      </c>
      <c r="L30" s="56">
        <f t="shared" si="72"/>
        <v>2.2832140015910107E-3</v>
      </c>
      <c r="M30" s="56">
        <f t="shared" si="72"/>
        <v>2.2832140015910107E-3</v>
      </c>
      <c r="N30" s="56">
        <f t="shared" si="72"/>
        <v>2.2832140015910107E-3</v>
      </c>
    </row>
    <row r="31" spans="1:14" x14ac:dyDescent="0.3">
      <c r="A31" s="49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790.31360946745554</v>
      </c>
      <c r="K31" s="3">
        <f t="shared" ref="K31" si="73">+J31*(1+K32)</f>
        <v>986.72290886173437</v>
      </c>
      <c r="L31" s="3">
        <f t="shared" ref="L31" si="74">+K31*(1+L32)</f>
        <v>1231.9439868037039</v>
      </c>
      <c r="M31" s="3">
        <f t="shared" ref="M31" si="75">+L31*(1+M32)</f>
        <v>1538.1075811572871</v>
      </c>
      <c r="N31" s="3">
        <f t="shared" ref="N31" si="76">+M31*(1+N32)</f>
        <v>1920.3591693738908</v>
      </c>
    </row>
    <row r="32" spans="1:14" x14ac:dyDescent="0.3">
      <c r="A32" s="48" t="s">
        <v>129</v>
      </c>
      <c r="B32" s="51" t="str">
        <f t="shared" ref="B32" si="77">+IFERROR(B31/A31-1,"nm")</f>
        <v>nm</v>
      </c>
      <c r="C32" s="51" t="str">
        <f t="shared" ref="C32" si="78">+IFERROR(C31/B31-1,"nm")</f>
        <v>nm</v>
      </c>
      <c r="D32" s="51" t="str">
        <f t="shared" ref="D32" si="79">+IFERROR(D31/C31-1,"nm")</f>
        <v>nm</v>
      </c>
      <c r="E32" s="51" t="str">
        <f t="shared" ref="E32" si="80">+IFERROR(E31/D31-1,"nm")</f>
        <v>nm</v>
      </c>
      <c r="F32" s="51" t="str">
        <f t="shared" ref="F32" si="81">+IFERROR(F31/E31-1,"nm")</f>
        <v>nm</v>
      </c>
      <c r="G32" s="51" t="str">
        <f t="shared" ref="G32" si="82">+IFERROR(G31/F31-1,"nm")</f>
        <v>nm</v>
      </c>
      <c r="H32" s="51" t="str">
        <f t="shared" ref="H32" si="83">+IFERROR(H31/G31-1,"nm")</f>
        <v>nm</v>
      </c>
      <c r="I32" s="62">
        <f>+IFERROR(I31/H31-1,"nm")</f>
        <v>0.24852071005917153</v>
      </c>
      <c r="J32" s="62">
        <f>+J33+J34</f>
        <v>0.24852071005917153</v>
      </c>
      <c r="K32" s="62">
        <f t="shared" ref="K32" si="84">+K33+K34</f>
        <v>0.24852071005917153</v>
      </c>
      <c r="L32" s="62">
        <f t="shared" ref="L32" si="85">+L33+L34</f>
        <v>0.24852071005917153</v>
      </c>
      <c r="M32" s="62">
        <f t="shared" ref="M32" si="86">+M33+M34</f>
        <v>0.24852071005917153</v>
      </c>
      <c r="N32" s="62">
        <f t="shared" ref="N32" si="87">+N33+N34</f>
        <v>0.24852071005917153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0</v>
      </c>
      <c r="D33" s="51">
        <f>+Historicals!D182</f>
        <v>0</v>
      </c>
      <c r="E33" s="51">
        <f>+Historicals!E182</f>
        <v>0</v>
      </c>
      <c r="F33" s="51">
        <f>+Historicals!F182</f>
        <v>0</v>
      </c>
      <c r="G33" s="51">
        <f>+Historicals!G182</f>
        <v>0</v>
      </c>
      <c r="H33" s="51">
        <f>+Historicals!H182</f>
        <v>0</v>
      </c>
      <c r="I33" s="51">
        <f>+Historicals!I182</f>
        <v>0.25</v>
      </c>
      <c r="J33" s="56">
        <f>I33</f>
        <v>0.25</v>
      </c>
      <c r="K33" s="56">
        <f t="shared" ref="K33:N33" si="88">+J33</f>
        <v>0.25</v>
      </c>
      <c r="L33" s="56">
        <f t="shared" si="88"/>
        <v>0.25</v>
      </c>
      <c r="M33" s="56">
        <f t="shared" si="88"/>
        <v>0.25</v>
      </c>
      <c r="N33" s="56">
        <f t="shared" si="88"/>
        <v>0.25</v>
      </c>
    </row>
    <row r="34" spans="1:14" x14ac:dyDescent="0.3">
      <c r="A34" s="48" t="s">
        <v>138</v>
      </c>
      <c r="B34" s="51" t="str">
        <f t="shared" ref="B34" si="89">+IFERROR(B32-B33,"nm")</f>
        <v>nm</v>
      </c>
      <c r="C34" s="51" t="str">
        <f t="shared" ref="C34" si="90">+IFERROR(C32-C33,"nm")</f>
        <v>nm</v>
      </c>
      <c r="D34" s="51" t="str">
        <f t="shared" ref="D34" si="91">+IFERROR(D32-D33,"nm")</f>
        <v>nm</v>
      </c>
      <c r="E34" s="51" t="str">
        <f t="shared" ref="E34" si="92">+IFERROR(E32-E33,"nm")</f>
        <v>nm</v>
      </c>
      <c r="F34" s="51" t="str">
        <f t="shared" ref="F34" si="93">+IFERROR(F32-F33,"nm")</f>
        <v>nm</v>
      </c>
      <c r="G34" s="51" t="str">
        <f t="shared" ref="G34" si="94">+IFERROR(G32-G33,"nm")</f>
        <v>nm</v>
      </c>
      <c r="H34" s="51" t="str">
        <f t="shared" ref="H34" si="95">+IFERROR(H32-H33,"nm")</f>
        <v>nm</v>
      </c>
      <c r="I34" s="51">
        <f>+IFERROR(I32-I33,"nm")</f>
        <v>-1.4792899408284654E-3</v>
      </c>
      <c r="J34" s="56">
        <f>I34</f>
        <v>-1.4792899408284654E-3</v>
      </c>
      <c r="K34" s="56">
        <f t="shared" ref="K34:N34" si="96">+J34</f>
        <v>-1.4792899408284654E-3</v>
      </c>
      <c r="L34" s="56">
        <f t="shared" si="96"/>
        <v>-1.4792899408284654E-3</v>
      </c>
      <c r="M34" s="56">
        <f t="shared" si="96"/>
        <v>-1.4792899408284654E-3</v>
      </c>
      <c r="N34" s="56">
        <f t="shared" si="96"/>
        <v>-1.4792899408284654E-3</v>
      </c>
    </row>
    <row r="35" spans="1:14" x14ac:dyDescent="0.3">
      <c r="A35" s="9" t="s">
        <v>130</v>
      </c>
      <c r="B35" s="52">
        <f t="shared" ref="B35:I35" si="97">+B42+B38</f>
        <v>0</v>
      </c>
      <c r="C35" s="52">
        <f t="shared" si="97"/>
        <v>0</v>
      </c>
      <c r="D35" s="52">
        <f t="shared" si="97"/>
        <v>0</v>
      </c>
      <c r="E35" s="52">
        <f t="shared" si="97"/>
        <v>0</v>
      </c>
      <c r="F35" s="52">
        <f t="shared" si="97"/>
        <v>0</v>
      </c>
      <c r="G35" s="52">
        <f t="shared" si="97"/>
        <v>0</v>
      </c>
      <c r="H35" s="52">
        <f t="shared" si="97"/>
        <v>5219</v>
      </c>
      <c r="I35" s="52">
        <f t="shared" si="97"/>
        <v>5238</v>
      </c>
      <c r="J35" s="52">
        <f>J21*J37</f>
        <v>5595.9609988939983</v>
      </c>
      <c r="K35" s="52">
        <f t="shared" ref="K35:N35" si="98">K21*K37</f>
        <v>5978.3847844869633</v>
      </c>
      <c r="L35" s="52">
        <f t="shared" si="98"/>
        <v>6386.9431253093444</v>
      </c>
      <c r="M35" s="52">
        <f t="shared" si="98"/>
        <v>6823.4220373014959</v>
      </c>
      <c r="N35" s="52">
        <f t="shared" si="98"/>
        <v>7289.7295913961443</v>
      </c>
    </row>
    <row r="36" spans="1:14" x14ac:dyDescent="0.3">
      <c r="A36" s="50" t="s">
        <v>129</v>
      </c>
      <c r="B36" s="51" t="str">
        <f t="shared" ref="B36" si="99">+IFERROR(B35/A35-1,"nm")</f>
        <v>nm</v>
      </c>
      <c r="C36" s="51" t="str">
        <f t="shared" ref="C36" si="100">+IFERROR(C35/B35-1,"nm")</f>
        <v>nm</v>
      </c>
      <c r="D36" s="51" t="str">
        <f t="shared" ref="D36" si="101">+IFERROR(D35/C35-1,"nm")</f>
        <v>nm</v>
      </c>
      <c r="E36" s="51" t="str">
        <f t="shared" ref="E36" si="102">+IFERROR(E35/D35-1,"nm")</f>
        <v>nm</v>
      </c>
      <c r="F36" s="51" t="str">
        <f t="shared" ref="F36" si="103">+IFERROR(F35/E35-1,"nm")</f>
        <v>nm</v>
      </c>
      <c r="G36" s="51" t="str">
        <f t="shared" ref="G36" si="104">+IFERROR(G35/F35-1,"nm")</f>
        <v>nm</v>
      </c>
      <c r="H36" s="51" t="str">
        <f t="shared" ref="H36" si="105">+IFERROR(H35/G35-1,"nm")</f>
        <v>nm</v>
      </c>
      <c r="I36" s="51">
        <f>+IFERROR(I35/H35-1,"nm")</f>
        <v>3.6405441655489312E-3</v>
      </c>
      <c r="J36" s="51">
        <f t="shared" ref="J36:N36" si="106">+IFERROR(J35/I35-1,"nm")</f>
        <v>6.8339251411607238E-2</v>
      </c>
      <c r="K36" s="51">
        <f t="shared" si="106"/>
        <v>6.8339251411607016E-2</v>
      </c>
      <c r="L36" s="51">
        <f t="shared" si="106"/>
        <v>6.8339251411607016E-2</v>
      </c>
      <c r="M36" s="51">
        <f t="shared" si="106"/>
        <v>6.8339251411607238E-2</v>
      </c>
      <c r="N36" s="51">
        <f t="shared" si="106"/>
        <v>6.8339251411607238E-2</v>
      </c>
    </row>
    <row r="37" spans="1:14" x14ac:dyDescent="0.3">
      <c r="A37" s="50" t="s">
        <v>131</v>
      </c>
      <c r="B37" s="51" t="str">
        <f t="shared" ref="B37:H37" si="107">+IFERROR(B35/B$21,"nm")</f>
        <v>nm</v>
      </c>
      <c r="C37" s="51" t="str">
        <f t="shared" si="107"/>
        <v>nm</v>
      </c>
      <c r="D37" s="51" t="str">
        <f t="shared" si="107"/>
        <v>nm</v>
      </c>
      <c r="E37" s="51" t="str">
        <f t="shared" si="107"/>
        <v>nm</v>
      </c>
      <c r="F37" s="51" t="str">
        <f t="shared" si="107"/>
        <v>nm</v>
      </c>
      <c r="G37" s="51" t="str">
        <f t="shared" si="107"/>
        <v>nm</v>
      </c>
      <c r="H37" s="51">
        <f t="shared" si="107"/>
        <v>0.30380115256999823</v>
      </c>
      <c r="I37" s="62">
        <f>+IFERROR(I35/I$21,"nm")</f>
        <v>0.28540293140086087</v>
      </c>
      <c r="J37" s="63">
        <f>+I37</f>
        <v>0.28540293140086087</v>
      </c>
      <c r="K37" s="63">
        <f t="shared" ref="K37:N37" si="108">+J37</f>
        <v>0.28540293140086087</v>
      </c>
      <c r="L37" s="63">
        <f t="shared" si="108"/>
        <v>0.28540293140086087</v>
      </c>
      <c r="M37" s="63">
        <f t="shared" si="108"/>
        <v>0.28540293140086087</v>
      </c>
      <c r="N37" s="63">
        <f t="shared" si="108"/>
        <v>0.28540293140086087</v>
      </c>
    </row>
    <row r="38" spans="1:14" x14ac:dyDescent="0.3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52">
        <f>J48*J41</f>
        <v>132.47406717503929</v>
      </c>
      <c r="K38" s="52">
        <f t="shared" ref="K38:N38" si="109">K48*K41</f>
        <v>141.52724575723244</v>
      </c>
      <c r="L38" s="52">
        <f t="shared" si="109"/>
        <v>151.19911178662827</v>
      </c>
      <c r="M38" s="52">
        <f t="shared" si="109"/>
        <v>161.53194590022636</v>
      </c>
      <c r="N38" s="52">
        <f t="shared" si="109"/>
        <v>172.57091816210809</v>
      </c>
    </row>
    <row r="39" spans="1:14" x14ac:dyDescent="0.3">
      <c r="A39" s="50" t="s">
        <v>129</v>
      </c>
      <c r="B39" s="51" t="str">
        <f t="shared" ref="B39" si="110">+IFERROR(B38/A38-1,"nm")</f>
        <v>nm</v>
      </c>
      <c r="C39" s="51" t="str">
        <f t="shared" ref="C39" si="111">+IFERROR(C38/B38-1,"nm")</f>
        <v>nm</v>
      </c>
      <c r="D39" s="51" t="str">
        <f t="shared" ref="D39" si="112">+IFERROR(D38/C38-1,"nm")</f>
        <v>nm</v>
      </c>
      <c r="E39" s="51" t="str">
        <f t="shared" ref="E39" si="113">+IFERROR(E38/D38-1,"nm")</f>
        <v>nm</v>
      </c>
      <c r="F39" s="51" t="str">
        <f t="shared" ref="F39" si="114">+IFERROR(F38/E38-1,"nm")</f>
        <v>nm</v>
      </c>
      <c r="G39" s="51" t="str">
        <f t="shared" ref="G39" si="115">+IFERROR(G38/F38-1,"nm")</f>
        <v>nm</v>
      </c>
      <c r="H39" s="51" t="str">
        <f t="shared" ref="H39" si="116">+IFERROR(H38/G38-1,"nm")</f>
        <v>nm</v>
      </c>
      <c r="I39" s="51">
        <f>+IFERROR(I38/H38-1,"nm")</f>
        <v>-4.6153846153846101E-2</v>
      </c>
      <c r="J39" s="51">
        <f t="shared" ref="J39" si="117">+IFERROR(J38/I38-1,"nm")</f>
        <v>6.8339251411607238E-2</v>
      </c>
      <c r="K39" s="51">
        <f t="shared" ref="K39" si="118">+IFERROR(K38/J38-1,"nm")</f>
        <v>6.8339251411607016E-2</v>
      </c>
      <c r="L39" s="51">
        <f t="shared" ref="L39" si="119">+IFERROR(L38/K38-1,"nm")</f>
        <v>6.8339251411607238E-2</v>
      </c>
      <c r="M39" s="51">
        <f t="shared" ref="M39" si="120">+IFERROR(M38/L38-1,"nm")</f>
        <v>6.8339251411607238E-2</v>
      </c>
      <c r="N39" s="51">
        <f t="shared" ref="N39" si="121">+IFERROR(N38/M38-1,"nm")</f>
        <v>6.8339251411607238E-2</v>
      </c>
    </row>
    <row r="40" spans="1:14" x14ac:dyDescent="0.3">
      <c r="A40" s="50" t="s">
        <v>133</v>
      </c>
      <c r="B40" s="51" t="str">
        <f t="shared" ref="B40:H40" si="122">+IFERROR(B38/B$21,"nm")</f>
        <v>nm</v>
      </c>
      <c r="C40" s="51" t="str">
        <f t="shared" si="122"/>
        <v>nm</v>
      </c>
      <c r="D40" s="51" t="str">
        <f t="shared" si="122"/>
        <v>nm</v>
      </c>
      <c r="E40" s="51" t="str">
        <f t="shared" si="122"/>
        <v>nm</v>
      </c>
      <c r="F40" s="51" t="str">
        <f t="shared" si="122"/>
        <v>nm</v>
      </c>
      <c r="G40" s="51" t="str">
        <f t="shared" si="122"/>
        <v>nm</v>
      </c>
      <c r="H40" s="51">
        <f t="shared" si="122"/>
        <v>7.5673787764130628E-3</v>
      </c>
      <c r="I40" s="51">
        <f>+IFERROR(I38/I$21,"nm")</f>
        <v>6.7563886013185855E-3</v>
      </c>
      <c r="J40" s="51">
        <f t="shared" ref="J40:N40" si="123">+IFERROR(J38/J$21,"nm")</f>
        <v>6.7563886013185855E-3</v>
      </c>
      <c r="K40" s="51">
        <f t="shared" si="123"/>
        <v>6.7563886013185855E-3</v>
      </c>
      <c r="L40" s="51">
        <f t="shared" si="123"/>
        <v>6.7563886013185855E-3</v>
      </c>
      <c r="M40" s="51">
        <f t="shared" si="123"/>
        <v>6.7563886013185864E-3</v>
      </c>
      <c r="N40" s="51">
        <f t="shared" si="123"/>
        <v>6.7563886013185873E-3</v>
      </c>
    </row>
    <row r="41" spans="1:14" x14ac:dyDescent="0.3">
      <c r="A41" s="50" t="s">
        <v>142</v>
      </c>
      <c r="B41" s="51" t="str">
        <f t="shared" ref="B41:H41" si="124">+IFERROR(B38/B48,"nm")</f>
        <v>nm</v>
      </c>
      <c r="C41" s="51" t="str">
        <f t="shared" si="124"/>
        <v>nm</v>
      </c>
      <c r="D41" s="51" t="str">
        <f t="shared" si="124"/>
        <v>nm</v>
      </c>
      <c r="E41" s="51" t="str">
        <f t="shared" si="124"/>
        <v>nm</v>
      </c>
      <c r="F41" s="51" t="str">
        <f t="shared" si="124"/>
        <v>nm</v>
      </c>
      <c r="G41" s="51" t="str">
        <f t="shared" si="124"/>
        <v>nm</v>
      </c>
      <c r="H41" s="51">
        <f t="shared" si="124"/>
        <v>0.21069692058346839</v>
      </c>
      <c r="I41" s="62">
        <f>+IFERROR(I38/I48,"nm")</f>
        <v>0.19405320813771518</v>
      </c>
      <c r="J41" s="63">
        <f>+I41</f>
        <v>0.19405320813771518</v>
      </c>
      <c r="K41" s="63">
        <f t="shared" ref="K41:N41" si="125">+J41</f>
        <v>0.19405320813771518</v>
      </c>
      <c r="L41" s="63">
        <f t="shared" si="125"/>
        <v>0.19405320813771518</v>
      </c>
      <c r="M41" s="63">
        <f t="shared" si="125"/>
        <v>0.19405320813771518</v>
      </c>
      <c r="N41" s="63">
        <f t="shared" si="125"/>
        <v>0.19405320813771518</v>
      </c>
    </row>
    <row r="42" spans="1:14" x14ac:dyDescent="0.3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J35-J38</f>
        <v>5463.4869317189587</v>
      </c>
      <c r="K42" s="9">
        <f t="shared" ref="K42:N42" si="126">K35-K38</f>
        <v>5836.8575387297305</v>
      </c>
      <c r="L42" s="9">
        <f t="shared" si="126"/>
        <v>6235.7440135227162</v>
      </c>
      <c r="M42" s="9">
        <f t="shared" si="126"/>
        <v>6661.8900914012693</v>
      </c>
      <c r="N42" s="9">
        <f t="shared" si="126"/>
        <v>7117.1586732340365</v>
      </c>
    </row>
    <row r="43" spans="1:14" x14ac:dyDescent="0.3">
      <c r="A43" s="50" t="s">
        <v>129</v>
      </c>
      <c r="B43" s="51" t="str">
        <f t="shared" ref="B43" si="127">+IFERROR(B42/A42-1,"nm")</f>
        <v>nm</v>
      </c>
      <c r="C43" s="51" t="str">
        <f t="shared" ref="C43" si="128">+IFERROR(C42/B42-1,"nm")</f>
        <v>nm</v>
      </c>
      <c r="D43" s="51" t="str">
        <f t="shared" ref="D43" si="129">+IFERROR(D42/C42-1,"nm")</f>
        <v>nm</v>
      </c>
      <c r="E43" s="51" t="str">
        <f t="shared" ref="E43" si="130">+IFERROR(E42/D42-1,"nm")</f>
        <v>nm</v>
      </c>
      <c r="F43" s="51" t="str">
        <f t="shared" ref="F43" si="131">+IFERROR(F42/E42-1,"nm")</f>
        <v>nm</v>
      </c>
      <c r="G43" s="51" t="str">
        <f t="shared" ref="G43" si="132">+IFERROR(G42/F42-1,"nm")</f>
        <v>nm</v>
      </c>
      <c r="H43" s="51" t="str">
        <f t="shared" ref="H43" si="133">+IFERROR(H42/G42-1,"nm")</f>
        <v>nm</v>
      </c>
      <c r="I43" s="51">
        <f>+IFERROR(I42/H42-1,"nm")</f>
        <v>4.9125564943997002E-3</v>
      </c>
      <c r="J43" s="51">
        <f t="shared" ref="J43:N43" si="134">+IFERROR(J42/I42-1,"nm")</f>
        <v>6.8339251411607016E-2</v>
      </c>
      <c r="K43" s="51">
        <f t="shared" si="134"/>
        <v>6.8339251411607016E-2</v>
      </c>
      <c r="L43" s="51">
        <f t="shared" si="134"/>
        <v>6.8339251411607238E-2</v>
      </c>
      <c r="M43" s="51">
        <f t="shared" si="134"/>
        <v>6.8339251411607238E-2</v>
      </c>
      <c r="N43" s="51">
        <f t="shared" si="134"/>
        <v>6.833925141160746E-2</v>
      </c>
    </row>
    <row r="44" spans="1:14" x14ac:dyDescent="0.3">
      <c r="A44" s="50" t="s">
        <v>131</v>
      </c>
      <c r="B44" s="51" t="str">
        <f t="shared" ref="B44:H44" si="135">+IFERROR(B42/B$21,"nm")</f>
        <v>nm</v>
      </c>
      <c r="C44" s="51" t="str">
        <f t="shared" si="135"/>
        <v>nm</v>
      </c>
      <c r="D44" s="51" t="str">
        <f t="shared" si="135"/>
        <v>nm</v>
      </c>
      <c r="E44" s="51" t="str">
        <f t="shared" si="135"/>
        <v>nm</v>
      </c>
      <c r="F44" s="51" t="str">
        <f t="shared" si="135"/>
        <v>nm</v>
      </c>
      <c r="G44" s="51" t="str">
        <f t="shared" si="135"/>
        <v>nm</v>
      </c>
      <c r="H44" s="51">
        <f t="shared" si="135"/>
        <v>0.29623377379358518</v>
      </c>
      <c r="I44" s="62">
        <f>+IFERROR(I42/I$21,"nm")</f>
        <v>0.27864654279954232</v>
      </c>
      <c r="J44" s="62">
        <f t="shared" ref="J44:N44" si="136">+IFERROR(J42/J$21,"nm")</f>
        <v>0.27864654279954226</v>
      </c>
      <c r="K44" s="62">
        <f t="shared" si="136"/>
        <v>0.27864654279954226</v>
      </c>
      <c r="L44" s="62">
        <f t="shared" si="136"/>
        <v>0.27864654279954226</v>
      </c>
      <c r="M44" s="62">
        <f t="shared" si="136"/>
        <v>0.27864654279954226</v>
      </c>
      <c r="N44" s="62">
        <f t="shared" si="136"/>
        <v>0.27864654279954232</v>
      </c>
    </row>
    <row r="45" spans="1:14" x14ac:dyDescent="0.3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52">
        <f>J21*J47</f>
        <v>155.97753070609465</v>
      </c>
      <c r="K45" s="52">
        <f t="shared" ref="K45:N45" si="137">K21*K47</f>
        <v>166.63691839158014</v>
      </c>
      <c r="L45" s="52">
        <f t="shared" si="137"/>
        <v>178.02476065199781</v>
      </c>
      <c r="M45" s="52">
        <f t="shared" si="137"/>
        <v>190.19083952768588</v>
      </c>
      <c r="N45" s="52">
        <f t="shared" si="137"/>
        <v>203.18833912635304</v>
      </c>
    </row>
    <row r="46" spans="1:14" x14ac:dyDescent="0.3">
      <c r="A46" s="50" t="s">
        <v>129</v>
      </c>
      <c r="B46" s="51" t="str">
        <f t="shared" ref="B46" si="138">+IFERROR(B45/A45-1,"nm")</f>
        <v>nm</v>
      </c>
      <c r="C46" s="51" t="str">
        <f t="shared" ref="C46" si="139">+IFERROR(C45/B45-1,"nm")</f>
        <v>nm</v>
      </c>
      <c r="D46" s="51" t="str">
        <f t="shared" ref="D46" si="140">+IFERROR(D45/C45-1,"nm")</f>
        <v>nm</v>
      </c>
      <c r="E46" s="51" t="str">
        <f t="shared" ref="E46" si="141">+IFERROR(E45/D45-1,"nm")</f>
        <v>nm</v>
      </c>
      <c r="F46" s="51" t="str">
        <f t="shared" ref="F46" si="142">+IFERROR(F45/E45-1,"nm")</f>
        <v>nm</v>
      </c>
      <c r="G46" s="51" t="str">
        <f t="shared" ref="G46" si="143">+IFERROR(G45/F45-1,"nm")</f>
        <v>nm</v>
      </c>
      <c r="H46" s="51" t="str">
        <f t="shared" ref="H46" si="144">+IFERROR(H45/G45-1,"nm")</f>
        <v>nm</v>
      </c>
      <c r="I46" s="51">
        <f>+IFERROR(I45/H45-1,"nm")</f>
        <v>0.48979591836734704</v>
      </c>
      <c r="J46" s="51">
        <f t="shared" ref="J46" si="145">+IFERROR(J45/I45-1,"nm")</f>
        <v>6.8339251411607238E-2</v>
      </c>
      <c r="K46" s="51">
        <f t="shared" ref="K46" si="146">+IFERROR(K45/J45-1,"nm")</f>
        <v>6.8339251411607238E-2</v>
      </c>
      <c r="L46" s="51">
        <f t="shared" ref="L46" si="147">+IFERROR(L45/K45-1,"nm")</f>
        <v>6.8339251411607238E-2</v>
      </c>
      <c r="M46" s="51">
        <f t="shared" ref="M46" si="148">+IFERROR(M45/L45-1,"nm")</f>
        <v>6.8339251411607238E-2</v>
      </c>
      <c r="N46" s="51">
        <f t="shared" ref="N46" si="149">+IFERROR(N45/M45-1,"nm")</f>
        <v>6.8339251411607238E-2</v>
      </c>
    </row>
    <row r="47" spans="1:14" x14ac:dyDescent="0.3">
      <c r="A47" s="50" t="s">
        <v>133</v>
      </c>
      <c r="B47" s="51" t="str">
        <f t="shared" ref="B47:H47" si="150">+IFERROR(B45/B$21,"nm")</f>
        <v>nm</v>
      </c>
      <c r="C47" s="51" t="str">
        <f t="shared" si="150"/>
        <v>nm</v>
      </c>
      <c r="D47" s="51" t="str">
        <f t="shared" si="150"/>
        <v>nm</v>
      </c>
      <c r="E47" s="51" t="str">
        <f t="shared" si="150"/>
        <v>nm</v>
      </c>
      <c r="F47" s="51" t="str">
        <f t="shared" si="150"/>
        <v>nm</v>
      </c>
      <c r="G47" s="51" t="str">
        <f t="shared" si="150"/>
        <v>nm</v>
      </c>
      <c r="H47" s="51">
        <f t="shared" si="150"/>
        <v>5.7046393852960009E-3</v>
      </c>
      <c r="I47" s="62">
        <f>+IFERROR(I45/I$21,"nm")</f>
        <v>7.9551027080041418E-3</v>
      </c>
      <c r="J47" s="63">
        <f>+I47</f>
        <v>7.9551027080041418E-3</v>
      </c>
      <c r="K47" s="63">
        <f t="shared" ref="K47:N47" si="151">+J47</f>
        <v>7.9551027080041418E-3</v>
      </c>
      <c r="L47" s="63">
        <f t="shared" si="151"/>
        <v>7.9551027080041418E-3</v>
      </c>
      <c r="M47" s="63">
        <f t="shared" si="151"/>
        <v>7.9551027080041418E-3</v>
      </c>
      <c r="N47" s="63">
        <f t="shared" si="151"/>
        <v>7.9551027080041418E-3</v>
      </c>
    </row>
    <row r="48" spans="1:14" x14ac:dyDescent="0.3">
      <c r="A48" s="9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52">
        <f>J21*I50</f>
        <v>682.66878165201706</v>
      </c>
      <c r="K48" s="52">
        <f t="shared" ref="K48:N48" si="152">K21*J50</f>
        <v>729.32185515218976</v>
      </c>
      <c r="L48" s="52">
        <f t="shared" si="152"/>
        <v>779.16316477141504</v>
      </c>
      <c r="M48" s="52">
        <f t="shared" si="152"/>
        <v>832.41059217939232</v>
      </c>
      <c r="N48" s="52">
        <f t="shared" si="152"/>
        <v>889.29690891602468</v>
      </c>
    </row>
    <row r="49" spans="1:14" x14ac:dyDescent="0.3">
      <c r="A49" s="50" t="s">
        <v>129</v>
      </c>
      <c r="B49" s="51" t="str">
        <f t="shared" ref="B49" si="153">+IFERROR(B48/A48-1,"nm")</f>
        <v>nm</v>
      </c>
      <c r="C49" s="51" t="str">
        <f t="shared" ref="C49" si="154">+IFERROR(C48/B48-1,"nm")</f>
        <v>nm</v>
      </c>
      <c r="D49" s="51" t="str">
        <f t="shared" ref="D49" si="155">+IFERROR(D48/C48-1,"nm")</f>
        <v>nm</v>
      </c>
      <c r="E49" s="51" t="str">
        <f t="shared" ref="E49" si="156">+IFERROR(E48/D48-1,"nm")</f>
        <v>nm</v>
      </c>
      <c r="F49" s="51" t="str">
        <f t="shared" ref="F49" si="157">+IFERROR(F48/E48-1,"nm")</f>
        <v>nm</v>
      </c>
      <c r="G49" s="51" t="str">
        <f t="shared" ref="G49" si="158">+IFERROR(G48/F48-1,"nm")</f>
        <v>nm</v>
      </c>
      <c r="H49" s="51" t="str">
        <f t="shared" ref="H49" si="159">+IFERROR(H48/G48-1,"nm")</f>
        <v>nm</v>
      </c>
      <c r="I49" s="51">
        <f>+IFERROR(I48/H48-1,"nm")</f>
        <v>3.5656401944894611E-2</v>
      </c>
      <c r="J49" s="51">
        <f>I49</f>
        <v>3.5656401944894611E-2</v>
      </c>
      <c r="K49" s="51">
        <f t="shared" ref="K49:N49" si="160">J49</f>
        <v>3.5656401944894611E-2</v>
      </c>
      <c r="L49" s="51">
        <f t="shared" si="160"/>
        <v>3.5656401944894611E-2</v>
      </c>
      <c r="M49" s="51">
        <f t="shared" si="160"/>
        <v>3.5656401944894611E-2</v>
      </c>
      <c r="N49" s="51">
        <f t="shared" si="160"/>
        <v>3.5656401944894611E-2</v>
      </c>
    </row>
    <row r="50" spans="1:14" x14ac:dyDescent="0.3">
      <c r="A50" s="50" t="s">
        <v>133</v>
      </c>
      <c r="B50" s="51" t="str">
        <f t="shared" ref="B50:I50" si="161">+IFERROR(B48/B$21,"nm")</f>
        <v>nm</v>
      </c>
      <c r="C50" s="51" t="str">
        <f t="shared" si="161"/>
        <v>nm</v>
      </c>
      <c r="D50" s="51" t="str">
        <f t="shared" si="161"/>
        <v>nm</v>
      </c>
      <c r="E50" s="51" t="str">
        <f t="shared" si="161"/>
        <v>nm</v>
      </c>
      <c r="F50" s="51" t="str">
        <f t="shared" si="161"/>
        <v>nm</v>
      </c>
      <c r="G50" s="51" t="str">
        <f t="shared" si="161"/>
        <v>nm</v>
      </c>
      <c r="H50" s="51">
        <f t="shared" si="161"/>
        <v>3.5915943884975841E-2</v>
      </c>
      <c r="I50" s="62">
        <f t="shared" si="161"/>
        <v>3.4817196098730456E-2</v>
      </c>
      <c r="J50" s="62">
        <f>I50</f>
        <v>3.4817196098730456E-2</v>
      </c>
      <c r="K50" s="62">
        <f t="shared" ref="K50:N50" si="162">J50</f>
        <v>3.4817196098730456E-2</v>
      </c>
      <c r="L50" s="62">
        <f t="shared" si="162"/>
        <v>3.4817196098730456E-2</v>
      </c>
      <c r="M50" s="62">
        <f t="shared" si="162"/>
        <v>3.4817196098730456E-2</v>
      </c>
      <c r="N50" s="62">
        <f t="shared" si="162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0</v>
      </c>
      <c r="C52" s="9">
        <f>+Historicals!C111</f>
        <v>0</v>
      </c>
      <c r="D52" s="9">
        <f>+Historicals!D111</f>
        <v>0</v>
      </c>
      <c r="E52" s="9">
        <f>+Historicals!E111</f>
        <v>0</v>
      </c>
      <c r="F52" s="9">
        <f>+Historicals!F111</f>
        <v>0</v>
      </c>
      <c r="G52" s="9">
        <f>+Historicals!G111</f>
        <v>0</v>
      </c>
      <c r="H52" s="9">
        <f>+Historicals!H111</f>
        <v>11456</v>
      </c>
      <c r="I52" s="9">
        <f>+Historicals!I111</f>
        <v>12479</v>
      </c>
      <c r="J52" s="57">
        <f>I52*(1+I53)</f>
        <v>13593.352042597766</v>
      </c>
      <c r="K52" s="57">
        <f t="shared" ref="K52:N52" si="163">J52*(1+J53)</f>
        <v>14807.213699334632</v>
      </c>
      <c r="L52" s="57">
        <f t="shared" si="163"/>
        <v>16129.470998079338</v>
      </c>
      <c r="M52" s="57">
        <f t="shared" si="163"/>
        <v>17569.803472855452</v>
      </c>
      <c r="N52" s="57">
        <f t="shared" si="163"/>
        <v>19138.755022500281</v>
      </c>
    </row>
    <row r="53" spans="1:14" x14ac:dyDescent="0.3">
      <c r="A53" s="48" t="s">
        <v>129</v>
      </c>
      <c r="B53" s="51" t="str">
        <f t="shared" ref="B53:H53" si="164">+IFERROR(B52/A52-1,"nm")</f>
        <v>nm</v>
      </c>
      <c r="C53" s="51" t="str">
        <f t="shared" si="164"/>
        <v>nm</v>
      </c>
      <c r="D53" s="51" t="str">
        <f t="shared" si="164"/>
        <v>nm</v>
      </c>
      <c r="E53" s="51" t="str">
        <f t="shared" si="164"/>
        <v>nm</v>
      </c>
      <c r="F53" s="51" t="str">
        <f t="shared" si="164"/>
        <v>nm</v>
      </c>
      <c r="G53" s="51" t="str">
        <f t="shared" si="164"/>
        <v>nm</v>
      </c>
      <c r="H53" s="51" t="str">
        <f t="shared" si="164"/>
        <v>nm</v>
      </c>
      <c r="I53" s="62">
        <f>+IFERROR(I52/H52-1,"nm")</f>
        <v>8.9298184357541999E-2</v>
      </c>
      <c r="J53" s="62">
        <f t="shared" ref="J53:N53" si="165">+IFERROR(J52/I52-1,"nm")</f>
        <v>8.9298184357541999E-2</v>
      </c>
      <c r="K53" s="62">
        <f t="shared" si="165"/>
        <v>8.9298184357541999E-2</v>
      </c>
      <c r="L53" s="62">
        <f t="shared" si="165"/>
        <v>8.9298184357541999E-2</v>
      </c>
      <c r="M53" s="62">
        <f t="shared" si="165"/>
        <v>8.9298184357541999E-2</v>
      </c>
      <c r="N53" s="62">
        <f t="shared" si="165"/>
        <v>8.9298184357541999E-2</v>
      </c>
    </row>
    <row r="54" spans="1:14" x14ac:dyDescent="0.3">
      <c r="A54" s="49" t="s">
        <v>113</v>
      </c>
      <c r="B54" s="3">
        <f>+Historicals!B112</f>
        <v>0</v>
      </c>
      <c r="C54" s="3">
        <f>+Historicals!C112</f>
        <v>0</v>
      </c>
      <c r="D54" s="3">
        <f>+Historicals!D112</f>
        <v>0</v>
      </c>
      <c r="E54" s="3">
        <f>+Historicals!E112</f>
        <v>0</v>
      </c>
      <c r="F54" s="3">
        <f>+Historicals!F112</f>
        <v>0</v>
      </c>
      <c r="G54" s="3">
        <f>+Historicals!G112</f>
        <v>0</v>
      </c>
      <c r="H54" s="3">
        <f>+Historicals!H112</f>
        <v>6970</v>
      </c>
      <c r="I54" s="3">
        <f>+Historicals!I112</f>
        <v>7388</v>
      </c>
      <c r="J54" s="59">
        <f>+I54*(1+J55)</f>
        <v>7831.0680057388818</v>
      </c>
      <c r="K54" s="59">
        <f t="shared" ref="K54:N54" si="166">+J54*(1+K55)</f>
        <v>8300.707378249479</v>
      </c>
      <c r="L54" s="59">
        <f t="shared" si="166"/>
        <v>8798.5116370885444</v>
      </c>
      <c r="M54" s="59">
        <f t="shared" si="166"/>
        <v>9326.1698672611437</v>
      </c>
      <c r="N54" s="59">
        <f t="shared" si="166"/>
        <v>9885.4724504053556</v>
      </c>
    </row>
    <row r="55" spans="1:14" x14ac:dyDescent="0.3">
      <c r="A55" s="48" t="s">
        <v>129</v>
      </c>
      <c r="B55" s="51" t="str">
        <f t="shared" ref="B55:H55" si="167">+IFERROR(B54/A54-1,"nm")</f>
        <v>nm</v>
      </c>
      <c r="C55" s="51" t="str">
        <f t="shared" si="167"/>
        <v>nm</v>
      </c>
      <c r="D55" s="51" t="str">
        <f t="shared" si="167"/>
        <v>nm</v>
      </c>
      <c r="E55" s="51" t="str">
        <f t="shared" si="167"/>
        <v>nm</v>
      </c>
      <c r="F55" s="51" t="str">
        <f t="shared" si="167"/>
        <v>nm</v>
      </c>
      <c r="G55" s="51" t="str">
        <f t="shared" si="167"/>
        <v>nm</v>
      </c>
      <c r="H55" s="51" t="str">
        <f t="shared" si="167"/>
        <v>nm</v>
      </c>
      <c r="I55" s="62">
        <f>+IFERROR(I54/H54-1,"nm")</f>
        <v>5.9971305595408975E-2</v>
      </c>
      <c r="J55" s="62">
        <f>+J56+J57</f>
        <v>5.9971305595408975E-2</v>
      </c>
      <c r="K55" s="62">
        <f t="shared" ref="K55:N55" si="168">+K56+K57</f>
        <v>5.9971305595408975E-2</v>
      </c>
      <c r="L55" s="62">
        <f t="shared" si="168"/>
        <v>5.9971305595408975E-2</v>
      </c>
      <c r="M55" s="62">
        <f t="shared" si="168"/>
        <v>5.9971305595408975E-2</v>
      </c>
      <c r="N55" s="62">
        <f t="shared" si="168"/>
        <v>5.9971305595408975E-2</v>
      </c>
    </row>
    <row r="56" spans="1:14" x14ac:dyDescent="0.3">
      <c r="A56" s="48" t="s">
        <v>137</v>
      </c>
      <c r="B56" s="51">
        <f>+Historicals!B184</f>
        <v>0</v>
      </c>
      <c r="C56" s="51">
        <f>+Historicals!C184</f>
        <v>0</v>
      </c>
      <c r="D56" s="51">
        <f>+Historicals!D184</f>
        <v>0</v>
      </c>
      <c r="E56" s="51">
        <f>+Historicals!E184</f>
        <v>0</v>
      </c>
      <c r="F56" s="51">
        <f>+Historicals!F184</f>
        <v>0</v>
      </c>
      <c r="G56" s="51">
        <f>+Historicals!G184</f>
        <v>0</v>
      </c>
      <c r="H56" s="51">
        <f>+Historicals!H184</f>
        <v>0</v>
      </c>
      <c r="I56" s="51">
        <f>+Historicals!I184</f>
        <v>0.09</v>
      </c>
      <c r="J56" s="60">
        <f>I56</f>
        <v>0.09</v>
      </c>
      <c r="K56" s="60">
        <f t="shared" ref="K56:N56" si="169">J56</f>
        <v>0.09</v>
      </c>
      <c r="L56" s="60">
        <f t="shared" si="169"/>
        <v>0.09</v>
      </c>
      <c r="M56" s="60">
        <f t="shared" si="169"/>
        <v>0.09</v>
      </c>
      <c r="N56" s="60">
        <f t="shared" si="169"/>
        <v>0.09</v>
      </c>
    </row>
    <row r="57" spans="1:14" x14ac:dyDescent="0.3">
      <c r="A57" s="48" t="s">
        <v>138</v>
      </c>
      <c r="B57" s="51" t="str">
        <f t="shared" ref="B57:I57" si="170">+IFERROR(B55-B56,"nm")</f>
        <v>nm</v>
      </c>
      <c r="C57" s="51" t="str">
        <f t="shared" si="170"/>
        <v>nm</v>
      </c>
      <c r="D57" s="51" t="str">
        <f t="shared" si="170"/>
        <v>nm</v>
      </c>
      <c r="E57" s="51" t="str">
        <f t="shared" si="170"/>
        <v>nm</v>
      </c>
      <c r="F57" s="51" t="str">
        <f t="shared" si="170"/>
        <v>nm</v>
      </c>
      <c r="G57" s="51" t="str">
        <f t="shared" si="170"/>
        <v>nm</v>
      </c>
      <c r="H57" s="51" t="str">
        <f t="shared" si="170"/>
        <v>nm</v>
      </c>
      <c r="I57" s="51">
        <f t="shared" si="170"/>
        <v>-3.0028694404591022E-2</v>
      </c>
      <c r="J57" s="60">
        <f>I57</f>
        <v>-3.0028694404591022E-2</v>
      </c>
      <c r="K57" s="60">
        <f t="shared" ref="K57:N57" si="171">J57</f>
        <v>-3.0028694404591022E-2</v>
      </c>
      <c r="L57" s="60">
        <f t="shared" si="171"/>
        <v>-3.0028694404591022E-2</v>
      </c>
      <c r="M57" s="60">
        <f t="shared" si="171"/>
        <v>-3.0028694404591022E-2</v>
      </c>
      <c r="N57" s="60">
        <f t="shared" si="171"/>
        <v>-3.0028694404591022E-2</v>
      </c>
    </row>
    <row r="58" spans="1:14" x14ac:dyDescent="0.3">
      <c r="A58" s="49" t="s">
        <v>114</v>
      </c>
      <c r="B58" s="3">
        <f>+Historicals!B113</f>
        <v>0</v>
      </c>
      <c r="C58" s="3">
        <f>+Historicals!C113</f>
        <v>0</v>
      </c>
      <c r="D58" s="3">
        <f>+Historicals!D113</f>
        <v>0</v>
      </c>
      <c r="E58" s="3">
        <f>+Historicals!E113</f>
        <v>0</v>
      </c>
      <c r="F58" s="3">
        <f>+Historicals!F113</f>
        <v>0</v>
      </c>
      <c r="G58" s="3">
        <f>+Historicals!G113</f>
        <v>0</v>
      </c>
      <c r="H58" s="3">
        <f>+Historicals!H113</f>
        <v>3996</v>
      </c>
      <c r="I58" s="3">
        <f>+Historicals!I113</f>
        <v>4527</v>
      </c>
      <c r="J58" s="59">
        <f>+I58*(1+J59)</f>
        <v>5128.5608108108108</v>
      </c>
      <c r="K58" s="59">
        <f t="shared" ref="K58:N58" si="172">+J58*(1+K59)</f>
        <v>5810.0587563915269</v>
      </c>
      <c r="L58" s="59">
        <f t="shared" si="172"/>
        <v>6582.1161136597711</v>
      </c>
      <c r="M58" s="59">
        <f t="shared" si="172"/>
        <v>7456.7666783127597</v>
      </c>
      <c r="N58" s="59">
        <f t="shared" si="172"/>
        <v>8447.6433315119793</v>
      </c>
    </row>
    <row r="59" spans="1:14" x14ac:dyDescent="0.3">
      <c r="A59" s="48" t="s">
        <v>129</v>
      </c>
      <c r="B59" s="51" t="str">
        <f t="shared" ref="B59:H59" si="173">+IFERROR(B58/A58-1,"nm")</f>
        <v>nm</v>
      </c>
      <c r="C59" s="51" t="str">
        <f t="shared" si="173"/>
        <v>nm</v>
      </c>
      <c r="D59" s="51" t="str">
        <f t="shared" si="173"/>
        <v>nm</v>
      </c>
      <c r="E59" s="51" t="str">
        <f t="shared" si="173"/>
        <v>nm</v>
      </c>
      <c r="F59" s="51" t="str">
        <f t="shared" si="173"/>
        <v>nm</v>
      </c>
      <c r="G59" s="51" t="str">
        <f t="shared" si="173"/>
        <v>nm</v>
      </c>
      <c r="H59" s="51" t="str">
        <f t="shared" si="173"/>
        <v>nm</v>
      </c>
      <c r="I59" s="62">
        <f>+IFERROR(I58/H58-1,"nm")</f>
        <v>0.13288288288288297</v>
      </c>
      <c r="J59" s="62">
        <f>+J60+J61</f>
        <v>0.13288288288288297</v>
      </c>
      <c r="K59" s="62">
        <f t="shared" ref="K59:N59" si="174">+K60+K61</f>
        <v>0.13288288288288297</v>
      </c>
      <c r="L59" s="62">
        <f t="shared" si="174"/>
        <v>0.13288288288288297</v>
      </c>
      <c r="M59" s="62">
        <f t="shared" si="174"/>
        <v>0.13288288288288297</v>
      </c>
      <c r="N59" s="62">
        <f t="shared" si="174"/>
        <v>0.13288288288288297</v>
      </c>
    </row>
    <row r="60" spans="1:14" x14ac:dyDescent="0.3">
      <c r="A60" s="48" t="s">
        <v>137</v>
      </c>
      <c r="B60" s="51">
        <f>+Historicals!B185</f>
        <v>0</v>
      </c>
      <c r="C60" s="51">
        <f>+Historicals!C185</f>
        <v>0</v>
      </c>
      <c r="D60" s="51">
        <f>+Historicals!D185</f>
        <v>0</v>
      </c>
      <c r="E60" s="51">
        <f>+Historicals!E185</f>
        <v>0</v>
      </c>
      <c r="F60" s="51">
        <f>+Historicals!F185</f>
        <v>0</v>
      </c>
      <c r="G60" s="51">
        <f>+Historicals!G185</f>
        <v>0</v>
      </c>
      <c r="H60" s="51">
        <f>+Historicals!H185</f>
        <v>0</v>
      </c>
      <c r="I60" s="51">
        <f>+Historicals!I185</f>
        <v>0.16</v>
      </c>
      <c r="J60" s="60">
        <f>I60</f>
        <v>0.16</v>
      </c>
      <c r="K60" s="60">
        <f t="shared" ref="K60:N61" si="175">+J60</f>
        <v>0.16</v>
      </c>
      <c r="L60" s="60">
        <f t="shared" si="175"/>
        <v>0.16</v>
      </c>
      <c r="M60" s="60">
        <f t="shared" si="175"/>
        <v>0.16</v>
      </c>
      <c r="N60" s="60">
        <f t="shared" si="175"/>
        <v>0.16</v>
      </c>
    </row>
    <row r="61" spans="1:14" x14ac:dyDescent="0.3">
      <c r="A61" s="48" t="s">
        <v>138</v>
      </c>
      <c r="B61" s="51" t="str">
        <f t="shared" ref="B61:H61" si="176">+IFERROR(B59-B60,"nm")</f>
        <v>nm</v>
      </c>
      <c r="C61" s="51" t="str">
        <f t="shared" si="176"/>
        <v>nm</v>
      </c>
      <c r="D61" s="51" t="str">
        <f t="shared" si="176"/>
        <v>nm</v>
      </c>
      <c r="E61" s="51" t="str">
        <f t="shared" si="176"/>
        <v>nm</v>
      </c>
      <c r="F61" s="51" t="str">
        <f t="shared" si="176"/>
        <v>nm</v>
      </c>
      <c r="G61" s="51" t="str">
        <f t="shared" si="176"/>
        <v>nm</v>
      </c>
      <c r="H61" s="51" t="str">
        <f t="shared" si="176"/>
        <v>nm</v>
      </c>
      <c r="I61" s="51">
        <f>+IFERROR(I59-I60,"nm")</f>
        <v>-2.7117117117117034E-2</v>
      </c>
      <c r="J61" s="60">
        <f>I61</f>
        <v>-2.7117117117117034E-2</v>
      </c>
      <c r="K61" s="60">
        <f t="shared" si="175"/>
        <v>-2.7117117117117034E-2</v>
      </c>
      <c r="L61" s="60">
        <f t="shared" si="175"/>
        <v>-2.7117117117117034E-2</v>
      </c>
      <c r="M61" s="60">
        <f t="shared" si="175"/>
        <v>-2.7117117117117034E-2</v>
      </c>
      <c r="N61" s="60">
        <f t="shared" si="175"/>
        <v>-2.7117117117117034E-2</v>
      </c>
    </row>
    <row r="62" spans="1:14" x14ac:dyDescent="0.3">
      <c r="A62" s="49" t="s">
        <v>115</v>
      </c>
      <c r="B62" s="3">
        <f>+Historicals!B114</f>
        <v>0</v>
      </c>
      <c r="C62" s="3">
        <f>+Historicals!C114</f>
        <v>0</v>
      </c>
      <c r="D62" s="3">
        <f>+Historicals!D114</f>
        <v>0</v>
      </c>
      <c r="E62" s="3">
        <f>+Historicals!E114</f>
        <v>0</v>
      </c>
      <c r="F62" s="3">
        <f>+Historicals!F114</f>
        <v>0</v>
      </c>
      <c r="G62" s="3">
        <f>+Historicals!G114</f>
        <v>0</v>
      </c>
      <c r="H62" s="3">
        <f>+Historicals!H114</f>
        <v>490</v>
      </c>
      <c r="I62" s="3">
        <f>+Historicals!I114</f>
        <v>564</v>
      </c>
      <c r="J62" s="59">
        <f>I62*(1+I63)</f>
        <v>649.17551020408166</v>
      </c>
      <c r="K62" s="59">
        <f t="shared" ref="K62:N62" si="177">J62*(1+J63)</f>
        <v>747.21426072469808</v>
      </c>
      <c r="L62" s="59">
        <f t="shared" si="177"/>
        <v>860.05886336475453</v>
      </c>
      <c r="M62" s="59">
        <f t="shared" si="177"/>
        <v>989.94530395453387</v>
      </c>
      <c r="N62" s="59">
        <f t="shared" si="177"/>
        <v>1139.4472478170553</v>
      </c>
    </row>
    <row r="63" spans="1:14" x14ac:dyDescent="0.3">
      <c r="A63" s="48" t="s">
        <v>129</v>
      </c>
      <c r="B63" s="51" t="str">
        <f t="shared" ref="B63:H63" si="178">+IFERROR(B62/A62-1,"nm")</f>
        <v>nm</v>
      </c>
      <c r="C63" s="51" t="str">
        <f t="shared" si="178"/>
        <v>nm</v>
      </c>
      <c r="D63" s="51" t="str">
        <f t="shared" si="178"/>
        <v>nm</v>
      </c>
      <c r="E63" s="51" t="str">
        <f t="shared" si="178"/>
        <v>nm</v>
      </c>
      <c r="F63" s="51" t="str">
        <f t="shared" si="178"/>
        <v>nm</v>
      </c>
      <c r="G63" s="51" t="str">
        <f t="shared" si="178"/>
        <v>nm</v>
      </c>
      <c r="H63" s="51" t="str">
        <f t="shared" si="178"/>
        <v>nm</v>
      </c>
      <c r="I63" s="62">
        <f>+IFERROR(I62/H62-1,"nm")</f>
        <v>0.15102040816326534</v>
      </c>
      <c r="J63" s="62">
        <f>+J64+J65</f>
        <v>0.15102040816326534</v>
      </c>
      <c r="K63" s="62">
        <f t="shared" ref="K63:N63" si="179">+K64+K65</f>
        <v>0.15102040816326534</v>
      </c>
      <c r="L63" s="62">
        <f t="shared" si="179"/>
        <v>0.15102040816326534</v>
      </c>
      <c r="M63" s="62">
        <f t="shared" si="179"/>
        <v>0.15102040816326534</v>
      </c>
      <c r="N63" s="62">
        <f t="shared" si="179"/>
        <v>0.15102040816326534</v>
      </c>
    </row>
    <row r="64" spans="1:14" x14ac:dyDescent="0.3">
      <c r="A64" s="48" t="s">
        <v>137</v>
      </c>
      <c r="B64" s="51">
        <f>+Historicals!B186</f>
        <v>0</v>
      </c>
      <c r="C64" s="51">
        <f>+Historicals!C186</f>
        <v>0</v>
      </c>
      <c r="D64" s="51">
        <f>+Historicals!D186</f>
        <v>0</v>
      </c>
      <c r="E64" s="51">
        <f>+Historicals!E186</f>
        <v>0</v>
      </c>
      <c r="F64" s="51">
        <f>+Historicals!F186</f>
        <v>0</v>
      </c>
      <c r="G64" s="51">
        <f>+Historicals!G186</f>
        <v>0</v>
      </c>
      <c r="H64" s="51">
        <f>+Historicals!H186</f>
        <v>0</v>
      </c>
      <c r="I64" s="51">
        <f>+Historicals!I186</f>
        <v>0.17</v>
      </c>
      <c r="J64" s="60">
        <f>I64</f>
        <v>0.17</v>
      </c>
      <c r="K64" s="60">
        <f t="shared" ref="K64:N65" si="180">+J64</f>
        <v>0.17</v>
      </c>
      <c r="L64" s="60">
        <f t="shared" si="180"/>
        <v>0.17</v>
      </c>
      <c r="M64" s="60">
        <f t="shared" si="180"/>
        <v>0.17</v>
      </c>
      <c r="N64" s="60">
        <f t="shared" si="180"/>
        <v>0.17</v>
      </c>
    </row>
    <row r="65" spans="1:14" x14ac:dyDescent="0.3">
      <c r="A65" s="48" t="s">
        <v>138</v>
      </c>
      <c r="B65" s="51" t="str">
        <f t="shared" ref="B65:H65" si="181">+IFERROR(B63-B64,"nm")</f>
        <v>nm</v>
      </c>
      <c r="C65" s="51" t="str">
        <f t="shared" si="181"/>
        <v>nm</v>
      </c>
      <c r="D65" s="51" t="str">
        <f t="shared" si="181"/>
        <v>nm</v>
      </c>
      <c r="E65" s="51" t="str">
        <f t="shared" si="181"/>
        <v>nm</v>
      </c>
      <c r="F65" s="51" t="str">
        <f t="shared" si="181"/>
        <v>nm</v>
      </c>
      <c r="G65" s="51" t="str">
        <f t="shared" si="181"/>
        <v>nm</v>
      </c>
      <c r="H65" s="51" t="str">
        <f t="shared" si="181"/>
        <v>nm</v>
      </c>
      <c r="I65" s="51">
        <f>+IFERROR(I63-I64,"nm")</f>
        <v>-1.8979591836734672E-2</v>
      </c>
      <c r="J65" s="60">
        <f>I65</f>
        <v>-1.8979591836734672E-2</v>
      </c>
      <c r="K65" s="60">
        <f t="shared" si="180"/>
        <v>-1.8979591836734672E-2</v>
      </c>
      <c r="L65" s="60">
        <f t="shared" si="180"/>
        <v>-1.8979591836734672E-2</v>
      </c>
      <c r="M65" s="60">
        <f t="shared" si="180"/>
        <v>-1.8979591836734672E-2</v>
      </c>
      <c r="N65" s="60">
        <f t="shared" si="180"/>
        <v>-1.8979591836734672E-2</v>
      </c>
    </row>
    <row r="66" spans="1:14" x14ac:dyDescent="0.3">
      <c r="A66" s="9" t="s">
        <v>130</v>
      </c>
      <c r="B66" s="52">
        <f t="shared" ref="B66:H66" si="182">+B73+B69</f>
        <v>0</v>
      </c>
      <c r="C66" s="52">
        <f t="shared" si="182"/>
        <v>0</v>
      </c>
      <c r="D66" s="52">
        <f t="shared" si="182"/>
        <v>0</v>
      </c>
      <c r="E66" s="52">
        <f t="shared" si="182"/>
        <v>0</v>
      </c>
      <c r="F66" s="52">
        <f t="shared" si="182"/>
        <v>0</v>
      </c>
      <c r="G66" s="52">
        <f t="shared" si="182"/>
        <v>0</v>
      </c>
      <c r="H66" s="52">
        <f t="shared" si="182"/>
        <v>2571</v>
      </c>
      <c r="I66" s="52">
        <f>+I73+I69</f>
        <v>3427</v>
      </c>
      <c r="J66" s="52">
        <f>+J52*J68</f>
        <v>3733.0248777932961</v>
      </c>
      <c r="K66" s="52">
        <f t="shared" ref="K66:N66" si="183">+K52*K68</f>
        <v>4066.377221541773</v>
      </c>
      <c r="L66" s="52">
        <f t="shared" si="183"/>
        <v>4429.4973243383201</v>
      </c>
      <c r="M66" s="52">
        <f t="shared" si="183"/>
        <v>4825.0433930183217</v>
      </c>
      <c r="N66" s="52">
        <f t="shared" si="183"/>
        <v>5255.9110074612117</v>
      </c>
    </row>
    <row r="67" spans="1:14" x14ac:dyDescent="0.3">
      <c r="A67" s="50" t="s">
        <v>129</v>
      </c>
      <c r="B67" s="51" t="str">
        <f t="shared" ref="B67:H67" si="184">+IFERROR(B66/A66-1,"nm")</f>
        <v>nm</v>
      </c>
      <c r="C67" s="51" t="str">
        <f t="shared" si="184"/>
        <v>nm</v>
      </c>
      <c r="D67" s="51" t="str">
        <f t="shared" si="184"/>
        <v>nm</v>
      </c>
      <c r="E67" s="51" t="str">
        <f t="shared" si="184"/>
        <v>nm</v>
      </c>
      <c r="F67" s="51" t="str">
        <f t="shared" si="184"/>
        <v>nm</v>
      </c>
      <c r="G67" s="51" t="str">
        <f t="shared" si="184"/>
        <v>nm</v>
      </c>
      <c r="H67" s="51" t="str">
        <f t="shared" si="184"/>
        <v>nm</v>
      </c>
      <c r="I67" s="51">
        <f>+IFERROR(I66/H66-1,"nm")</f>
        <v>0.33294437961882539</v>
      </c>
      <c r="J67" s="51">
        <f t="shared" ref="J67:N67" si="185">+IFERROR(J66/I66-1,"nm")</f>
        <v>8.9298184357541999E-2</v>
      </c>
      <c r="K67" s="51">
        <f t="shared" si="185"/>
        <v>8.9298184357542221E-2</v>
      </c>
      <c r="L67" s="51">
        <f t="shared" si="185"/>
        <v>8.9298184357542221E-2</v>
      </c>
      <c r="M67" s="51">
        <f t="shared" si="185"/>
        <v>8.9298184357541777E-2</v>
      </c>
      <c r="N67" s="51">
        <f t="shared" si="185"/>
        <v>8.9298184357541999E-2</v>
      </c>
    </row>
    <row r="68" spans="1:14" x14ac:dyDescent="0.3">
      <c r="A68" s="50" t="s">
        <v>131</v>
      </c>
      <c r="B68" s="51" t="str">
        <f>+IFERROR(B66/B$52,"nm")</f>
        <v>nm</v>
      </c>
      <c r="C68" s="51" t="str">
        <f t="shared" ref="C68:I68" si="186">+IFERROR(C66/C$52,"nm")</f>
        <v>nm</v>
      </c>
      <c r="D68" s="51" t="str">
        <f t="shared" si="186"/>
        <v>nm</v>
      </c>
      <c r="E68" s="51" t="str">
        <f t="shared" si="186"/>
        <v>nm</v>
      </c>
      <c r="F68" s="51" t="str">
        <f t="shared" si="186"/>
        <v>nm</v>
      </c>
      <c r="G68" s="51" t="str">
        <f t="shared" si="186"/>
        <v>nm</v>
      </c>
      <c r="H68" s="51">
        <f t="shared" si="186"/>
        <v>0.22442388268156424</v>
      </c>
      <c r="I68" s="62">
        <f t="shared" si="186"/>
        <v>0.27462136389133746</v>
      </c>
      <c r="J68" s="63">
        <f>+I68</f>
        <v>0.27462136389133746</v>
      </c>
      <c r="K68" s="63">
        <f t="shared" ref="K68:N68" si="187">+J68</f>
        <v>0.27462136389133746</v>
      </c>
      <c r="L68" s="63">
        <f t="shared" si="187"/>
        <v>0.27462136389133746</v>
      </c>
      <c r="M68" s="63">
        <f t="shared" si="187"/>
        <v>0.27462136389133746</v>
      </c>
      <c r="N68" s="63">
        <f t="shared" si="187"/>
        <v>0.27462136389133746</v>
      </c>
    </row>
    <row r="69" spans="1:14" x14ac:dyDescent="0.3">
      <c r="A69" s="9" t="s">
        <v>132</v>
      </c>
      <c r="B69" s="9">
        <f>+Historicals!B168</f>
        <v>0</v>
      </c>
      <c r="C69" s="9">
        <f>+Historicals!C168</f>
        <v>0</v>
      </c>
      <c r="D69" s="9">
        <f>+Historicals!D168</f>
        <v>0</v>
      </c>
      <c r="E69" s="9">
        <f>+Historicals!E168</f>
        <v>0</v>
      </c>
      <c r="F69" s="9">
        <f>+Historicals!F168</f>
        <v>0</v>
      </c>
      <c r="G69" s="9">
        <f>+Historicals!G168</f>
        <v>0</v>
      </c>
      <c r="H69" s="9">
        <f>+Historicals!H168</f>
        <v>136</v>
      </c>
      <c r="I69" s="9">
        <f>+Historicals!I168</f>
        <v>134</v>
      </c>
      <c r="J69" s="52">
        <f>J72*J79</f>
        <v>145.96595670391062</v>
      </c>
      <c r="K69" s="52">
        <f t="shared" ref="K69:N69" si="188">K72*K79</f>
        <v>159.00045161558143</v>
      </c>
      <c r="L69" s="52">
        <f t="shared" si="188"/>
        <v>173.19890325688206</v>
      </c>
      <c r="M69" s="52">
        <f t="shared" si="188"/>
        <v>188.66525085043921</v>
      </c>
      <c r="N69" s="52">
        <f t="shared" si="188"/>
        <v>205.51271520274364</v>
      </c>
    </row>
    <row r="70" spans="1:14" x14ac:dyDescent="0.3">
      <c r="A70" s="50" t="s">
        <v>129</v>
      </c>
      <c r="B70" s="51" t="str">
        <f t="shared" ref="B70:N70" si="189">+IFERROR(B69/A69-1,"nm")</f>
        <v>nm</v>
      </c>
      <c r="C70" s="51" t="str">
        <f t="shared" si="189"/>
        <v>nm</v>
      </c>
      <c r="D70" s="51" t="str">
        <f t="shared" si="189"/>
        <v>nm</v>
      </c>
      <c r="E70" s="51" t="str">
        <f t="shared" si="189"/>
        <v>nm</v>
      </c>
      <c r="F70" s="51" t="str">
        <f t="shared" si="189"/>
        <v>nm</v>
      </c>
      <c r="G70" s="51" t="str">
        <f t="shared" si="189"/>
        <v>nm</v>
      </c>
      <c r="H70" s="51" t="str">
        <f t="shared" si="189"/>
        <v>nm</v>
      </c>
      <c r="I70" s="51">
        <f t="shared" si="189"/>
        <v>-1.4705882352941124E-2</v>
      </c>
      <c r="J70" s="58">
        <f t="shared" si="189"/>
        <v>8.9298184357541999E-2</v>
      </c>
      <c r="K70" s="58">
        <f t="shared" si="189"/>
        <v>8.9298184357541999E-2</v>
      </c>
      <c r="L70" s="58">
        <f t="shared" si="189"/>
        <v>8.9298184357541999E-2</v>
      </c>
      <c r="M70" s="58">
        <f t="shared" si="189"/>
        <v>8.9298184357541999E-2</v>
      </c>
      <c r="N70" s="58">
        <f t="shared" si="189"/>
        <v>8.9298184357541999E-2</v>
      </c>
    </row>
    <row r="71" spans="1:14" x14ac:dyDescent="0.3">
      <c r="A71" s="50" t="s">
        <v>133</v>
      </c>
      <c r="B71" s="51" t="str">
        <f>+IFERROR(B69/B$52,"nm")</f>
        <v>nm</v>
      </c>
      <c r="C71" s="51" t="str">
        <f t="shared" ref="C71:N71" si="190">+IFERROR(C69/C$52,"nm")</f>
        <v>nm</v>
      </c>
      <c r="D71" s="51" t="str">
        <f t="shared" si="190"/>
        <v>nm</v>
      </c>
      <c r="E71" s="51" t="str">
        <f t="shared" si="190"/>
        <v>nm</v>
      </c>
      <c r="F71" s="51" t="str">
        <f t="shared" si="190"/>
        <v>nm</v>
      </c>
      <c r="G71" s="51" t="str">
        <f t="shared" si="190"/>
        <v>nm</v>
      </c>
      <c r="H71" s="51">
        <f t="shared" si="190"/>
        <v>1.1871508379888268E-2</v>
      </c>
      <c r="I71" s="51">
        <f t="shared" si="190"/>
        <v>1.0738039907043834E-2</v>
      </c>
      <c r="J71" s="58">
        <f t="shared" si="190"/>
        <v>1.0738039907043834E-2</v>
      </c>
      <c r="K71" s="58">
        <f t="shared" si="190"/>
        <v>1.0738039907043834E-2</v>
      </c>
      <c r="L71" s="58">
        <f t="shared" si="190"/>
        <v>1.0738039907043834E-2</v>
      </c>
      <c r="M71" s="58">
        <f t="shared" si="190"/>
        <v>1.0738039907043835E-2</v>
      </c>
      <c r="N71" s="58">
        <f t="shared" si="190"/>
        <v>1.0738039907043834E-2</v>
      </c>
    </row>
    <row r="72" spans="1:14" x14ac:dyDescent="0.3">
      <c r="A72" s="50" t="s">
        <v>142</v>
      </c>
      <c r="B72" s="51" t="str">
        <f t="shared" ref="B72:I72" si="191">+IFERROR(B69/B79,"nm")</f>
        <v>nm</v>
      </c>
      <c r="C72" s="51" t="str">
        <f t="shared" si="191"/>
        <v>nm</v>
      </c>
      <c r="D72" s="51" t="str">
        <f t="shared" si="191"/>
        <v>nm</v>
      </c>
      <c r="E72" s="51" t="str">
        <f t="shared" si="191"/>
        <v>nm</v>
      </c>
      <c r="F72" s="51" t="str">
        <f t="shared" si="191"/>
        <v>nm</v>
      </c>
      <c r="G72" s="51" t="str">
        <f t="shared" si="191"/>
        <v>nm</v>
      </c>
      <c r="H72" s="51">
        <f t="shared" si="191"/>
        <v>0.1384928716904277</v>
      </c>
      <c r="I72" s="62">
        <f t="shared" si="191"/>
        <v>0.14565217391304347</v>
      </c>
      <c r="J72" s="63">
        <f>+I72</f>
        <v>0.14565217391304347</v>
      </c>
      <c r="K72" s="63">
        <f t="shared" ref="K72:N72" si="192">+J72</f>
        <v>0.14565217391304347</v>
      </c>
      <c r="L72" s="63">
        <f t="shared" si="192"/>
        <v>0.14565217391304347</v>
      </c>
      <c r="M72" s="63">
        <f t="shared" si="192"/>
        <v>0.14565217391304347</v>
      </c>
      <c r="N72" s="63">
        <f t="shared" si="192"/>
        <v>0.14565217391304347</v>
      </c>
    </row>
    <row r="73" spans="1:14" x14ac:dyDescent="0.3">
      <c r="A73" s="9" t="s">
        <v>134</v>
      </c>
      <c r="B73" s="9">
        <f>Historicals!B135</f>
        <v>0</v>
      </c>
      <c r="C73" s="9">
        <f>Historicals!C135</f>
        <v>0</v>
      </c>
      <c r="D73" s="9">
        <f>Historicals!D135</f>
        <v>0</v>
      </c>
      <c r="E73" s="9">
        <f>Historicals!E135</f>
        <v>0</v>
      </c>
      <c r="F73" s="9">
        <f>Historicals!F135</f>
        <v>0</v>
      </c>
      <c r="G73" s="9">
        <f>Historicals!G135</f>
        <v>0</v>
      </c>
      <c r="H73" s="9">
        <f>Historicals!H135</f>
        <v>2435</v>
      </c>
      <c r="I73" s="9">
        <f>Historicals!I135</f>
        <v>3293</v>
      </c>
      <c r="J73" s="57">
        <f>J66-J69</f>
        <v>3587.0589210893854</v>
      </c>
      <c r="K73" s="57">
        <f t="shared" ref="K73:N73" si="193">K66-K69</f>
        <v>3907.3767699261916</v>
      </c>
      <c r="L73" s="57">
        <f t="shared" si="193"/>
        <v>4256.2984210814384</v>
      </c>
      <c r="M73" s="57">
        <f t="shared" si="193"/>
        <v>4636.3781421678823</v>
      </c>
      <c r="N73" s="57">
        <f t="shared" si="193"/>
        <v>5050.3982922584682</v>
      </c>
    </row>
    <row r="74" spans="1:14" x14ac:dyDescent="0.3">
      <c r="A74" s="50" t="s">
        <v>129</v>
      </c>
      <c r="B74" s="51" t="str">
        <f t="shared" ref="B74:N74" si="194">+IFERROR(B73/A73-1,"nm")</f>
        <v>nm</v>
      </c>
      <c r="C74" s="51" t="str">
        <f t="shared" si="194"/>
        <v>nm</v>
      </c>
      <c r="D74" s="51" t="str">
        <f t="shared" si="194"/>
        <v>nm</v>
      </c>
      <c r="E74" s="51" t="str">
        <f t="shared" si="194"/>
        <v>nm</v>
      </c>
      <c r="F74" s="51" t="str">
        <f t="shared" si="194"/>
        <v>nm</v>
      </c>
      <c r="G74" s="51" t="str">
        <f t="shared" si="194"/>
        <v>nm</v>
      </c>
      <c r="H74" s="51" t="str">
        <f t="shared" si="194"/>
        <v>nm</v>
      </c>
      <c r="I74" s="51">
        <f t="shared" si="194"/>
        <v>0.3523613963039014</v>
      </c>
      <c r="J74" s="58">
        <f t="shared" si="194"/>
        <v>8.9298184357541777E-2</v>
      </c>
      <c r="K74" s="58">
        <f t="shared" si="194"/>
        <v>8.9298184357542221E-2</v>
      </c>
      <c r="L74" s="58">
        <f t="shared" si="194"/>
        <v>8.9298184357542221E-2</v>
      </c>
      <c r="M74" s="58">
        <f t="shared" si="194"/>
        <v>8.9298184357541777E-2</v>
      </c>
      <c r="N74" s="58">
        <f t="shared" si="194"/>
        <v>8.9298184357541999E-2</v>
      </c>
    </row>
    <row r="75" spans="1:14" x14ac:dyDescent="0.3">
      <c r="A75" s="50" t="s">
        <v>131</v>
      </c>
      <c r="B75" s="51" t="str">
        <f>+IFERROR(B73/B$52,"nm")</f>
        <v>nm</v>
      </c>
      <c r="C75" s="51" t="str">
        <f t="shared" ref="C75:N75" si="195">+IFERROR(C73/C$52,"nm")</f>
        <v>nm</v>
      </c>
      <c r="D75" s="51" t="str">
        <f t="shared" si="195"/>
        <v>nm</v>
      </c>
      <c r="E75" s="51" t="str">
        <f t="shared" si="195"/>
        <v>nm</v>
      </c>
      <c r="F75" s="51" t="str">
        <f t="shared" si="195"/>
        <v>nm</v>
      </c>
      <c r="G75" s="51" t="str">
        <f t="shared" si="195"/>
        <v>nm</v>
      </c>
      <c r="H75" s="51">
        <f t="shared" si="195"/>
        <v>0.21255237430167598</v>
      </c>
      <c r="I75" s="62">
        <f t="shared" si="195"/>
        <v>0.26388332398429359</v>
      </c>
      <c r="J75" s="62">
        <f>I75</f>
        <v>0.26388332398429359</v>
      </c>
      <c r="K75" s="62">
        <f t="shared" ref="K75:N75" si="196">J75</f>
        <v>0.26388332398429359</v>
      </c>
      <c r="L75" s="62">
        <f t="shared" si="196"/>
        <v>0.26388332398429359</v>
      </c>
      <c r="M75" s="62">
        <f t="shared" si="196"/>
        <v>0.26388332398429359</v>
      </c>
      <c r="N75" s="62">
        <f t="shared" si="196"/>
        <v>0.26388332398429359</v>
      </c>
    </row>
    <row r="76" spans="1:14" x14ac:dyDescent="0.3">
      <c r="A76" s="9" t="s">
        <v>135</v>
      </c>
      <c r="B76" s="9">
        <f>+Historicals!B157</f>
        <v>0</v>
      </c>
      <c r="C76" s="9">
        <f>+Historicals!C157</f>
        <v>0</v>
      </c>
      <c r="D76" s="9">
        <f>+Historicals!D157</f>
        <v>0</v>
      </c>
      <c r="E76" s="9">
        <f>+Historicals!E157</f>
        <v>0</v>
      </c>
      <c r="F76" s="9">
        <f>+Historicals!F157</f>
        <v>0</v>
      </c>
      <c r="G76" s="9">
        <f>+Historicals!G157</f>
        <v>0</v>
      </c>
      <c r="H76" s="9">
        <f>+Historicals!H157</f>
        <v>153</v>
      </c>
      <c r="I76" s="9">
        <f>+Historicals!I157</f>
        <v>197</v>
      </c>
      <c r="J76" s="52">
        <f>J52*J78</f>
        <v>214.59174231843573</v>
      </c>
      <c r="K76" s="52">
        <f t="shared" ref="K76:N76" si="197">K52*K78</f>
        <v>233.75439528559357</v>
      </c>
      <c r="L76" s="52">
        <f t="shared" si="197"/>
        <v>254.62823837019226</v>
      </c>
      <c r="M76" s="52">
        <f t="shared" si="197"/>
        <v>277.36607774280981</v>
      </c>
      <c r="N76" s="52">
        <f t="shared" si="197"/>
        <v>302.13436488761562</v>
      </c>
    </row>
    <row r="77" spans="1:14" x14ac:dyDescent="0.3">
      <c r="A77" s="50" t="s">
        <v>129</v>
      </c>
      <c r="B77" s="51" t="str">
        <f t="shared" ref="B77:N77" si="198">+IFERROR(B76/A76-1,"nm")</f>
        <v>nm</v>
      </c>
      <c r="C77" s="51" t="str">
        <f t="shared" si="198"/>
        <v>nm</v>
      </c>
      <c r="D77" s="51" t="str">
        <f t="shared" si="198"/>
        <v>nm</v>
      </c>
      <c r="E77" s="51" t="str">
        <f t="shared" si="198"/>
        <v>nm</v>
      </c>
      <c r="F77" s="51" t="str">
        <f t="shared" si="198"/>
        <v>nm</v>
      </c>
      <c r="G77" s="51" t="str">
        <f t="shared" si="198"/>
        <v>nm</v>
      </c>
      <c r="H77" s="51" t="str">
        <f t="shared" si="198"/>
        <v>nm</v>
      </c>
      <c r="I77" s="51">
        <f t="shared" si="198"/>
        <v>0.28758169934640532</v>
      </c>
      <c r="J77" s="58">
        <f t="shared" si="198"/>
        <v>8.9298184357541777E-2</v>
      </c>
      <c r="K77" s="58">
        <f t="shared" si="198"/>
        <v>8.9298184357541999E-2</v>
      </c>
      <c r="L77" s="58">
        <f t="shared" si="198"/>
        <v>8.9298184357541999E-2</v>
      </c>
      <c r="M77" s="58">
        <f t="shared" si="198"/>
        <v>8.9298184357541777E-2</v>
      </c>
      <c r="N77" s="58">
        <f t="shared" si="198"/>
        <v>8.9298184357542221E-2</v>
      </c>
    </row>
    <row r="78" spans="1:14" x14ac:dyDescent="0.3">
      <c r="A78" s="50" t="s">
        <v>133</v>
      </c>
      <c r="B78" s="51" t="str">
        <f>+IFERROR(B76/B$52,"nm")</f>
        <v>nm</v>
      </c>
      <c r="C78" s="51" t="str">
        <f t="shared" ref="C78:I78" si="199">+IFERROR(C76/C$52,"nm")</f>
        <v>nm</v>
      </c>
      <c r="D78" s="51" t="str">
        <f t="shared" si="199"/>
        <v>nm</v>
      </c>
      <c r="E78" s="51" t="str">
        <f t="shared" si="199"/>
        <v>nm</v>
      </c>
      <c r="F78" s="51" t="str">
        <f t="shared" si="199"/>
        <v>nm</v>
      </c>
      <c r="G78" s="51" t="str">
        <f t="shared" si="199"/>
        <v>nm</v>
      </c>
      <c r="H78" s="51">
        <f t="shared" si="199"/>
        <v>1.3355446927374302E-2</v>
      </c>
      <c r="I78" s="62">
        <f t="shared" si="199"/>
        <v>1.5786521355877874E-2</v>
      </c>
      <c r="J78" s="63">
        <f>+I78</f>
        <v>1.5786521355877874E-2</v>
      </c>
      <c r="K78" s="63">
        <f t="shared" ref="K78:N78" si="200">+J78</f>
        <v>1.5786521355877874E-2</v>
      </c>
      <c r="L78" s="63">
        <f t="shared" si="200"/>
        <v>1.5786521355877874E-2</v>
      </c>
      <c r="M78" s="63">
        <f t="shared" si="200"/>
        <v>1.5786521355877874E-2</v>
      </c>
      <c r="N78" s="63">
        <f t="shared" si="200"/>
        <v>1.5786521355877874E-2</v>
      </c>
    </row>
    <row r="79" spans="1:14" x14ac:dyDescent="0.3">
      <c r="A79" s="9" t="s">
        <v>143</v>
      </c>
      <c r="B79" s="9">
        <f>+Historicals!B146</f>
        <v>0</v>
      </c>
      <c r="C79" s="9">
        <f>+Historicals!C146</f>
        <v>0</v>
      </c>
      <c r="D79" s="9">
        <f>+Historicals!D146</f>
        <v>0</v>
      </c>
      <c r="E79" s="9">
        <f>+Historicals!E146</f>
        <v>0</v>
      </c>
      <c r="F79" s="9">
        <f>+Historicals!F146</f>
        <v>0</v>
      </c>
      <c r="G79" s="9">
        <f>+Historicals!G146</f>
        <v>0</v>
      </c>
      <c r="H79" s="9">
        <f>+Historicals!H146</f>
        <v>982</v>
      </c>
      <c r="I79" s="9">
        <f>+Historicals!I146</f>
        <v>920</v>
      </c>
      <c r="J79" s="52">
        <f>J52*J81</f>
        <v>1002.1543296089386</v>
      </c>
      <c r="K79" s="52">
        <f t="shared" ref="K79:N79" si="201">K52*K81</f>
        <v>1091.6448916890665</v>
      </c>
      <c r="L79" s="52">
        <f t="shared" si="201"/>
        <v>1189.1267984800859</v>
      </c>
      <c r="M79" s="52">
        <f t="shared" si="201"/>
        <v>1295.3136625552543</v>
      </c>
      <c r="N79" s="52">
        <f t="shared" si="201"/>
        <v>1410.9828207949563</v>
      </c>
    </row>
    <row r="80" spans="1:14" x14ac:dyDescent="0.3">
      <c r="A80" s="50" t="s">
        <v>129</v>
      </c>
      <c r="B80" s="51" t="str">
        <f t="shared" ref="B80:I80" si="202">+IFERROR(B79/A79-1,"nm")</f>
        <v>nm</v>
      </c>
      <c r="C80" s="51" t="str">
        <f t="shared" si="202"/>
        <v>nm</v>
      </c>
      <c r="D80" s="51" t="str">
        <f t="shared" si="202"/>
        <v>nm</v>
      </c>
      <c r="E80" s="51" t="str">
        <f t="shared" si="202"/>
        <v>nm</v>
      </c>
      <c r="F80" s="51" t="str">
        <f t="shared" si="202"/>
        <v>nm</v>
      </c>
      <c r="G80" s="51" t="str">
        <f t="shared" si="202"/>
        <v>nm</v>
      </c>
      <c r="H80" s="51" t="str">
        <f t="shared" si="202"/>
        <v>nm</v>
      </c>
      <c r="I80" s="51">
        <f t="shared" si="202"/>
        <v>-6.313645621181263E-2</v>
      </c>
      <c r="J80" s="51">
        <f t="shared" ref="J80" si="203">+IFERROR(J79/I79-1,"nm")</f>
        <v>8.9298184357541999E-2</v>
      </c>
      <c r="K80" s="51">
        <f t="shared" ref="K80" si="204">+IFERROR(K79/J79-1,"nm")</f>
        <v>8.9298184357541999E-2</v>
      </c>
      <c r="L80" s="51">
        <f t="shared" ref="L80" si="205">+IFERROR(L79/K79-1,"nm")</f>
        <v>8.9298184357542221E-2</v>
      </c>
      <c r="M80" s="51">
        <f t="shared" ref="M80" si="206">+IFERROR(M79/L79-1,"nm")</f>
        <v>8.9298184357541999E-2</v>
      </c>
      <c r="N80" s="51">
        <f t="shared" ref="N80" si="207">+IFERROR(N79/M79-1,"nm")</f>
        <v>8.9298184357541999E-2</v>
      </c>
    </row>
    <row r="81" spans="1:14" x14ac:dyDescent="0.3">
      <c r="A81" s="50" t="s">
        <v>133</v>
      </c>
      <c r="B81" s="51" t="str">
        <f>+IFERROR(B79/B$52,"nm")</f>
        <v>nm</v>
      </c>
      <c r="C81" s="51" t="str">
        <f t="shared" ref="C81:N81" si="208">+IFERROR(C79/C$52,"nm")</f>
        <v>nm</v>
      </c>
      <c r="D81" s="51" t="str">
        <f t="shared" si="208"/>
        <v>nm</v>
      </c>
      <c r="E81" s="51" t="str">
        <f t="shared" si="208"/>
        <v>nm</v>
      </c>
      <c r="F81" s="51" t="str">
        <f t="shared" si="208"/>
        <v>nm</v>
      </c>
      <c r="G81" s="51" t="str">
        <f t="shared" si="208"/>
        <v>nm</v>
      </c>
      <c r="H81" s="51">
        <f t="shared" si="208"/>
        <v>8.5719273743016758E-2</v>
      </c>
      <c r="I81" s="62">
        <f t="shared" si="208"/>
        <v>7.37238560782114E-2</v>
      </c>
      <c r="J81" s="62">
        <f>I81</f>
        <v>7.37238560782114E-2</v>
      </c>
      <c r="K81" s="62">
        <f t="shared" ref="K81:N81" si="209">J81</f>
        <v>7.37238560782114E-2</v>
      </c>
      <c r="L81" s="62">
        <f t="shared" si="209"/>
        <v>7.37238560782114E-2</v>
      </c>
      <c r="M81" s="62">
        <f t="shared" si="209"/>
        <v>7.37238560782114E-2</v>
      </c>
      <c r="N81" s="62">
        <f t="shared" si="209"/>
        <v>7.37238560782114E-2</v>
      </c>
    </row>
    <row r="82" spans="1:14" x14ac:dyDescent="0.3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0</v>
      </c>
      <c r="C83" s="9">
        <f>+Historicals!C115</f>
        <v>0</v>
      </c>
      <c r="D83" s="9">
        <f>+Historicals!D115</f>
        <v>0</v>
      </c>
      <c r="E83" s="9">
        <f>+Historicals!E115</f>
        <v>0</v>
      </c>
      <c r="F83" s="9">
        <f>+Historicals!F115</f>
        <v>0</v>
      </c>
      <c r="G83" s="9">
        <f>+Historicals!G115</f>
        <v>0</v>
      </c>
      <c r="H83" s="9">
        <f>+Historicals!H115</f>
        <v>8290</v>
      </c>
      <c r="I83" s="9">
        <f>+Historicals!I115</f>
        <v>7547</v>
      </c>
      <c r="J83" s="57">
        <f>I83*(1+I84)</f>
        <v>6870.5921592279856</v>
      </c>
      <c r="K83" s="57">
        <f t="shared" ref="K83:N83" si="210">J83*(1+J84)</f>
        <v>6254.8080851258874</v>
      </c>
      <c r="L83" s="57">
        <f t="shared" ref="L83" si="211">K83*(1+K84)</f>
        <v>5694.2143086182232</v>
      </c>
      <c r="M83" s="57">
        <f t="shared" ref="M83" si="212">L83*(1+L84)</f>
        <v>5183.8643410303657</v>
      </c>
      <c r="N83" s="57">
        <f t="shared" ref="N83" si="213">M83*(1+M84)</f>
        <v>4719.2550279561119</v>
      </c>
    </row>
    <row r="84" spans="1:14" x14ac:dyDescent="0.3">
      <c r="A84" s="48" t="s">
        <v>129</v>
      </c>
      <c r="B84" s="51" t="str">
        <f t="shared" ref="B84:N84" si="214">+IFERROR(B83/A83-1,"nm")</f>
        <v>nm</v>
      </c>
      <c r="C84" s="51" t="str">
        <f t="shared" si="214"/>
        <v>nm</v>
      </c>
      <c r="D84" s="51" t="str">
        <f t="shared" si="214"/>
        <v>nm</v>
      </c>
      <c r="E84" s="51" t="str">
        <f t="shared" si="214"/>
        <v>nm</v>
      </c>
      <c r="F84" s="51" t="str">
        <f t="shared" si="214"/>
        <v>nm</v>
      </c>
      <c r="G84" s="51" t="str">
        <f t="shared" si="214"/>
        <v>nm</v>
      </c>
      <c r="H84" s="51" t="str">
        <f t="shared" si="214"/>
        <v>nm</v>
      </c>
      <c r="I84" s="62">
        <f t="shared" si="214"/>
        <v>-8.9626055488540413E-2</v>
      </c>
      <c r="J84" s="62">
        <f t="shared" si="214"/>
        <v>-8.9626055488540413E-2</v>
      </c>
      <c r="K84" s="62">
        <f t="shared" si="214"/>
        <v>-8.9626055488540413E-2</v>
      </c>
      <c r="L84" s="62">
        <f t="shared" si="214"/>
        <v>-8.9626055488540413E-2</v>
      </c>
      <c r="M84" s="62">
        <f t="shared" si="214"/>
        <v>-8.9626055488540413E-2</v>
      </c>
      <c r="N84" s="62">
        <f t="shared" si="214"/>
        <v>-8.9626055488540413E-2</v>
      </c>
    </row>
    <row r="85" spans="1:14" x14ac:dyDescent="0.3">
      <c r="A85" s="49" t="s">
        <v>113</v>
      </c>
      <c r="B85" s="3">
        <f>+Historicals!B116</f>
        <v>0</v>
      </c>
      <c r="C85" s="3">
        <f>+Historicals!C116</f>
        <v>0</v>
      </c>
      <c r="D85" s="3">
        <f>+Historicals!D116</f>
        <v>0</v>
      </c>
      <c r="E85" s="3">
        <f>+Historicals!E116</f>
        <v>0</v>
      </c>
      <c r="F85" s="3">
        <f>+Historicals!F116</f>
        <v>0</v>
      </c>
      <c r="G85" s="3">
        <f>+Historicals!G116</f>
        <v>0</v>
      </c>
      <c r="H85" s="3">
        <f>+Historicals!H116</f>
        <v>5748</v>
      </c>
      <c r="I85" s="3">
        <f>+Historicals!I116</f>
        <v>5416</v>
      </c>
      <c r="J85" s="59">
        <f>+I85*(1+J86)</f>
        <v>5103.1760612386915</v>
      </c>
      <c r="K85" s="59">
        <f t="shared" ref="K85:N85" si="215">+J85*(1+K86)</f>
        <v>4808.4205893647795</v>
      </c>
      <c r="L85" s="59">
        <f t="shared" si="215"/>
        <v>4530.6899638134382</v>
      </c>
      <c r="M85" s="59">
        <f t="shared" si="215"/>
        <v>4269.0008427302682</v>
      </c>
      <c r="N85" s="59">
        <f t="shared" si="215"/>
        <v>4022.4266813199606</v>
      </c>
    </row>
    <row r="86" spans="1:14" x14ac:dyDescent="0.3">
      <c r="A86" s="48" t="s">
        <v>129</v>
      </c>
      <c r="B86" s="51" t="str">
        <f t="shared" ref="B86:I86" si="216">+IFERROR(B85/A85-1,"nm")</f>
        <v>nm</v>
      </c>
      <c r="C86" s="51" t="str">
        <f t="shared" si="216"/>
        <v>nm</v>
      </c>
      <c r="D86" s="51" t="str">
        <f t="shared" si="216"/>
        <v>nm</v>
      </c>
      <c r="E86" s="51" t="str">
        <f t="shared" si="216"/>
        <v>nm</v>
      </c>
      <c r="F86" s="51" t="str">
        <f t="shared" si="216"/>
        <v>nm</v>
      </c>
      <c r="G86" s="51" t="str">
        <f t="shared" si="216"/>
        <v>nm</v>
      </c>
      <c r="H86" s="51" t="str">
        <f t="shared" si="216"/>
        <v>nm</v>
      </c>
      <c r="I86" s="62">
        <f t="shared" si="216"/>
        <v>-5.7759220598469052E-2</v>
      </c>
      <c r="J86" s="62">
        <f>+J87+J88</f>
        <v>-5.7759220598469052E-2</v>
      </c>
      <c r="K86" s="62">
        <f t="shared" ref="K86:N86" si="217">+K87+K88</f>
        <v>-5.7759220598469052E-2</v>
      </c>
      <c r="L86" s="62">
        <f t="shared" si="217"/>
        <v>-5.7759220598469052E-2</v>
      </c>
      <c r="M86" s="62">
        <f t="shared" si="217"/>
        <v>-5.7759220598469052E-2</v>
      </c>
      <c r="N86" s="62">
        <f t="shared" si="217"/>
        <v>-5.7759220598469052E-2</v>
      </c>
    </row>
    <row r="87" spans="1:14" x14ac:dyDescent="0.3">
      <c r="A87" s="48" t="s">
        <v>137</v>
      </c>
      <c r="B87" s="51">
        <f>Historicals!B188</f>
        <v>0</v>
      </c>
      <c r="C87" s="51">
        <f>Historicals!C188</f>
        <v>0</v>
      </c>
      <c r="D87" s="51">
        <f>Historicals!D188</f>
        <v>0</v>
      </c>
      <c r="E87" s="51">
        <f>Historicals!E188</f>
        <v>0</v>
      </c>
      <c r="F87" s="51">
        <f>Historicals!F188</f>
        <v>0</v>
      </c>
      <c r="G87" s="51">
        <f>Historicals!G188</f>
        <v>0</v>
      </c>
      <c r="H87" s="51">
        <f>Historicals!H188</f>
        <v>0</v>
      </c>
      <c r="I87" s="51">
        <f>Historicals!I188</f>
        <v>-0.1</v>
      </c>
      <c r="J87" s="60">
        <f>I87</f>
        <v>-0.1</v>
      </c>
      <c r="K87" s="60">
        <f t="shared" ref="K87:N87" si="218">J87</f>
        <v>-0.1</v>
      </c>
      <c r="L87" s="60">
        <f t="shared" si="218"/>
        <v>-0.1</v>
      </c>
      <c r="M87" s="60">
        <f t="shared" si="218"/>
        <v>-0.1</v>
      </c>
      <c r="N87" s="60">
        <f t="shared" si="218"/>
        <v>-0.1</v>
      </c>
    </row>
    <row r="88" spans="1:14" x14ac:dyDescent="0.3">
      <c r="A88" s="48" t="s">
        <v>138</v>
      </c>
      <c r="B88" s="51" t="str">
        <f t="shared" ref="B88:H88" si="219">+IFERROR(B86-B87,"nm")</f>
        <v>nm</v>
      </c>
      <c r="C88" s="51" t="str">
        <f t="shared" si="219"/>
        <v>nm</v>
      </c>
      <c r="D88" s="51" t="str">
        <f t="shared" si="219"/>
        <v>nm</v>
      </c>
      <c r="E88" s="51" t="str">
        <f t="shared" si="219"/>
        <v>nm</v>
      </c>
      <c r="F88" s="51" t="str">
        <f t="shared" si="219"/>
        <v>nm</v>
      </c>
      <c r="G88" s="51" t="str">
        <f t="shared" si="219"/>
        <v>nm</v>
      </c>
      <c r="H88" s="51" t="str">
        <f t="shared" si="219"/>
        <v>nm</v>
      </c>
      <c r="I88" s="51">
        <f>+IFERROR(I86-I87,"nm")</f>
        <v>4.2240779401530953E-2</v>
      </c>
      <c r="J88" s="60">
        <f>I88</f>
        <v>4.2240779401530953E-2</v>
      </c>
      <c r="K88" s="60">
        <f t="shared" ref="K88:N88" si="220">+J88</f>
        <v>4.2240779401530953E-2</v>
      </c>
      <c r="L88" s="60">
        <f t="shared" si="220"/>
        <v>4.2240779401530953E-2</v>
      </c>
      <c r="M88" s="60">
        <f t="shared" si="220"/>
        <v>4.2240779401530953E-2</v>
      </c>
      <c r="N88" s="60">
        <f t="shared" si="220"/>
        <v>4.2240779401530953E-2</v>
      </c>
    </row>
    <row r="89" spans="1:14" x14ac:dyDescent="0.3">
      <c r="A89" s="49" t="s">
        <v>114</v>
      </c>
      <c r="B89" s="3">
        <f>Historicals!B117</f>
        <v>0</v>
      </c>
      <c r="C89" s="3">
        <f>Historicals!C117</f>
        <v>0</v>
      </c>
      <c r="D89" s="3">
        <f>Historicals!D117</f>
        <v>0</v>
      </c>
      <c r="E89" s="3">
        <f>Historicals!E117</f>
        <v>0</v>
      </c>
      <c r="F89" s="3">
        <f>Historicals!F117</f>
        <v>0</v>
      </c>
      <c r="G89" s="3">
        <f>Historicals!G117</f>
        <v>0</v>
      </c>
      <c r="H89" s="3">
        <f>Historicals!H117</f>
        <v>2347</v>
      </c>
      <c r="I89" s="3">
        <f>Historicals!I117</f>
        <v>1938</v>
      </c>
      <c r="J89" s="59">
        <f>+I89*(1+J90)</f>
        <v>1600.2743928419259</v>
      </c>
      <c r="K89" s="59">
        <f t="shared" ref="K89:N89" si="221">+J89*(1+K90)</f>
        <v>1321.4025450906061</v>
      </c>
      <c r="L89" s="59">
        <f t="shared" si="221"/>
        <v>1091.128305234595</v>
      </c>
      <c r="M89" s="59">
        <f t="shared" si="221"/>
        <v>900.98281020223487</v>
      </c>
      <c r="N89" s="59">
        <f t="shared" si="221"/>
        <v>743.973023507427</v>
      </c>
    </row>
    <row r="90" spans="1:14" x14ac:dyDescent="0.3">
      <c r="A90" s="48" t="s">
        <v>129</v>
      </c>
      <c r="B90" s="51" t="str">
        <f t="shared" ref="B90:H90" si="222">+IFERROR(B89/A89-1,"nm")</f>
        <v>nm</v>
      </c>
      <c r="C90" s="51" t="str">
        <f t="shared" si="222"/>
        <v>nm</v>
      </c>
      <c r="D90" s="51" t="str">
        <f t="shared" si="222"/>
        <v>nm</v>
      </c>
      <c r="E90" s="51" t="str">
        <f t="shared" si="222"/>
        <v>nm</v>
      </c>
      <c r="F90" s="51" t="str">
        <f t="shared" si="222"/>
        <v>nm</v>
      </c>
      <c r="G90" s="51" t="str">
        <f t="shared" si="222"/>
        <v>nm</v>
      </c>
      <c r="H90" s="51" t="str">
        <f t="shared" si="222"/>
        <v>nm</v>
      </c>
      <c r="I90" s="62">
        <f>+IFERROR(I89/H89-1,"nm")</f>
        <v>-0.17426501917341286</v>
      </c>
      <c r="J90" s="62">
        <f>+J91+J92</f>
        <v>-0.17426501917341286</v>
      </c>
      <c r="K90" s="62">
        <f t="shared" ref="K90:N90" si="223">+K91+K92</f>
        <v>-0.17426501917341286</v>
      </c>
      <c r="L90" s="62">
        <f t="shared" si="223"/>
        <v>-0.17426501917341286</v>
      </c>
      <c r="M90" s="62">
        <f t="shared" si="223"/>
        <v>-0.17426501917341286</v>
      </c>
      <c r="N90" s="62">
        <f t="shared" si="223"/>
        <v>-0.17426501917341286</v>
      </c>
    </row>
    <row r="91" spans="1:14" x14ac:dyDescent="0.3">
      <c r="A91" s="48" t="s">
        <v>137</v>
      </c>
      <c r="B91" s="51">
        <f>Historicals!B189</f>
        <v>0</v>
      </c>
      <c r="C91" s="51">
        <f>Historicals!C189</f>
        <v>0</v>
      </c>
      <c r="D91" s="51">
        <f>Historicals!D189</f>
        <v>0</v>
      </c>
      <c r="E91" s="51">
        <f>Historicals!E189</f>
        <v>0</v>
      </c>
      <c r="F91" s="51">
        <f>Historicals!F189</f>
        <v>0</v>
      </c>
      <c r="G91" s="51">
        <f>Historicals!G189</f>
        <v>0</v>
      </c>
      <c r="H91" s="51">
        <f>Historicals!H189</f>
        <v>0</v>
      </c>
      <c r="I91" s="51">
        <f>Historicals!I189</f>
        <v>-0.21</v>
      </c>
      <c r="J91" s="60">
        <f>I91</f>
        <v>-0.21</v>
      </c>
      <c r="K91" s="60">
        <f t="shared" ref="K91:N92" si="224">+J91</f>
        <v>-0.21</v>
      </c>
      <c r="L91" s="60">
        <f t="shared" si="224"/>
        <v>-0.21</v>
      </c>
      <c r="M91" s="60">
        <f t="shared" si="224"/>
        <v>-0.21</v>
      </c>
      <c r="N91" s="60">
        <f t="shared" si="224"/>
        <v>-0.21</v>
      </c>
    </row>
    <row r="92" spans="1:14" x14ac:dyDescent="0.3">
      <c r="A92" s="48" t="s">
        <v>138</v>
      </c>
      <c r="B92" s="51" t="str">
        <f t="shared" ref="B92:H92" si="225">+IFERROR(B90-B91,"nm")</f>
        <v>nm</v>
      </c>
      <c r="C92" s="51" t="str">
        <f t="shared" si="225"/>
        <v>nm</v>
      </c>
      <c r="D92" s="51" t="str">
        <f t="shared" si="225"/>
        <v>nm</v>
      </c>
      <c r="E92" s="51" t="str">
        <f t="shared" si="225"/>
        <v>nm</v>
      </c>
      <c r="F92" s="51" t="str">
        <f t="shared" si="225"/>
        <v>nm</v>
      </c>
      <c r="G92" s="51" t="str">
        <f t="shared" si="225"/>
        <v>nm</v>
      </c>
      <c r="H92" s="51" t="str">
        <f t="shared" si="225"/>
        <v>nm</v>
      </c>
      <c r="I92" s="51">
        <f>+IFERROR(I90-I91,"nm")</f>
        <v>3.5734980826587132E-2</v>
      </c>
      <c r="J92" s="60">
        <f>I92</f>
        <v>3.5734980826587132E-2</v>
      </c>
      <c r="K92" s="60">
        <f t="shared" si="224"/>
        <v>3.5734980826587132E-2</v>
      </c>
      <c r="L92" s="60">
        <f t="shared" si="224"/>
        <v>3.5734980826587132E-2</v>
      </c>
      <c r="M92" s="60">
        <f t="shared" si="224"/>
        <v>3.5734980826587132E-2</v>
      </c>
      <c r="N92" s="60">
        <f t="shared" si="224"/>
        <v>3.5734980826587132E-2</v>
      </c>
    </row>
    <row r="93" spans="1:14" x14ac:dyDescent="0.3">
      <c r="A93" s="49" t="s">
        <v>115</v>
      </c>
      <c r="B93" s="3">
        <f>Historicals!B118</f>
        <v>0</v>
      </c>
      <c r="C93" s="3">
        <f>Historicals!C118</f>
        <v>0</v>
      </c>
      <c r="D93" s="3">
        <f>Historicals!D118</f>
        <v>0</v>
      </c>
      <c r="E93" s="3">
        <f>Historicals!E118</f>
        <v>0</v>
      </c>
      <c r="F93" s="3">
        <f>Historicals!F118</f>
        <v>0</v>
      </c>
      <c r="G93" s="3">
        <f>Historicals!G118</f>
        <v>0</v>
      </c>
      <c r="H93" s="3">
        <f>Historicals!H118</f>
        <v>195</v>
      </c>
      <c r="I93" s="3">
        <f>Historicals!I118</f>
        <v>193</v>
      </c>
      <c r="J93" s="59">
        <f>+I93*(1+J94)</f>
        <v>191.02051282051283</v>
      </c>
      <c r="K93" s="59">
        <f t="shared" ref="K93:N93" si="226">+J93*(1+K94)</f>
        <v>189.06132807363579</v>
      </c>
      <c r="L93" s="59">
        <f t="shared" si="226"/>
        <v>187.12223752929083</v>
      </c>
      <c r="M93" s="59">
        <f t="shared" si="226"/>
        <v>185.20303509309298</v>
      </c>
      <c r="N93" s="59">
        <f t="shared" si="226"/>
        <v>183.30351678444589</v>
      </c>
    </row>
    <row r="94" spans="1:14" x14ac:dyDescent="0.3">
      <c r="A94" s="48" t="s">
        <v>129</v>
      </c>
      <c r="B94" s="51" t="str">
        <f t="shared" ref="B94:H94" si="227">+IFERROR(B93/A93-1,"nm")</f>
        <v>nm</v>
      </c>
      <c r="C94" s="51" t="str">
        <f t="shared" si="227"/>
        <v>nm</v>
      </c>
      <c r="D94" s="51" t="str">
        <f t="shared" si="227"/>
        <v>nm</v>
      </c>
      <c r="E94" s="51" t="str">
        <f t="shared" si="227"/>
        <v>nm</v>
      </c>
      <c r="F94" s="51" t="str">
        <f t="shared" si="227"/>
        <v>nm</v>
      </c>
      <c r="G94" s="51" t="str">
        <f t="shared" si="227"/>
        <v>nm</v>
      </c>
      <c r="H94" s="51" t="str">
        <f t="shared" si="227"/>
        <v>nm</v>
      </c>
      <c r="I94" s="62">
        <f>+IFERROR(I93/H93-1,"nm")</f>
        <v>-1.025641025641022E-2</v>
      </c>
      <c r="J94" s="62">
        <f>+J95+J96</f>
        <v>-1.025641025641022E-2</v>
      </c>
      <c r="K94" s="62">
        <f t="shared" ref="K94:N94" si="228">+K95+K96</f>
        <v>-1.025641025641022E-2</v>
      </c>
      <c r="L94" s="62">
        <f t="shared" si="228"/>
        <v>-1.025641025641022E-2</v>
      </c>
      <c r="M94" s="62">
        <f t="shared" si="228"/>
        <v>-1.025641025641022E-2</v>
      </c>
      <c r="N94" s="62">
        <f t="shared" si="228"/>
        <v>-1.025641025641022E-2</v>
      </c>
    </row>
    <row r="95" spans="1:14" x14ac:dyDescent="0.3">
      <c r="A95" s="48" t="s">
        <v>137</v>
      </c>
      <c r="B95" s="51">
        <f>Historicals!B190</f>
        <v>0</v>
      </c>
      <c r="C95" s="51">
        <f>Historicals!C190</f>
        <v>0</v>
      </c>
      <c r="D95" s="51">
        <f>Historicals!D190</f>
        <v>0</v>
      </c>
      <c r="E95" s="51">
        <f>Historicals!E190</f>
        <v>0</v>
      </c>
      <c r="F95" s="51">
        <f>Historicals!F190</f>
        <v>0</v>
      </c>
      <c r="G95" s="51">
        <f>Historicals!G190</f>
        <v>0</v>
      </c>
      <c r="H95" s="51">
        <f>Historicals!H190</f>
        <v>0</v>
      </c>
      <c r="I95" s="51">
        <f>Historicals!I190</f>
        <v>-0.06</v>
      </c>
      <c r="J95" s="60">
        <f>I95</f>
        <v>-0.06</v>
      </c>
      <c r="K95" s="60">
        <f t="shared" ref="K95:N96" si="229">+J95</f>
        <v>-0.06</v>
      </c>
      <c r="L95" s="60">
        <f t="shared" si="229"/>
        <v>-0.06</v>
      </c>
      <c r="M95" s="60">
        <f t="shared" si="229"/>
        <v>-0.06</v>
      </c>
      <c r="N95" s="60">
        <f t="shared" si="229"/>
        <v>-0.06</v>
      </c>
    </row>
    <row r="96" spans="1:14" x14ac:dyDescent="0.3">
      <c r="A96" s="48" t="s">
        <v>138</v>
      </c>
      <c r="B96" s="51" t="str">
        <f t="shared" ref="B96:H96" si="230">+IFERROR(B94-B95,"nm")</f>
        <v>nm</v>
      </c>
      <c r="C96" s="51" t="str">
        <f t="shared" si="230"/>
        <v>nm</v>
      </c>
      <c r="D96" s="51" t="str">
        <f t="shared" si="230"/>
        <v>nm</v>
      </c>
      <c r="E96" s="51" t="str">
        <f t="shared" si="230"/>
        <v>nm</v>
      </c>
      <c r="F96" s="51" t="str">
        <f t="shared" si="230"/>
        <v>nm</v>
      </c>
      <c r="G96" s="51" t="str">
        <f t="shared" si="230"/>
        <v>nm</v>
      </c>
      <c r="H96" s="51" t="str">
        <f t="shared" si="230"/>
        <v>nm</v>
      </c>
      <c r="I96" s="51">
        <f>+IFERROR(I94-I95,"nm")</f>
        <v>4.9743589743589778E-2</v>
      </c>
      <c r="J96" s="60">
        <f>I96</f>
        <v>4.9743589743589778E-2</v>
      </c>
      <c r="K96" s="60">
        <f t="shared" si="229"/>
        <v>4.9743589743589778E-2</v>
      </c>
      <c r="L96" s="60">
        <f t="shared" si="229"/>
        <v>4.9743589743589778E-2</v>
      </c>
      <c r="M96" s="60">
        <f t="shared" si="229"/>
        <v>4.9743589743589778E-2</v>
      </c>
      <c r="N96" s="60">
        <f t="shared" si="229"/>
        <v>4.9743589743589778E-2</v>
      </c>
    </row>
    <row r="97" spans="1:14" x14ac:dyDescent="0.3">
      <c r="A97" s="9" t="s">
        <v>130</v>
      </c>
      <c r="B97" s="52">
        <f t="shared" ref="B97:H97" si="231">+B104+B100</f>
        <v>0</v>
      </c>
      <c r="C97" s="52">
        <f t="shared" si="231"/>
        <v>0</v>
      </c>
      <c r="D97" s="52">
        <f t="shared" si="231"/>
        <v>0</v>
      </c>
      <c r="E97" s="52">
        <f t="shared" si="231"/>
        <v>0</v>
      </c>
      <c r="F97" s="52">
        <f t="shared" si="231"/>
        <v>0</v>
      </c>
      <c r="G97" s="52">
        <f t="shared" si="231"/>
        <v>0</v>
      </c>
      <c r="H97" s="52">
        <f t="shared" si="231"/>
        <v>3289</v>
      </c>
      <c r="I97" s="52">
        <f>+I104+I100</f>
        <v>2406</v>
      </c>
      <c r="J97" s="52">
        <f>J83*J99</f>
        <v>2190.3597104945716</v>
      </c>
      <c r="K97" s="52">
        <f t="shared" ref="K97:N97" si="232">K83*K99</f>
        <v>1994.0464095419218</v>
      </c>
      <c r="L97" s="52">
        <f t="shared" si="232"/>
        <v>1815.3278953935926</v>
      </c>
      <c r="M97" s="52">
        <f t="shared" si="232"/>
        <v>1652.6272167111513</v>
      </c>
      <c r="N97" s="52">
        <f t="shared" si="232"/>
        <v>1504.5087580843256</v>
      </c>
    </row>
    <row r="98" spans="1:14" x14ac:dyDescent="0.3">
      <c r="A98" s="50" t="s">
        <v>129</v>
      </c>
      <c r="B98" s="51" t="str">
        <f t="shared" ref="B98:H98" si="233">+IFERROR(B97/A97-1,"nm")</f>
        <v>nm</v>
      </c>
      <c r="C98" s="51" t="str">
        <f t="shared" si="233"/>
        <v>nm</v>
      </c>
      <c r="D98" s="51" t="str">
        <f t="shared" si="233"/>
        <v>nm</v>
      </c>
      <c r="E98" s="51" t="str">
        <f t="shared" si="233"/>
        <v>nm</v>
      </c>
      <c r="F98" s="51" t="str">
        <f t="shared" si="233"/>
        <v>nm</v>
      </c>
      <c r="G98" s="51" t="str">
        <f t="shared" si="233"/>
        <v>nm</v>
      </c>
      <c r="H98" s="51" t="str">
        <f t="shared" si="233"/>
        <v>nm</v>
      </c>
      <c r="I98" s="51">
        <f>+IFERROR(I97/H97-1,"nm")</f>
        <v>-0.26847065977500761</v>
      </c>
      <c r="J98" s="51">
        <f t="shared" ref="J98:N98" si="234">+IFERROR(J97/I97-1,"nm")</f>
        <v>-8.9626055488540524E-2</v>
      </c>
      <c r="K98" s="51">
        <f t="shared" si="234"/>
        <v>-8.9626055488540413E-2</v>
      </c>
      <c r="L98" s="51">
        <f t="shared" si="234"/>
        <v>-8.9626055488540524E-2</v>
      </c>
      <c r="M98" s="51">
        <f t="shared" si="234"/>
        <v>-8.9626055488540413E-2</v>
      </c>
      <c r="N98" s="51">
        <f t="shared" si="234"/>
        <v>-8.9626055488540413E-2</v>
      </c>
    </row>
    <row r="99" spans="1:14" x14ac:dyDescent="0.3">
      <c r="A99" s="50" t="s">
        <v>131</v>
      </c>
      <c r="B99" s="51" t="str">
        <f>+IFERROR(B97/B$83,"nm")</f>
        <v>nm</v>
      </c>
      <c r="C99" s="51" t="str">
        <f t="shared" ref="C99:I99" si="235">+IFERROR(C97/C$83,"nm")</f>
        <v>nm</v>
      </c>
      <c r="D99" s="51" t="str">
        <f t="shared" si="235"/>
        <v>nm</v>
      </c>
      <c r="E99" s="51" t="str">
        <f t="shared" si="235"/>
        <v>nm</v>
      </c>
      <c r="F99" s="51" t="str">
        <f t="shared" si="235"/>
        <v>nm</v>
      </c>
      <c r="G99" s="51" t="str">
        <f t="shared" si="235"/>
        <v>nm</v>
      </c>
      <c r="H99" s="51">
        <f t="shared" si="235"/>
        <v>0.39674306393244874</v>
      </c>
      <c r="I99" s="62">
        <f t="shared" si="235"/>
        <v>0.31880217304889358</v>
      </c>
      <c r="J99" s="63">
        <f>+I99</f>
        <v>0.31880217304889358</v>
      </c>
      <c r="K99" s="63">
        <f t="shared" ref="K99:N99" si="236">+J99</f>
        <v>0.31880217304889358</v>
      </c>
      <c r="L99" s="63">
        <f t="shared" si="236"/>
        <v>0.31880217304889358</v>
      </c>
      <c r="M99" s="63">
        <f t="shared" si="236"/>
        <v>0.31880217304889358</v>
      </c>
      <c r="N99" s="63">
        <f t="shared" si="236"/>
        <v>0.31880217304889358</v>
      </c>
    </row>
    <row r="100" spans="1:14" x14ac:dyDescent="0.3">
      <c r="A100" s="9" t="s">
        <v>132</v>
      </c>
      <c r="B100" s="9">
        <f>Historicals!B169</f>
        <v>0</v>
      </c>
      <c r="C100" s="9">
        <f>Historicals!C169</f>
        <v>0</v>
      </c>
      <c r="D100" s="9">
        <f>Historicals!D169</f>
        <v>0</v>
      </c>
      <c r="E100" s="9">
        <f>Historicals!E169</f>
        <v>0</v>
      </c>
      <c r="F100" s="9">
        <f>Historicals!F169</f>
        <v>0</v>
      </c>
      <c r="G100" s="9">
        <f>Historicals!G169</f>
        <v>0</v>
      </c>
      <c r="H100" s="9">
        <f>Historicals!H169</f>
        <v>46</v>
      </c>
      <c r="I100" s="9">
        <f>Historicals!I169</f>
        <v>41</v>
      </c>
      <c r="J100" s="52">
        <f>+J103*J110</f>
        <v>37.325331724969843</v>
      </c>
      <c r="K100" s="52">
        <f t="shared" ref="K100:N100" si="237">+K103*K110</f>
        <v>33.980009472659518</v>
      </c>
      <c r="L100" s="52">
        <f t="shared" si="237"/>
        <v>30.934515258161806</v>
      </c>
      <c r="M100" s="52">
        <f t="shared" si="237"/>
        <v>28.161976677122695</v>
      </c>
      <c r="N100" s="52">
        <f t="shared" si="237"/>
        <v>25.637929792791915</v>
      </c>
    </row>
    <row r="101" spans="1:14" x14ac:dyDescent="0.3">
      <c r="A101" s="50" t="s">
        <v>129</v>
      </c>
      <c r="B101" s="51" t="str">
        <f t="shared" ref="B101:N101" si="238">+IFERROR(B100/A100-1,"nm")</f>
        <v>nm</v>
      </c>
      <c r="C101" s="51" t="str">
        <f t="shared" si="238"/>
        <v>nm</v>
      </c>
      <c r="D101" s="51" t="str">
        <f t="shared" si="238"/>
        <v>nm</v>
      </c>
      <c r="E101" s="51" t="str">
        <f t="shared" si="238"/>
        <v>nm</v>
      </c>
      <c r="F101" s="51" t="str">
        <f t="shared" si="238"/>
        <v>nm</v>
      </c>
      <c r="G101" s="51" t="str">
        <f t="shared" si="238"/>
        <v>nm</v>
      </c>
      <c r="H101" s="51" t="str">
        <f t="shared" si="238"/>
        <v>nm</v>
      </c>
      <c r="I101" s="51">
        <f t="shared" si="238"/>
        <v>-0.10869565217391308</v>
      </c>
      <c r="J101" s="58">
        <f t="shared" si="238"/>
        <v>-8.9626055488540413E-2</v>
      </c>
      <c r="K101" s="58">
        <f t="shared" si="238"/>
        <v>-8.9626055488540413E-2</v>
      </c>
      <c r="L101" s="58">
        <f t="shared" si="238"/>
        <v>-8.9626055488540413E-2</v>
      </c>
      <c r="M101" s="58">
        <f t="shared" si="238"/>
        <v>-8.9626055488540413E-2</v>
      </c>
      <c r="N101" s="58">
        <f t="shared" si="238"/>
        <v>-8.9626055488540413E-2</v>
      </c>
    </row>
    <row r="102" spans="1:14" x14ac:dyDescent="0.3">
      <c r="A102" s="50" t="s">
        <v>133</v>
      </c>
      <c r="B102" s="51" t="str">
        <f>+IFERROR(B100/B$83,"nm")</f>
        <v>nm</v>
      </c>
      <c r="C102" s="51" t="str">
        <f t="shared" ref="C102:I102" si="239">+IFERROR(C100/C$83,"nm")</f>
        <v>nm</v>
      </c>
      <c r="D102" s="51" t="str">
        <f t="shared" si="239"/>
        <v>nm</v>
      </c>
      <c r="E102" s="51" t="str">
        <f t="shared" si="239"/>
        <v>nm</v>
      </c>
      <c r="F102" s="51" t="str">
        <f t="shared" si="239"/>
        <v>nm</v>
      </c>
      <c r="G102" s="51" t="str">
        <f t="shared" si="239"/>
        <v>nm</v>
      </c>
      <c r="H102" s="51">
        <f t="shared" si="239"/>
        <v>5.5488540410132689E-3</v>
      </c>
      <c r="I102" s="51">
        <f t="shared" si="239"/>
        <v>5.4326222340002651E-3</v>
      </c>
      <c r="J102" s="58">
        <f t="shared" ref="J102:N102" si="240">+IFERROR(J100/J$52,"nm")</f>
        <v>2.745851914082905E-3</v>
      </c>
      <c r="K102" s="58">
        <f t="shared" si="240"/>
        <v>2.2948280589876555E-3</v>
      </c>
      <c r="L102" s="58">
        <f t="shared" si="240"/>
        <v>1.9178877758511373E-3</v>
      </c>
      <c r="M102" s="58">
        <f t="shared" si="240"/>
        <v>1.602862361017963E-3</v>
      </c>
      <c r="N102" s="58">
        <f t="shared" si="240"/>
        <v>1.3395818987520843E-3</v>
      </c>
    </row>
    <row r="103" spans="1:14" x14ac:dyDescent="0.3">
      <c r="A103" s="50" t="s">
        <v>142</v>
      </c>
      <c r="B103" s="51" t="str">
        <f t="shared" ref="B103:I103" si="241">+IFERROR(B100/B110,"nm")</f>
        <v>nm</v>
      </c>
      <c r="C103" s="51" t="str">
        <f t="shared" si="241"/>
        <v>nm</v>
      </c>
      <c r="D103" s="51" t="str">
        <f t="shared" si="241"/>
        <v>nm</v>
      </c>
      <c r="E103" s="51" t="str">
        <f t="shared" si="241"/>
        <v>nm</v>
      </c>
      <c r="F103" s="51" t="str">
        <f t="shared" si="241"/>
        <v>nm</v>
      </c>
      <c r="G103" s="51" t="str">
        <f t="shared" si="241"/>
        <v>nm</v>
      </c>
      <c r="H103" s="51">
        <f t="shared" si="241"/>
        <v>0.15972222222222221</v>
      </c>
      <c r="I103" s="62">
        <f t="shared" si="241"/>
        <v>0.13531353135313531</v>
      </c>
      <c r="J103" s="63">
        <f>+I103</f>
        <v>0.13531353135313531</v>
      </c>
      <c r="K103" s="63">
        <f t="shared" ref="K103:N103" si="242">+J103</f>
        <v>0.13531353135313531</v>
      </c>
      <c r="L103" s="63">
        <f t="shared" si="242"/>
        <v>0.13531353135313531</v>
      </c>
      <c r="M103" s="63">
        <f t="shared" si="242"/>
        <v>0.13531353135313531</v>
      </c>
      <c r="N103" s="63">
        <f t="shared" si="242"/>
        <v>0.13531353135313531</v>
      </c>
    </row>
    <row r="104" spans="1:14" x14ac:dyDescent="0.3">
      <c r="A104" s="9" t="s">
        <v>134</v>
      </c>
      <c r="B104" s="9">
        <f>Historicals!B136</f>
        <v>0</v>
      </c>
      <c r="C104" s="9">
        <f>Historicals!C136</f>
        <v>0</v>
      </c>
      <c r="D104" s="9">
        <f>Historicals!D136</f>
        <v>0</v>
      </c>
      <c r="E104" s="9">
        <f>Historicals!E136</f>
        <v>0</v>
      </c>
      <c r="F104" s="9">
        <f>Historicals!F136</f>
        <v>0</v>
      </c>
      <c r="G104" s="9">
        <f>Historicals!G136</f>
        <v>0</v>
      </c>
      <c r="H104" s="9">
        <f>Historicals!H136</f>
        <v>3243</v>
      </c>
      <c r="I104" s="9">
        <f>Historicals!I136</f>
        <v>2365</v>
      </c>
      <c r="J104" s="57">
        <f>+J97-J100</f>
        <v>2153.0343787696015</v>
      </c>
      <c r="K104" s="57">
        <f t="shared" ref="K104:N104" si="243">+K97-K100</f>
        <v>1960.0664000692623</v>
      </c>
      <c r="L104" s="57">
        <f t="shared" si="243"/>
        <v>1784.3933801354308</v>
      </c>
      <c r="M104" s="57">
        <f t="shared" si="243"/>
        <v>1624.4652400340285</v>
      </c>
      <c r="N104" s="57">
        <f t="shared" si="243"/>
        <v>1478.8708282915336</v>
      </c>
    </row>
    <row r="105" spans="1:14" x14ac:dyDescent="0.3">
      <c r="A105" s="50" t="s">
        <v>129</v>
      </c>
      <c r="B105" s="51" t="str">
        <f t="shared" ref="B105:N105" si="244">+IFERROR(B104/A104-1,"nm")</f>
        <v>nm</v>
      </c>
      <c r="C105" s="51" t="str">
        <f t="shared" si="244"/>
        <v>nm</v>
      </c>
      <c r="D105" s="51" t="str">
        <f t="shared" si="244"/>
        <v>nm</v>
      </c>
      <c r="E105" s="51" t="str">
        <f t="shared" si="244"/>
        <v>nm</v>
      </c>
      <c r="F105" s="51" t="str">
        <f t="shared" si="244"/>
        <v>nm</v>
      </c>
      <c r="G105" s="51" t="str">
        <f t="shared" si="244"/>
        <v>nm</v>
      </c>
      <c r="H105" s="51" t="str">
        <f t="shared" si="244"/>
        <v>nm</v>
      </c>
      <c r="I105" s="51">
        <f t="shared" si="244"/>
        <v>-0.27073697193956214</v>
      </c>
      <c r="J105" s="58">
        <f t="shared" si="244"/>
        <v>-8.9626055488540635E-2</v>
      </c>
      <c r="K105" s="58">
        <f t="shared" si="244"/>
        <v>-8.9626055488540302E-2</v>
      </c>
      <c r="L105" s="58">
        <f t="shared" si="244"/>
        <v>-8.9626055488540524E-2</v>
      </c>
      <c r="M105" s="58">
        <f t="shared" si="244"/>
        <v>-8.9626055488540413E-2</v>
      </c>
      <c r="N105" s="58">
        <f t="shared" si="244"/>
        <v>-8.9626055488540413E-2</v>
      </c>
    </row>
    <row r="106" spans="1:14" x14ac:dyDescent="0.3">
      <c r="A106" s="50" t="s">
        <v>131</v>
      </c>
      <c r="B106" s="51" t="str">
        <f>+IFERROR(B104/B$83,"nm")</f>
        <v>nm</v>
      </c>
      <c r="C106" s="51" t="str">
        <f t="shared" ref="C106:N106" si="245">+IFERROR(C104/C$83,"nm")</f>
        <v>nm</v>
      </c>
      <c r="D106" s="51" t="str">
        <f t="shared" si="245"/>
        <v>nm</v>
      </c>
      <c r="E106" s="51" t="str">
        <f t="shared" si="245"/>
        <v>nm</v>
      </c>
      <c r="F106" s="51" t="str">
        <f t="shared" si="245"/>
        <v>nm</v>
      </c>
      <c r="G106" s="51" t="str">
        <f t="shared" si="245"/>
        <v>nm</v>
      </c>
      <c r="H106" s="51">
        <f t="shared" si="245"/>
        <v>0.39119420989143544</v>
      </c>
      <c r="I106" s="62">
        <f t="shared" si="245"/>
        <v>0.31336955081489332</v>
      </c>
      <c r="J106" s="62">
        <f t="shared" si="245"/>
        <v>0.31336955081489326</v>
      </c>
      <c r="K106" s="62">
        <f t="shared" si="245"/>
        <v>0.31336955081489332</v>
      </c>
      <c r="L106" s="62">
        <f t="shared" si="245"/>
        <v>0.31336955081489332</v>
      </c>
      <c r="M106" s="62">
        <f t="shared" si="245"/>
        <v>0.31336955081489332</v>
      </c>
      <c r="N106" s="62">
        <f t="shared" si="245"/>
        <v>0.31336955081489332</v>
      </c>
    </row>
    <row r="107" spans="1:14" x14ac:dyDescent="0.3">
      <c r="A107" s="9" t="s">
        <v>135</v>
      </c>
      <c r="B107" s="9">
        <f>Historicals!B158</f>
        <v>0</v>
      </c>
      <c r="C107" s="9">
        <f>Historicals!C158</f>
        <v>0</v>
      </c>
      <c r="D107" s="9">
        <f>Historicals!D158</f>
        <v>0</v>
      </c>
      <c r="E107" s="9">
        <f>Historicals!E158</f>
        <v>0</v>
      </c>
      <c r="F107" s="9">
        <f>Historicals!F158</f>
        <v>0</v>
      </c>
      <c r="G107" s="9">
        <f>Historicals!G158</f>
        <v>0</v>
      </c>
      <c r="H107" s="9">
        <f>Historicals!H158</f>
        <v>94</v>
      </c>
      <c r="I107" s="9">
        <f>Historicals!I158</f>
        <v>78</v>
      </c>
      <c r="J107" s="52">
        <f>+J83*J109</f>
        <v>71.009167671893849</v>
      </c>
      <c r="K107" s="52">
        <f t="shared" ref="K107:N107" si="246">+K83*K109</f>
        <v>64.644896069937616</v>
      </c>
      <c r="L107" s="52">
        <f t="shared" si="246"/>
        <v>58.851029027722461</v>
      </c>
      <c r="M107" s="52">
        <f t="shared" si="246"/>
        <v>53.576443434526105</v>
      </c>
      <c r="N107" s="52">
        <f t="shared" si="246"/>
        <v>48.774598142384619</v>
      </c>
    </row>
    <row r="108" spans="1:14" x14ac:dyDescent="0.3">
      <c r="A108" s="50" t="s">
        <v>129</v>
      </c>
      <c r="B108" s="51" t="str">
        <f t="shared" ref="B108:N108" si="247">+IFERROR(B107/A107-1,"nm")</f>
        <v>nm</v>
      </c>
      <c r="C108" s="51" t="str">
        <f t="shared" si="247"/>
        <v>nm</v>
      </c>
      <c r="D108" s="51" t="str">
        <f t="shared" si="247"/>
        <v>nm</v>
      </c>
      <c r="E108" s="51" t="str">
        <f t="shared" si="247"/>
        <v>nm</v>
      </c>
      <c r="F108" s="51" t="str">
        <f t="shared" si="247"/>
        <v>nm</v>
      </c>
      <c r="G108" s="51" t="str">
        <f t="shared" si="247"/>
        <v>nm</v>
      </c>
      <c r="H108" s="51" t="str">
        <f t="shared" si="247"/>
        <v>nm</v>
      </c>
      <c r="I108" s="51">
        <f t="shared" si="247"/>
        <v>-0.17021276595744683</v>
      </c>
      <c r="J108" s="51">
        <f t="shared" si="247"/>
        <v>-8.9626055488540413E-2</v>
      </c>
      <c r="K108" s="58">
        <f t="shared" si="247"/>
        <v>-8.9626055488540524E-2</v>
      </c>
      <c r="L108" s="58">
        <f t="shared" si="247"/>
        <v>-8.9626055488540413E-2</v>
      </c>
      <c r="M108" s="58">
        <f t="shared" si="247"/>
        <v>-8.9626055488540413E-2</v>
      </c>
      <c r="N108" s="58">
        <f t="shared" si="247"/>
        <v>-8.9626055488540413E-2</v>
      </c>
    </row>
    <row r="109" spans="1:14" x14ac:dyDescent="0.3">
      <c r="A109" s="50" t="s">
        <v>133</v>
      </c>
      <c r="B109" s="51" t="str">
        <f>+IFERROR(B107/B$52,"nm")</f>
        <v>nm</v>
      </c>
      <c r="C109" s="51" t="str">
        <f t="shared" ref="C109:N109" si="248">+IFERROR(C107/C$52,"nm")</f>
        <v>nm</v>
      </c>
      <c r="D109" s="51" t="str">
        <f t="shared" si="248"/>
        <v>nm</v>
      </c>
      <c r="E109" s="51" t="str">
        <f t="shared" si="248"/>
        <v>nm</v>
      </c>
      <c r="F109" s="51" t="str">
        <f t="shared" si="248"/>
        <v>nm</v>
      </c>
      <c r="G109" s="51" t="str">
        <f t="shared" si="248"/>
        <v>nm</v>
      </c>
      <c r="H109" s="51">
        <f t="shared" si="248"/>
        <v>8.2053072625698324E-3</v>
      </c>
      <c r="I109" s="62">
        <f>+IFERROR(I107/I$83,"nm")</f>
        <v>1.0335232542732211E-2</v>
      </c>
      <c r="J109" s="63">
        <f>+I109</f>
        <v>1.0335232542732211E-2</v>
      </c>
      <c r="K109" s="63">
        <f t="shared" ref="K109:N109" si="249">+J109</f>
        <v>1.0335232542732211E-2</v>
      </c>
      <c r="L109" s="63">
        <f t="shared" si="249"/>
        <v>1.0335232542732211E-2</v>
      </c>
      <c r="M109" s="63">
        <f t="shared" si="249"/>
        <v>1.0335232542732211E-2</v>
      </c>
      <c r="N109" s="63">
        <f t="shared" si="249"/>
        <v>1.0335232542732211E-2</v>
      </c>
    </row>
    <row r="110" spans="1:14" x14ac:dyDescent="0.3">
      <c r="A110" s="9" t="s">
        <v>143</v>
      </c>
      <c r="B110" s="9">
        <f>Historicals!B147</f>
        <v>0</v>
      </c>
      <c r="C110" s="9">
        <f>Historicals!C147</f>
        <v>0</v>
      </c>
      <c r="D110" s="9">
        <f>Historicals!D147</f>
        <v>0</v>
      </c>
      <c r="E110" s="9">
        <f>Historicals!E147</f>
        <v>0</v>
      </c>
      <c r="F110" s="9">
        <f>Historicals!F147</f>
        <v>0</v>
      </c>
      <c r="G110" s="9">
        <f>Historicals!G147</f>
        <v>0</v>
      </c>
      <c r="H110" s="9">
        <f>Historicals!H147</f>
        <v>288</v>
      </c>
      <c r="I110" s="9">
        <f>Historicals!I147</f>
        <v>303</v>
      </c>
      <c r="J110" s="52">
        <f>+J83*J112</f>
        <v>275.84330518697226</v>
      </c>
      <c r="K110" s="52">
        <f t="shared" ref="K110:N110" si="250">+K83*K112</f>
        <v>251.12055781014229</v>
      </c>
      <c r="L110" s="52">
        <f t="shared" si="250"/>
        <v>228.61361276153724</v>
      </c>
      <c r="M110" s="52">
        <f t="shared" si="250"/>
        <v>208.12387641873602</v>
      </c>
      <c r="N110" s="52">
        <f t="shared" si="250"/>
        <v>189.47055432234026</v>
      </c>
    </row>
    <row r="111" spans="1:14" x14ac:dyDescent="0.3">
      <c r="A111" s="50" t="s">
        <v>129</v>
      </c>
      <c r="B111" s="51" t="str">
        <f t="shared" ref="B111:J111" si="251">+IFERROR(B110/A110-1,"nm")</f>
        <v>nm</v>
      </c>
      <c r="C111" s="51" t="str">
        <f t="shared" si="251"/>
        <v>nm</v>
      </c>
      <c r="D111" s="51" t="str">
        <f t="shared" si="251"/>
        <v>nm</v>
      </c>
      <c r="E111" s="51" t="str">
        <f t="shared" si="251"/>
        <v>nm</v>
      </c>
      <c r="F111" s="51" t="str">
        <f t="shared" si="251"/>
        <v>nm</v>
      </c>
      <c r="G111" s="51" t="str">
        <f t="shared" si="251"/>
        <v>nm</v>
      </c>
      <c r="H111" s="51" t="str">
        <f t="shared" si="251"/>
        <v>nm</v>
      </c>
      <c r="I111" s="51">
        <f t="shared" si="251"/>
        <v>5.2083333333333259E-2</v>
      </c>
      <c r="J111" s="51">
        <f t="shared" si="251"/>
        <v>-8.9626055488540413E-2</v>
      </c>
      <c r="K111" s="58">
        <f>+K112+K113</f>
        <v>4.0148403339075128E-2</v>
      </c>
      <c r="L111" s="58">
        <f>+L112+L113</f>
        <v>4.0148403339075128E-2</v>
      </c>
      <c r="M111" s="58">
        <f>+M112+M113</f>
        <v>4.0148403339075128E-2</v>
      </c>
      <c r="N111" s="58">
        <f>+N112+N113</f>
        <v>4.0148403339075128E-2</v>
      </c>
    </row>
    <row r="112" spans="1:14" x14ac:dyDescent="0.3">
      <c r="A112" s="50" t="s">
        <v>133</v>
      </c>
      <c r="B112" s="51" t="str">
        <f>+IFERROR(B110/B$83,"nm")</f>
        <v>nm</v>
      </c>
      <c r="C112" s="51" t="str">
        <f t="shared" ref="C112:N112" si="252">+IFERROR(C110/C$83,"nm")</f>
        <v>nm</v>
      </c>
      <c r="D112" s="51" t="str">
        <f t="shared" si="252"/>
        <v>nm</v>
      </c>
      <c r="E112" s="51" t="str">
        <f t="shared" si="252"/>
        <v>nm</v>
      </c>
      <c r="F112" s="51" t="str">
        <f t="shared" si="252"/>
        <v>nm</v>
      </c>
      <c r="G112" s="51" t="str">
        <f t="shared" si="252"/>
        <v>nm</v>
      </c>
      <c r="H112" s="51">
        <f t="shared" si="252"/>
        <v>3.4740651387213509E-2</v>
      </c>
      <c r="I112" s="62">
        <f t="shared" si="252"/>
        <v>4.0148403339075128E-2</v>
      </c>
      <c r="J112" s="63">
        <f>+I112</f>
        <v>4.0148403339075128E-2</v>
      </c>
      <c r="K112" s="63">
        <f t="shared" ref="K112:N112" si="253">+J112</f>
        <v>4.0148403339075128E-2</v>
      </c>
      <c r="L112" s="63">
        <f t="shared" si="253"/>
        <v>4.0148403339075128E-2</v>
      </c>
      <c r="M112" s="63">
        <f t="shared" si="253"/>
        <v>4.0148403339075128E-2</v>
      </c>
      <c r="N112" s="63">
        <f t="shared" si="253"/>
        <v>4.0148403339075128E-2</v>
      </c>
    </row>
    <row r="113" spans="1:14" x14ac:dyDescent="0.3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0</v>
      </c>
      <c r="C114" s="9">
        <f>Historicals!C119</f>
        <v>0</v>
      </c>
      <c r="D114" s="9">
        <f>Historicals!D119</f>
        <v>0</v>
      </c>
      <c r="E114" s="9">
        <f>Historicals!E119</f>
        <v>0</v>
      </c>
      <c r="F114" s="9">
        <f>Historicals!F119</f>
        <v>0</v>
      </c>
      <c r="G114" s="9">
        <f>Historicals!G119</f>
        <v>0</v>
      </c>
      <c r="H114" s="9">
        <f>Historicals!H119</f>
        <v>5343</v>
      </c>
      <c r="I114" s="9">
        <f>Historicals!I119</f>
        <v>5955</v>
      </c>
      <c r="J114" s="9">
        <f>I114*(1+I115)</f>
        <v>6637.0999438517683</v>
      </c>
      <c r="K114" s="9">
        <f t="shared" ref="K114:N114" si="254">J114*(1+J115)</f>
        <v>7397.3292467971696</v>
      </c>
      <c r="L114" s="9">
        <f t="shared" si="254"/>
        <v>8244.6370325055486</v>
      </c>
      <c r="M114" s="9">
        <f t="shared" si="254"/>
        <v>9188.9974786768744</v>
      </c>
      <c r="N114" s="9">
        <f t="shared" si="254"/>
        <v>10241.527229182255</v>
      </c>
    </row>
    <row r="115" spans="1:14" x14ac:dyDescent="0.3">
      <c r="A115" s="48" t="s">
        <v>129</v>
      </c>
      <c r="B115" s="51" t="str">
        <f t="shared" ref="B115:N115" si="255">+IFERROR(B114/A114-1,"nm")</f>
        <v>nm</v>
      </c>
      <c r="C115" s="51" t="str">
        <f t="shared" si="255"/>
        <v>nm</v>
      </c>
      <c r="D115" s="51" t="str">
        <f t="shared" si="255"/>
        <v>nm</v>
      </c>
      <c r="E115" s="51" t="str">
        <f t="shared" si="255"/>
        <v>nm</v>
      </c>
      <c r="F115" s="51" t="str">
        <f t="shared" si="255"/>
        <v>nm</v>
      </c>
      <c r="G115" s="51" t="str">
        <f t="shared" si="255"/>
        <v>nm</v>
      </c>
      <c r="H115" s="51" t="str">
        <f t="shared" si="255"/>
        <v>nm</v>
      </c>
      <c r="I115" s="62">
        <f t="shared" si="255"/>
        <v>0.11454239191465465</v>
      </c>
      <c r="J115" s="62">
        <f t="shared" si="255"/>
        <v>0.11454239191465465</v>
      </c>
      <c r="K115" s="62">
        <f t="shared" si="255"/>
        <v>0.11454239191465465</v>
      </c>
      <c r="L115" s="62">
        <f t="shared" si="255"/>
        <v>0.11454239191465465</v>
      </c>
      <c r="M115" s="62">
        <f t="shared" si="255"/>
        <v>0.11454239191465465</v>
      </c>
      <c r="N115" s="62">
        <f t="shared" si="255"/>
        <v>0.11454239191465465</v>
      </c>
    </row>
    <row r="116" spans="1:14" x14ac:dyDescent="0.3">
      <c r="A116" s="49" t="s">
        <v>113</v>
      </c>
      <c r="B116" s="3">
        <f>Historicals!B120</f>
        <v>0</v>
      </c>
      <c r="C116" s="3">
        <f>Historicals!C120</f>
        <v>0</v>
      </c>
      <c r="D116" s="3">
        <f>Historicals!D120</f>
        <v>0</v>
      </c>
      <c r="E116" s="3">
        <f>Historicals!E120</f>
        <v>0</v>
      </c>
      <c r="F116" s="3">
        <f>Historicals!F120</f>
        <v>0</v>
      </c>
      <c r="G116" s="3">
        <f>Historicals!G120</f>
        <v>0</v>
      </c>
      <c r="H116" s="3">
        <f>Historicals!H120</f>
        <v>3659</v>
      </c>
      <c r="I116" s="3">
        <f>Historicals!I120</f>
        <v>4111</v>
      </c>
      <c r="J116" s="3">
        <f>+I116*(1+J117)</f>
        <v>4618.8360207707019</v>
      </c>
      <c r="K116" s="3">
        <f t="shared" ref="K116:N116" si="256">+J116*(1+K117)</f>
        <v>5189.4055428773854</v>
      </c>
      <c r="L116" s="3">
        <f t="shared" si="256"/>
        <v>5830.4580996908799</v>
      </c>
      <c r="M116" s="3">
        <f t="shared" si="256"/>
        <v>6550.7005323392195</v>
      </c>
      <c r="N116" s="3">
        <f t="shared" si="256"/>
        <v>7359.9152469107757</v>
      </c>
    </row>
    <row r="117" spans="1:14" x14ac:dyDescent="0.3">
      <c r="A117" s="48" t="s">
        <v>129</v>
      </c>
      <c r="B117" s="51" t="str">
        <f t="shared" ref="B117:I117" si="257">+IFERROR(B116/A116-1,"nm")</f>
        <v>nm</v>
      </c>
      <c r="C117" s="51" t="str">
        <f t="shared" si="257"/>
        <v>nm</v>
      </c>
      <c r="D117" s="51" t="str">
        <f t="shared" si="257"/>
        <v>nm</v>
      </c>
      <c r="E117" s="51" t="str">
        <f t="shared" si="257"/>
        <v>nm</v>
      </c>
      <c r="F117" s="51" t="str">
        <f t="shared" si="257"/>
        <v>nm</v>
      </c>
      <c r="G117" s="51" t="str">
        <f t="shared" si="257"/>
        <v>nm</v>
      </c>
      <c r="H117" s="51" t="str">
        <f t="shared" si="257"/>
        <v>nm</v>
      </c>
      <c r="I117" s="62">
        <f t="shared" si="257"/>
        <v>0.12353101940420874</v>
      </c>
      <c r="J117" s="62">
        <f>+J118+J119</f>
        <v>0.12353101940420874</v>
      </c>
      <c r="K117" s="62">
        <f t="shared" ref="K117:N117" si="258">+K118+K119</f>
        <v>0.12353101940420874</v>
      </c>
      <c r="L117" s="62">
        <f t="shared" si="258"/>
        <v>0.12353101940420874</v>
      </c>
      <c r="M117" s="62">
        <f t="shared" si="258"/>
        <v>0.12353101940420874</v>
      </c>
      <c r="N117" s="62">
        <f t="shared" si="258"/>
        <v>0.12353101940420874</v>
      </c>
    </row>
    <row r="118" spans="1:14" x14ac:dyDescent="0.3">
      <c r="A118" s="48" t="s">
        <v>137</v>
      </c>
      <c r="B118" s="51">
        <f>Historicals!B192</f>
        <v>0</v>
      </c>
      <c r="C118" s="51">
        <f>Historicals!C192</f>
        <v>0</v>
      </c>
      <c r="D118" s="51">
        <f>Historicals!D192</f>
        <v>0</v>
      </c>
      <c r="E118" s="51">
        <f>Historicals!E192</f>
        <v>0</v>
      </c>
      <c r="F118" s="51">
        <f>Historicals!F192</f>
        <v>0</v>
      </c>
      <c r="G118" s="51">
        <f>Historicals!G192</f>
        <v>0</v>
      </c>
      <c r="H118" s="51">
        <f>Historicals!H192</f>
        <v>0</v>
      </c>
      <c r="I118" s="51">
        <f>Historicals!I192</f>
        <v>0.17</v>
      </c>
      <c r="J118" s="60">
        <f>I118</f>
        <v>0.17</v>
      </c>
      <c r="K118" s="60">
        <f t="shared" ref="K118:N119" si="259">+J118</f>
        <v>0.17</v>
      </c>
      <c r="L118" s="60">
        <f t="shared" si="259"/>
        <v>0.17</v>
      </c>
      <c r="M118" s="60">
        <f t="shared" si="259"/>
        <v>0.17</v>
      </c>
      <c r="N118" s="60">
        <f t="shared" si="259"/>
        <v>0.17</v>
      </c>
    </row>
    <row r="119" spans="1:14" x14ac:dyDescent="0.3">
      <c r="A119" s="48" t="s">
        <v>138</v>
      </c>
      <c r="B119" s="51" t="str">
        <f t="shared" ref="B119:I119" si="260">+IFERROR(B117-B118,"nm")</f>
        <v>nm</v>
      </c>
      <c r="C119" s="51" t="str">
        <f t="shared" si="260"/>
        <v>nm</v>
      </c>
      <c r="D119" s="51" t="str">
        <f t="shared" si="260"/>
        <v>nm</v>
      </c>
      <c r="E119" s="51" t="str">
        <f t="shared" si="260"/>
        <v>nm</v>
      </c>
      <c r="F119" s="51" t="str">
        <f t="shared" si="260"/>
        <v>nm</v>
      </c>
      <c r="G119" s="51" t="str">
        <f t="shared" si="260"/>
        <v>nm</v>
      </c>
      <c r="H119" s="51" t="str">
        <f t="shared" si="260"/>
        <v>nm</v>
      </c>
      <c r="I119" s="51">
        <f t="shared" si="260"/>
        <v>-4.646898059579127E-2</v>
      </c>
      <c r="J119" s="60">
        <f>I119</f>
        <v>-4.646898059579127E-2</v>
      </c>
      <c r="K119" s="60">
        <f t="shared" si="259"/>
        <v>-4.646898059579127E-2</v>
      </c>
      <c r="L119" s="60">
        <f t="shared" si="259"/>
        <v>-4.646898059579127E-2</v>
      </c>
      <c r="M119" s="60">
        <f t="shared" si="259"/>
        <v>-4.646898059579127E-2</v>
      </c>
      <c r="N119" s="60">
        <f t="shared" si="259"/>
        <v>-4.646898059579127E-2</v>
      </c>
    </row>
    <row r="120" spans="1:14" x14ac:dyDescent="0.3">
      <c r="A120" s="49" t="s">
        <v>114</v>
      </c>
      <c r="B120" s="3">
        <f>Historicals!B121</f>
        <v>0</v>
      </c>
      <c r="C120" s="3">
        <f>Historicals!C121</f>
        <v>0</v>
      </c>
      <c r="D120" s="3">
        <f>Historicals!D121</f>
        <v>0</v>
      </c>
      <c r="E120" s="3">
        <f>Historicals!E121</f>
        <v>0</v>
      </c>
      <c r="F120" s="3">
        <f>Historicals!F121</f>
        <v>0</v>
      </c>
      <c r="G120" s="3">
        <f>Historicals!G121</f>
        <v>0</v>
      </c>
      <c r="H120" s="3">
        <f>Historicals!H121</f>
        <v>1494</v>
      </c>
      <c r="I120" s="3">
        <f>Historicals!I121</f>
        <v>1610</v>
      </c>
      <c r="J120" s="59">
        <f>+I120*(1+J121)</f>
        <v>1735.0066934404285</v>
      </c>
      <c r="K120" s="59">
        <f t="shared" ref="K120:N120" si="261">+J120*(1+K121)</f>
        <v>1869.7193952068876</v>
      </c>
      <c r="L120" s="59">
        <f t="shared" si="261"/>
        <v>2014.8917177262981</v>
      </c>
      <c r="M120" s="59">
        <f t="shared" si="261"/>
        <v>2171.3357868402545</v>
      </c>
      <c r="N120" s="59">
        <f t="shared" si="261"/>
        <v>2339.9267850152678</v>
      </c>
    </row>
    <row r="121" spans="1:14" x14ac:dyDescent="0.3">
      <c r="A121" s="48" t="s">
        <v>129</v>
      </c>
      <c r="B121" s="51" t="str">
        <f t="shared" ref="B121:I121" si="262">+IFERROR(B120/A120-1,"nm")</f>
        <v>nm</v>
      </c>
      <c r="C121" s="51" t="str">
        <f t="shared" si="262"/>
        <v>nm</v>
      </c>
      <c r="D121" s="51" t="str">
        <f t="shared" si="262"/>
        <v>nm</v>
      </c>
      <c r="E121" s="51" t="str">
        <f t="shared" si="262"/>
        <v>nm</v>
      </c>
      <c r="F121" s="51" t="str">
        <f t="shared" si="262"/>
        <v>nm</v>
      </c>
      <c r="G121" s="51" t="str">
        <f t="shared" si="262"/>
        <v>nm</v>
      </c>
      <c r="H121" s="51" t="str">
        <f t="shared" si="262"/>
        <v>nm</v>
      </c>
      <c r="I121" s="62">
        <f t="shared" si="262"/>
        <v>7.7643908969210251E-2</v>
      </c>
      <c r="J121" s="62">
        <f>+J122+J123</f>
        <v>7.7643908969210251E-2</v>
      </c>
      <c r="K121" s="62">
        <f t="shared" ref="K121:N121" si="263">+K122+K123</f>
        <v>7.7643908969210251E-2</v>
      </c>
      <c r="L121" s="62">
        <f t="shared" si="263"/>
        <v>7.7643908969210251E-2</v>
      </c>
      <c r="M121" s="62">
        <f t="shared" si="263"/>
        <v>7.7643908969210251E-2</v>
      </c>
      <c r="N121" s="62">
        <f t="shared" si="263"/>
        <v>7.7643908969210251E-2</v>
      </c>
    </row>
    <row r="122" spans="1:14" x14ac:dyDescent="0.3">
      <c r="A122" s="48" t="s">
        <v>137</v>
      </c>
      <c r="B122" s="51">
        <f>Historicals!B193</f>
        <v>0</v>
      </c>
      <c r="C122" s="51">
        <f>Historicals!C193</f>
        <v>0</v>
      </c>
      <c r="D122" s="51">
        <f>Historicals!D193</f>
        <v>0</v>
      </c>
      <c r="E122" s="51">
        <f>Historicals!E193</f>
        <v>0</v>
      </c>
      <c r="F122" s="51">
        <f>Historicals!F193</f>
        <v>0</v>
      </c>
      <c r="G122" s="51">
        <f>Historicals!G193</f>
        <v>0</v>
      </c>
      <c r="H122" s="51">
        <f>Historicals!H193</f>
        <v>0</v>
      </c>
      <c r="I122" s="51">
        <f>Historicals!I193</f>
        <v>0.12</v>
      </c>
      <c r="J122" s="60">
        <f>I122</f>
        <v>0.12</v>
      </c>
      <c r="K122" s="60">
        <f t="shared" ref="K122:N123" si="264">+J122</f>
        <v>0.12</v>
      </c>
      <c r="L122" s="60">
        <f t="shared" si="264"/>
        <v>0.12</v>
      </c>
      <c r="M122" s="60">
        <f t="shared" si="264"/>
        <v>0.12</v>
      </c>
      <c r="N122" s="60">
        <f t="shared" si="264"/>
        <v>0.12</v>
      </c>
    </row>
    <row r="123" spans="1:14" x14ac:dyDescent="0.3">
      <c r="A123" s="48" t="s">
        <v>138</v>
      </c>
      <c r="B123" s="51" t="str">
        <f t="shared" ref="B123:H123" si="265">+IFERROR(B121-B122,"nm")</f>
        <v>nm</v>
      </c>
      <c r="C123" s="51" t="str">
        <f t="shared" si="265"/>
        <v>nm</v>
      </c>
      <c r="D123" s="51" t="str">
        <f t="shared" si="265"/>
        <v>nm</v>
      </c>
      <c r="E123" s="51" t="str">
        <f t="shared" si="265"/>
        <v>nm</v>
      </c>
      <c r="F123" s="51" t="str">
        <f t="shared" si="265"/>
        <v>nm</v>
      </c>
      <c r="G123" s="51" t="str">
        <f t="shared" si="265"/>
        <v>nm</v>
      </c>
      <c r="H123" s="51" t="str">
        <f t="shared" si="265"/>
        <v>nm</v>
      </c>
      <c r="I123" s="51">
        <f>+IFERROR(I121-I122,"nm")</f>
        <v>-4.2356091030789744E-2</v>
      </c>
      <c r="J123" s="60">
        <f>I123</f>
        <v>-4.2356091030789744E-2</v>
      </c>
      <c r="K123" s="60">
        <f t="shared" si="264"/>
        <v>-4.2356091030789744E-2</v>
      </c>
      <c r="L123" s="60">
        <f t="shared" si="264"/>
        <v>-4.2356091030789744E-2</v>
      </c>
      <c r="M123" s="60">
        <f t="shared" si="264"/>
        <v>-4.2356091030789744E-2</v>
      </c>
      <c r="N123" s="60">
        <f t="shared" si="264"/>
        <v>-4.2356091030789744E-2</v>
      </c>
    </row>
    <row r="124" spans="1:14" x14ac:dyDescent="0.3">
      <c r="A124" s="49" t="s">
        <v>115</v>
      </c>
      <c r="B124" s="3">
        <f>Historicals!B122</f>
        <v>0</v>
      </c>
      <c r="C124" s="3">
        <f>Historicals!C122</f>
        <v>0</v>
      </c>
      <c r="D124" s="3">
        <f>Historicals!D122</f>
        <v>0</v>
      </c>
      <c r="E124" s="3">
        <f>Historicals!E122</f>
        <v>0</v>
      </c>
      <c r="F124" s="3">
        <f>Historicals!F122</f>
        <v>0</v>
      </c>
      <c r="G124" s="3">
        <f>Historicals!G122</f>
        <v>0</v>
      </c>
      <c r="H124" s="3">
        <f>Historicals!H122</f>
        <v>190</v>
      </c>
      <c r="I124" s="3">
        <f>Historicals!I122</f>
        <v>234</v>
      </c>
      <c r="J124" s="59">
        <f>+I124*(1+J125)</f>
        <v>288.18947368421055</v>
      </c>
      <c r="K124" s="59">
        <f t="shared" ref="K124:N124" si="266">+J124*(1+K125)</f>
        <v>354.9280886426593</v>
      </c>
      <c r="L124" s="59">
        <f t="shared" si="266"/>
        <v>437.12196180201198</v>
      </c>
      <c r="M124" s="59">
        <f t="shared" si="266"/>
        <v>538.35020558774113</v>
      </c>
      <c r="N124" s="59">
        <f t="shared" si="266"/>
        <v>663.0207795133233</v>
      </c>
    </row>
    <row r="125" spans="1:14" x14ac:dyDescent="0.3">
      <c r="A125" s="48" t="s">
        <v>129</v>
      </c>
      <c r="B125" s="51" t="str">
        <f t="shared" ref="B125:I125" si="267">+IFERROR(B124/A124-1,"nm")</f>
        <v>nm</v>
      </c>
      <c r="C125" s="51" t="str">
        <f t="shared" si="267"/>
        <v>nm</v>
      </c>
      <c r="D125" s="51" t="str">
        <f t="shared" si="267"/>
        <v>nm</v>
      </c>
      <c r="E125" s="51" t="str">
        <f t="shared" si="267"/>
        <v>nm</v>
      </c>
      <c r="F125" s="51" t="str">
        <f t="shared" si="267"/>
        <v>nm</v>
      </c>
      <c r="G125" s="51" t="str">
        <f t="shared" si="267"/>
        <v>nm</v>
      </c>
      <c r="H125" s="51" t="str">
        <f t="shared" si="267"/>
        <v>nm</v>
      </c>
      <c r="I125" s="62">
        <f t="shared" si="267"/>
        <v>0.23157894736842111</v>
      </c>
      <c r="J125" s="62">
        <f>+J126+J127</f>
        <v>0.23157894736842111</v>
      </c>
      <c r="K125" s="62">
        <f t="shared" ref="K125:N125" si="268">+K126+K127</f>
        <v>0.23157894736842111</v>
      </c>
      <c r="L125" s="62">
        <f t="shared" si="268"/>
        <v>0.23157894736842111</v>
      </c>
      <c r="M125" s="62">
        <f t="shared" si="268"/>
        <v>0.23157894736842111</v>
      </c>
      <c r="N125" s="62">
        <f t="shared" si="268"/>
        <v>0.23157894736842111</v>
      </c>
    </row>
    <row r="126" spans="1:14" x14ac:dyDescent="0.3">
      <c r="A126" s="48" t="s">
        <v>137</v>
      </c>
      <c r="B126" s="51">
        <f>Historicals!B194</f>
        <v>0</v>
      </c>
      <c r="C126" s="51">
        <f>Historicals!C194</f>
        <v>0</v>
      </c>
      <c r="D126" s="51">
        <f>Historicals!D194</f>
        <v>0</v>
      </c>
      <c r="E126" s="51">
        <f>Historicals!E194</f>
        <v>0</v>
      </c>
      <c r="F126" s="51">
        <f>Historicals!F194</f>
        <v>0</v>
      </c>
      <c r="G126" s="51">
        <f>Historicals!G194</f>
        <v>0</v>
      </c>
      <c r="H126" s="51">
        <f>Historicals!H194</f>
        <v>0</v>
      </c>
      <c r="I126" s="51">
        <f>Historicals!I194</f>
        <v>0.28000000000000003</v>
      </c>
      <c r="J126" s="60">
        <f>I126</f>
        <v>0.28000000000000003</v>
      </c>
      <c r="K126" s="60">
        <f t="shared" ref="K126:N127" si="269">+J126</f>
        <v>0.28000000000000003</v>
      </c>
      <c r="L126" s="60">
        <f t="shared" si="269"/>
        <v>0.28000000000000003</v>
      </c>
      <c r="M126" s="60">
        <f t="shared" si="269"/>
        <v>0.28000000000000003</v>
      </c>
      <c r="N126" s="60">
        <f t="shared" si="269"/>
        <v>0.28000000000000003</v>
      </c>
    </row>
    <row r="127" spans="1:14" x14ac:dyDescent="0.3">
      <c r="A127" s="48" t="s">
        <v>138</v>
      </c>
      <c r="B127" s="51" t="str">
        <f t="shared" ref="B127:I127" si="270">+IFERROR(B125-B126,"nm")</f>
        <v>nm</v>
      </c>
      <c r="C127" s="51" t="str">
        <f t="shared" si="270"/>
        <v>nm</v>
      </c>
      <c r="D127" s="51" t="str">
        <f t="shared" si="270"/>
        <v>nm</v>
      </c>
      <c r="E127" s="51" t="str">
        <f t="shared" si="270"/>
        <v>nm</v>
      </c>
      <c r="F127" s="51" t="str">
        <f t="shared" si="270"/>
        <v>nm</v>
      </c>
      <c r="G127" s="51" t="str">
        <f t="shared" si="270"/>
        <v>nm</v>
      </c>
      <c r="H127" s="51" t="str">
        <f t="shared" si="270"/>
        <v>nm</v>
      </c>
      <c r="I127" s="51">
        <f t="shared" si="270"/>
        <v>-4.842105263157892E-2</v>
      </c>
      <c r="J127" s="56">
        <f>I127</f>
        <v>-4.842105263157892E-2</v>
      </c>
      <c r="K127" s="56">
        <f t="shared" si="269"/>
        <v>-4.842105263157892E-2</v>
      </c>
      <c r="L127" s="56">
        <f t="shared" si="269"/>
        <v>-4.842105263157892E-2</v>
      </c>
      <c r="M127" s="56">
        <f t="shared" si="269"/>
        <v>-4.842105263157892E-2</v>
      </c>
      <c r="N127" s="56">
        <f t="shared" si="269"/>
        <v>-4.842105263157892E-2</v>
      </c>
    </row>
    <row r="128" spans="1:14" x14ac:dyDescent="0.3">
      <c r="A128" s="9" t="s">
        <v>130</v>
      </c>
      <c r="B128" s="52">
        <f t="shared" ref="B128:I128" si="271">+B135+B131</f>
        <v>0</v>
      </c>
      <c r="C128" s="52">
        <f t="shared" si="271"/>
        <v>0</v>
      </c>
      <c r="D128" s="52">
        <f t="shared" si="271"/>
        <v>0</v>
      </c>
      <c r="E128" s="52">
        <f t="shared" si="271"/>
        <v>0</v>
      </c>
      <c r="F128" s="52">
        <f t="shared" si="271"/>
        <v>0</v>
      </c>
      <c r="G128" s="52">
        <f t="shared" si="271"/>
        <v>0</v>
      </c>
      <c r="H128" s="52">
        <f t="shared" si="271"/>
        <v>1573</v>
      </c>
      <c r="I128" s="52">
        <f t="shared" si="271"/>
        <v>1938</v>
      </c>
      <c r="J128" s="52">
        <f>+J114*J130</f>
        <v>2159.9831555306005</v>
      </c>
      <c r="K128" s="52">
        <f t="shared" ref="K128:N128" si="272">+K114*K130</f>
        <v>2407.3927926604388</v>
      </c>
      <c r="L128" s="52">
        <f t="shared" si="272"/>
        <v>2683.1413214098661</v>
      </c>
      <c r="M128" s="52">
        <f t="shared" si="272"/>
        <v>2990.4747462091991</v>
      </c>
      <c r="N128" s="52">
        <f t="shared" si="272"/>
        <v>3333.0108766003709</v>
      </c>
    </row>
    <row r="129" spans="1:14" x14ac:dyDescent="0.3">
      <c r="A129" s="50" t="s">
        <v>129</v>
      </c>
      <c r="B129" s="51" t="str">
        <f t="shared" ref="B129:H129" si="273">+IFERROR(B128/A128-1,"nm")</f>
        <v>nm</v>
      </c>
      <c r="C129" s="51" t="str">
        <f t="shared" si="273"/>
        <v>nm</v>
      </c>
      <c r="D129" s="51" t="str">
        <f t="shared" si="273"/>
        <v>nm</v>
      </c>
      <c r="E129" s="51" t="str">
        <f t="shared" si="273"/>
        <v>nm</v>
      </c>
      <c r="F129" s="51" t="str">
        <f t="shared" si="273"/>
        <v>nm</v>
      </c>
      <c r="G129" s="51" t="str">
        <f t="shared" si="273"/>
        <v>nm</v>
      </c>
      <c r="H129" s="51" t="str">
        <f t="shared" si="273"/>
        <v>nm</v>
      </c>
      <c r="I129" s="51">
        <f>+IFERROR(I128/H128-1,"nm")</f>
        <v>0.23204068658614108</v>
      </c>
      <c r="J129" s="51">
        <f t="shared" ref="J129:N129" si="274">+IFERROR(J128/I128-1,"nm")</f>
        <v>0.11454239191465443</v>
      </c>
      <c r="K129" s="51">
        <f t="shared" si="274"/>
        <v>0.11454239191465465</v>
      </c>
      <c r="L129" s="51">
        <f t="shared" si="274"/>
        <v>0.11454239191465487</v>
      </c>
      <c r="M129" s="51">
        <f t="shared" si="274"/>
        <v>0.11454239191465465</v>
      </c>
      <c r="N129" s="51">
        <f t="shared" si="274"/>
        <v>0.11454239191465465</v>
      </c>
    </row>
    <row r="130" spans="1:14" x14ac:dyDescent="0.3">
      <c r="A130" s="50" t="s">
        <v>131</v>
      </c>
      <c r="B130" s="51" t="str">
        <f>+IFERROR(B128/B$114,"nm")</f>
        <v>nm</v>
      </c>
      <c r="C130" s="51" t="str">
        <f t="shared" ref="C130:I130" si="275">+IFERROR(C128/C$114,"nm")</f>
        <v>nm</v>
      </c>
      <c r="D130" s="51" t="str">
        <f t="shared" si="275"/>
        <v>nm</v>
      </c>
      <c r="E130" s="51" t="str">
        <f t="shared" si="275"/>
        <v>nm</v>
      </c>
      <c r="F130" s="51" t="str">
        <f t="shared" si="275"/>
        <v>nm</v>
      </c>
      <c r="G130" s="51" t="str">
        <f t="shared" si="275"/>
        <v>nm</v>
      </c>
      <c r="H130" s="51">
        <f t="shared" si="275"/>
        <v>0.2944038929440389</v>
      </c>
      <c r="I130" s="62">
        <f t="shared" si="275"/>
        <v>0.32544080604534004</v>
      </c>
      <c r="J130" s="63">
        <f>+I130</f>
        <v>0.32544080604534004</v>
      </c>
      <c r="K130" s="63">
        <f t="shared" ref="K130:N130" si="276">+J130</f>
        <v>0.32544080604534004</v>
      </c>
      <c r="L130" s="63">
        <f t="shared" si="276"/>
        <v>0.32544080604534004</v>
      </c>
      <c r="M130" s="63">
        <f t="shared" si="276"/>
        <v>0.32544080604534004</v>
      </c>
      <c r="N130" s="63">
        <f t="shared" si="276"/>
        <v>0.32544080604534004</v>
      </c>
    </row>
    <row r="131" spans="1:14" x14ac:dyDescent="0.3">
      <c r="A131" s="9" t="s">
        <v>132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0</v>
      </c>
      <c r="F131" s="9">
        <f>Historicals!F170</f>
        <v>0</v>
      </c>
      <c r="G131" s="9">
        <f>Historicals!G170</f>
        <v>0</v>
      </c>
      <c r="H131" s="9">
        <f>Historicals!H170</f>
        <v>43</v>
      </c>
      <c r="I131" s="9">
        <f>Historicals!I170</f>
        <v>42</v>
      </c>
      <c r="J131" s="52">
        <f>+J134*J141</f>
        <v>46.810780460415494</v>
      </c>
      <c r="K131" s="52">
        <f t="shared" ref="K131:N131" si="277">+K134*K141</f>
        <v>52.172599221743262</v>
      </c>
      <c r="L131" s="52">
        <f t="shared" si="277"/>
        <v>58.148573529006391</v>
      </c>
      <c r="M131" s="52">
        <f t="shared" si="277"/>
        <v>64.809050227443947</v>
      </c>
      <c r="N131" s="52">
        <f t="shared" si="277"/>
        <v>72.232433858212389</v>
      </c>
    </row>
    <row r="132" spans="1:14" x14ac:dyDescent="0.3">
      <c r="A132" s="50" t="s">
        <v>129</v>
      </c>
      <c r="B132" s="51" t="str">
        <f t="shared" ref="B132:N132" si="278">+IFERROR(B131/A131-1,"nm")</f>
        <v>nm</v>
      </c>
      <c r="C132" s="51" t="str">
        <f t="shared" si="278"/>
        <v>nm</v>
      </c>
      <c r="D132" s="51" t="str">
        <f t="shared" si="278"/>
        <v>nm</v>
      </c>
      <c r="E132" s="51" t="str">
        <f t="shared" si="278"/>
        <v>nm</v>
      </c>
      <c r="F132" s="51" t="str">
        <f t="shared" si="278"/>
        <v>nm</v>
      </c>
      <c r="G132" s="51" t="str">
        <f t="shared" si="278"/>
        <v>nm</v>
      </c>
      <c r="H132" s="51" t="str">
        <f t="shared" si="278"/>
        <v>nm</v>
      </c>
      <c r="I132" s="51">
        <f t="shared" si="278"/>
        <v>-2.3255813953488413E-2</v>
      </c>
      <c r="J132" s="51">
        <f t="shared" ref="J132" si="279">+IFERROR(J131/I131-1,"nm")</f>
        <v>0.11454239191465465</v>
      </c>
      <c r="K132" s="51">
        <f t="shared" ref="K132" si="280">+IFERROR(K131/J131-1,"nm")</f>
        <v>0.11454239191465465</v>
      </c>
      <c r="L132" s="51">
        <f t="shared" ref="L132" si="281">+IFERROR(L131/K131-1,"nm")</f>
        <v>0.11454239191465487</v>
      </c>
      <c r="M132" s="51">
        <f t="shared" ref="M132" si="282">+IFERROR(M131/L131-1,"nm")</f>
        <v>0.11454239191465443</v>
      </c>
      <c r="N132" s="51">
        <f t="shared" ref="N132" si="283">+IFERROR(N131/M131-1,"nm")</f>
        <v>0.11454239191465487</v>
      </c>
    </row>
    <row r="133" spans="1:14" x14ac:dyDescent="0.3">
      <c r="A133" s="50" t="s">
        <v>133</v>
      </c>
      <c r="B133" s="51" t="str">
        <f>+IFERROR(B131/B$114,"nm")</f>
        <v>nm</v>
      </c>
      <c r="C133" s="51" t="str">
        <f t="shared" ref="C133:I133" si="284">+IFERROR(C131/C$114,"nm")</f>
        <v>nm</v>
      </c>
      <c r="D133" s="51" t="str">
        <f t="shared" si="284"/>
        <v>nm</v>
      </c>
      <c r="E133" s="51" t="str">
        <f t="shared" si="284"/>
        <v>nm</v>
      </c>
      <c r="F133" s="51" t="str">
        <f t="shared" si="284"/>
        <v>nm</v>
      </c>
      <c r="G133" s="51" t="str">
        <f t="shared" si="284"/>
        <v>nm</v>
      </c>
      <c r="H133" s="51">
        <f t="shared" si="284"/>
        <v>8.0479131574022079E-3</v>
      </c>
      <c r="I133" s="51">
        <f t="shared" si="284"/>
        <v>7.0528967254408059E-3</v>
      </c>
      <c r="J133" s="51">
        <f t="shared" ref="J133:N133" si="285">+IFERROR(J131/J$21,"nm")</f>
        <v>2.387424424009606E-3</v>
      </c>
      <c r="K133" s="51">
        <f t="shared" si="285"/>
        <v>2.4906748718024523E-3</v>
      </c>
      <c r="L133" s="51">
        <f t="shared" si="285"/>
        <v>2.5983906567436559E-3</v>
      </c>
      <c r="M133" s="51">
        <f t="shared" si="285"/>
        <v>2.710764894081378E-3</v>
      </c>
      <c r="N133" s="51">
        <f t="shared" si="285"/>
        <v>2.827999050840556E-3</v>
      </c>
    </row>
    <row r="134" spans="1:14" x14ac:dyDescent="0.3">
      <c r="A134" s="50" t="s">
        <v>142</v>
      </c>
      <c r="B134" s="51" t="str">
        <f t="shared" ref="B134:H134" si="286">+IFERROR(B131/B141,"nm")</f>
        <v>nm</v>
      </c>
      <c r="C134" s="51" t="str">
        <f t="shared" si="286"/>
        <v>nm</v>
      </c>
      <c r="D134" s="51" t="str">
        <f t="shared" si="286"/>
        <v>nm</v>
      </c>
      <c r="E134" s="51" t="str">
        <f t="shared" si="286"/>
        <v>nm</v>
      </c>
      <c r="F134" s="51" t="str">
        <f t="shared" si="286"/>
        <v>nm</v>
      </c>
      <c r="G134" s="51" t="str">
        <f t="shared" si="286"/>
        <v>nm</v>
      </c>
      <c r="H134" s="51">
        <f t="shared" si="286"/>
        <v>0.14144736842105263</v>
      </c>
      <c r="I134" s="62">
        <f>+IFERROR(I131/I141,"nm")</f>
        <v>0.15328467153284672</v>
      </c>
      <c r="J134" s="63">
        <f>+I134</f>
        <v>0.15328467153284672</v>
      </c>
      <c r="K134" s="63">
        <f t="shared" ref="K134:N134" si="287">+J134</f>
        <v>0.15328467153284672</v>
      </c>
      <c r="L134" s="63">
        <f t="shared" si="287"/>
        <v>0.15328467153284672</v>
      </c>
      <c r="M134" s="63">
        <f t="shared" si="287"/>
        <v>0.15328467153284672</v>
      </c>
      <c r="N134" s="63">
        <f t="shared" si="287"/>
        <v>0.15328467153284672</v>
      </c>
    </row>
    <row r="135" spans="1:14" x14ac:dyDescent="0.3">
      <c r="A135" s="9" t="s">
        <v>134</v>
      </c>
      <c r="B135" s="9">
        <f>Historicals!B137</f>
        <v>0</v>
      </c>
      <c r="C135" s="9">
        <f>Historicals!C137</f>
        <v>0</v>
      </c>
      <c r="D135" s="9">
        <f>Historicals!D137</f>
        <v>0</v>
      </c>
      <c r="E135" s="9">
        <f>Historicals!E137</f>
        <v>0</v>
      </c>
      <c r="F135" s="9">
        <f>Historicals!F137</f>
        <v>0</v>
      </c>
      <c r="G135" s="9">
        <f>Historicals!G137</f>
        <v>0</v>
      </c>
      <c r="H135" s="9">
        <f>Historicals!H137</f>
        <v>1530</v>
      </c>
      <c r="I135" s="9">
        <f>Historicals!I137</f>
        <v>1896</v>
      </c>
      <c r="J135" s="9">
        <f>+J128-J131</f>
        <v>2113.1723750701849</v>
      </c>
      <c r="K135" s="9">
        <f t="shared" ref="K135:N135" si="288">+K128-K131</f>
        <v>2355.2201934386953</v>
      </c>
      <c r="L135" s="9">
        <f t="shared" si="288"/>
        <v>2624.99274788086</v>
      </c>
      <c r="M135" s="9">
        <f t="shared" si="288"/>
        <v>2925.6656959817551</v>
      </c>
      <c r="N135" s="9">
        <f t="shared" si="288"/>
        <v>3260.7784427421584</v>
      </c>
    </row>
    <row r="136" spans="1:14" x14ac:dyDescent="0.3">
      <c r="A136" s="50" t="s">
        <v>129</v>
      </c>
      <c r="B136" s="51" t="str">
        <f t="shared" ref="B136:H136" si="289">+IFERROR(B135/A135-1,"nm")</f>
        <v>nm</v>
      </c>
      <c r="C136" s="51" t="str">
        <f t="shared" si="289"/>
        <v>nm</v>
      </c>
      <c r="D136" s="51" t="str">
        <f t="shared" si="289"/>
        <v>nm</v>
      </c>
      <c r="E136" s="51" t="str">
        <f t="shared" si="289"/>
        <v>nm</v>
      </c>
      <c r="F136" s="51" t="str">
        <f t="shared" si="289"/>
        <v>nm</v>
      </c>
      <c r="G136" s="51" t="str">
        <f t="shared" si="289"/>
        <v>nm</v>
      </c>
      <c r="H136" s="51" t="str">
        <f t="shared" si="289"/>
        <v>nm</v>
      </c>
      <c r="I136" s="51">
        <f>+IFERROR(I135/H135-1,"nm")</f>
        <v>0.23921568627450984</v>
      </c>
      <c r="J136" s="51">
        <f t="shared" ref="J136:N136" si="290">+IFERROR(J135/I135-1,"nm")</f>
        <v>0.11454239191465443</v>
      </c>
      <c r="K136" s="51">
        <f t="shared" si="290"/>
        <v>0.11454239191465443</v>
      </c>
      <c r="L136" s="51">
        <f t="shared" si="290"/>
        <v>0.1145423919146551</v>
      </c>
      <c r="M136" s="51">
        <f t="shared" si="290"/>
        <v>0.11454239191465443</v>
      </c>
      <c r="N136" s="51">
        <f t="shared" si="290"/>
        <v>0.11454239191465465</v>
      </c>
    </row>
    <row r="137" spans="1:14" x14ac:dyDescent="0.3">
      <c r="A137" s="50" t="s">
        <v>131</v>
      </c>
      <c r="B137" s="51" t="str">
        <f>+IFERROR(B135/B$114,"nm")</f>
        <v>nm</v>
      </c>
      <c r="C137" s="51" t="str">
        <f t="shared" ref="C137:N137" si="291">+IFERROR(C135/C$114,"nm")</f>
        <v>nm</v>
      </c>
      <c r="D137" s="51" t="str">
        <f t="shared" si="291"/>
        <v>nm</v>
      </c>
      <c r="E137" s="51" t="str">
        <f t="shared" si="291"/>
        <v>nm</v>
      </c>
      <c r="F137" s="51" t="str">
        <f t="shared" si="291"/>
        <v>nm</v>
      </c>
      <c r="G137" s="51" t="str">
        <f t="shared" si="291"/>
        <v>nm</v>
      </c>
      <c r="H137" s="51">
        <f t="shared" si="291"/>
        <v>0.28635597978663674</v>
      </c>
      <c r="I137" s="62">
        <f t="shared" si="291"/>
        <v>0.31838790931989924</v>
      </c>
      <c r="J137" s="62">
        <f t="shared" si="291"/>
        <v>0.31838790931989919</v>
      </c>
      <c r="K137" s="62">
        <f t="shared" si="291"/>
        <v>0.31838790931989919</v>
      </c>
      <c r="L137" s="62">
        <f t="shared" si="291"/>
        <v>0.31838790931989924</v>
      </c>
      <c r="M137" s="62">
        <f t="shared" si="291"/>
        <v>0.31838790931989919</v>
      </c>
      <c r="N137" s="62">
        <f t="shared" si="291"/>
        <v>0.31838790931989919</v>
      </c>
    </row>
    <row r="138" spans="1:14" x14ac:dyDescent="0.3">
      <c r="A138" s="9" t="s">
        <v>135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0</v>
      </c>
      <c r="F138" s="9">
        <f>Historicals!F159</f>
        <v>0</v>
      </c>
      <c r="G138" s="9">
        <f>Historicals!G159</f>
        <v>0</v>
      </c>
      <c r="H138" s="9">
        <f>Historicals!H159</f>
        <v>54</v>
      </c>
      <c r="I138" s="9">
        <f>Historicals!I159</f>
        <v>56</v>
      </c>
      <c r="J138" s="52">
        <f>+J114*J140</f>
        <v>62.41437394722066</v>
      </c>
      <c r="K138" s="52">
        <f t="shared" ref="K138:N138" si="292">+K114*K140</f>
        <v>69.563465628991011</v>
      </c>
      <c r="L138" s="52">
        <f t="shared" si="292"/>
        <v>77.531431372008512</v>
      </c>
      <c r="M138" s="52">
        <f t="shared" si="292"/>
        <v>86.412066969925263</v>
      </c>
      <c r="N138" s="52">
        <f t="shared" si="292"/>
        <v>96.309911810949828</v>
      </c>
    </row>
    <row r="139" spans="1:14" x14ac:dyDescent="0.3">
      <c r="A139" s="50" t="s">
        <v>129</v>
      </c>
      <c r="B139" s="51" t="str">
        <f t="shared" ref="B139:N139" si="293">+IFERROR(B138/A138-1,"nm")</f>
        <v>nm</v>
      </c>
      <c r="C139" s="51" t="str">
        <f t="shared" si="293"/>
        <v>nm</v>
      </c>
      <c r="D139" s="51" t="str">
        <f t="shared" si="293"/>
        <v>nm</v>
      </c>
      <c r="E139" s="51" t="str">
        <f t="shared" si="293"/>
        <v>nm</v>
      </c>
      <c r="F139" s="51" t="str">
        <f t="shared" si="293"/>
        <v>nm</v>
      </c>
      <c r="G139" s="51" t="str">
        <f t="shared" si="293"/>
        <v>nm</v>
      </c>
      <c r="H139" s="51" t="str">
        <f t="shared" si="293"/>
        <v>nm</v>
      </c>
      <c r="I139" s="51">
        <f t="shared" si="293"/>
        <v>3.7037037037036979E-2</v>
      </c>
      <c r="J139" s="51">
        <f t="shared" si="293"/>
        <v>0.11454239191465465</v>
      </c>
      <c r="K139" s="51">
        <f t="shared" si="293"/>
        <v>0.11454239191465443</v>
      </c>
      <c r="L139" s="51">
        <f t="shared" si="293"/>
        <v>0.11454239191465465</v>
      </c>
      <c r="M139" s="51">
        <f t="shared" si="293"/>
        <v>0.11454239191465465</v>
      </c>
      <c r="N139" s="51">
        <f t="shared" si="293"/>
        <v>0.11454239191465465</v>
      </c>
    </row>
    <row r="140" spans="1:14" x14ac:dyDescent="0.3">
      <c r="A140" s="50" t="s">
        <v>133</v>
      </c>
      <c r="B140" s="51" t="str">
        <f>+IFERROR(B138/B$114,"nm")</f>
        <v>nm</v>
      </c>
      <c r="C140" s="51" t="str">
        <f t="shared" ref="C140:N140" si="294">+IFERROR(C138/C$114,"nm")</f>
        <v>nm</v>
      </c>
      <c r="D140" s="51" t="str">
        <f t="shared" si="294"/>
        <v>nm</v>
      </c>
      <c r="E140" s="51" t="str">
        <f t="shared" si="294"/>
        <v>nm</v>
      </c>
      <c r="F140" s="51" t="str">
        <f t="shared" si="294"/>
        <v>nm</v>
      </c>
      <c r="G140" s="51" t="str">
        <f t="shared" si="294"/>
        <v>nm</v>
      </c>
      <c r="H140" s="51">
        <f t="shared" si="294"/>
        <v>1.0106681639528355E-2</v>
      </c>
      <c r="I140" s="62">
        <f t="shared" si="294"/>
        <v>9.4038623005877411E-3</v>
      </c>
      <c r="J140" s="63">
        <f>+I140</f>
        <v>9.4038623005877411E-3</v>
      </c>
      <c r="K140" s="63">
        <f t="shared" ref="K140:N140" si="295">+J140</f>
        <v>9.4038623005877411E-3</v>
      </c>
      <c r="L140" s="63">
        <f t="shared" si="295"/>
        <v>9.4038623005877411E-3</v>
      </c>
      <c r="M140" s="63">
        <f t="shared" si="295"/>
        <v>9.4038623005877411E-3</v>
      </c>
      <c r="N140" s="63">
        <f t="shared" si="295"/>
        <v>9.4038623005877411E-3</v>
      </c>
    </row>
    <row r="141" spans="1:14" x14ac:dyDescent="0.3">
      <c r="A141" s="9" t="s">
        <v>143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0</v>
      </c>
      <c r="F141" s="9">
        <f>Historicals!F148</f>
        <v>0</v>
      </c>
      <c r="G141" s="9">
        <f>Historicals!G148</f>
        <v>0</v>
      </c>
      <c r="H141" s="9">
        <f>Historicals!H148</f>
        <v>304</v>
      </c>
      <c r="I141" s="9">
        <f>Historicals!I148</f>
        <v>274</v>
      </c>
      <c r="J141" s="52">
        <f>+J114*J143</f>
        <v>305.38461538461536</v>
      </c>
      <c r="K141" s="52">
        <f t="shared" ref="K141:N141" si="296">+K114*K143</f>
        <v>340.36409968470605</v>
      </c>
      <c r="L141" s="52">
        <f t="shared" si="296"/>
        <v>379.35021778447026</v>
      </c>
      <c r="M141" s="52">
        <f t="shared" si="296"/>
        <v>422.80189910284861</v>
      </c>
      <c r="N141" s="52">
        <f t="shared" si="296"/>
        <v>471.23063993214743</v>
      </c>
    </row>
    <row r="142" spans="1:14" x14ac:dyDescent="0.3">
      <c r="A142" s="50" t="s">
        <v>129</v>
      </c>
      <c r="B142" s="51" t="str">
        <f t="shared" ref="B142:H142" si="297">+IFERROR(B141/A141-1,"nm")</f>
        <v>nm</v>
      </c>
      <c r="C142" s="51" t="str">
        <f t="shared" si="297"/>
        <v>nm</v>
      </c>
      <c r="D142" s="51" t="str">
        <f t="shared" si="297"/>
        <v>nm</v>
      </c>
      <c r="E142" s="51" t="str">
        <f t="shared" si="297"/>
        <v>nm</v>
      </c>
      <c r="F142" s="51" t="str">
        <f t="shared" si="297"/>
        <v>nm</v>
      </c>
      <c r="G142" s="51" t="str">
        <f t="shared" si="297"/>
        <v>nm</v>
      </c>
      <c r="H142" s="51" t="str">
        <f t="shared" si="297"/>
        <v>nm</v>
      </c>
      <c r="I142" s="51">
        <f>+IFERROR(I141/H141-1,"nm")</f>
        <v>-9.8684210526315819E-2</v>
      </c>
      <c r="J142" s="51">
        <f>+J143+J144</f>
        <v>4.6011754827875735E-2</v>
      </c>
      <c r="K142" s="51">
        <f>+K143+K144</f>
        <v>4.6011754827875735E-2</v>
      </c>
      <c r="L142" s="51">
        <f>+L143+L144</f>
        <v>4.6011754827875735E-2</v>
      </c>
      <c r="M142" s="51">
        <f>+M143+M144</f>
        <v>4.6011754827875735E-2</v>
      </c>
      <c r="N142" s="51">
        <f>+N143+N144</f>
        <v>4.6011754827875735E-2</v>
      </c>
    </row>
    <row r="143" spans="1:14" x14ac:dyDescent="0.3">
      <c r="A143" s="50" t="s">
        <v>133</v>
      </c>
      <c r="B143" s="51" t="str">
        <f>+IFERROR(B141/B$114,"nm")</f>
        <v>nm</v>
      </c>
      <c r="C143" s="51" t="str">
        <f t="shared" ref="C143:I143" si="298">+IFERROR(C141/C$114,"nm")</f>
        <v>nm</v>
      </c>
      <c r="D143" s="51" t="str">
        <f t="shared" si="298"/>
        <v>nm</v>
      </c>
      <c r="E143" s="51" t="str">
        <f t="shared" si="298"/>
        <v>nm</v>
      </c>
      <c r="F143" s="51" t="str">
        <f t="shared" si="298"/>
        <v>nm</v>
      </c>
      <c r="G143" s="51" t="str">
        <f t="shared" si="298"/>
        <v>nm</v>
      </c>
      <c r="H143" s="51">
        <f t="shared" si="298"/>
        <v>5.6896874415122589E-2</v>
      </c>
      <c r="I143" s="62">
        <f t="shared" si="298"/>
        <v>4.6011754827875735E-2</v>
      </c>
      <c r="J143" s="63">
        <f>+I143</f>
        <v>4.6011754827875735E-2</v>
      </c>
      <c r="K143" s="63">
        <f t="shared" ref="K143:N143" si="299">+J143</f>
        <v>4.6011754827875735E-2</v>
      </c>
      <c r="L143" s="63">
        <f t="shared" si="299"/>
        <v>4.6011754827875735E-2</v>
      </c>
      <c r="M143" s="63">
        <f t="shared" si="299"/>
        <v>4.6011754827875735E-2</v>
      </c>
      <c r="N143" s="63">
        <f t="shared" si="299"/>
        <v>4.6011754827875735E-2</v>
      </c>
    </row>
    <row r="144" spans="1:14" x14ac:dyDescent="0.3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0</v>
      </c>
      <c r="C145" s="9">
        <f>Historicals!C125</f>
        <v>0</v>
      </c>
      <c r="D145" s="9">
        <f>Historicals!D125</f>
        <v>0</v>
      </c>
      <c r="E145" s="9">
        <f>Historicals!E125</f>
        <v>0</v>
      </c>
      <c r="F145" s="9">
        <f>Historicals!F125</f>
        <v>0</v>
      </c>
      <c r="G145" s="9">
        <f>Historicals!G125</f>
        <v>0</v>
      </c>
      <c r="H145" s="9">
        <f>Historicals!H125</f>
        <v>2205</v>
      </c>
      <c r="I145" s="9">
        <f>Historicals!I125</f>
        <v>2346</v>
      </c>
      <c r="J145" s="9">
        <f>I145*(1+I146)</f>
        <v>2496.0163265306123</v>
      </c>
      <c r="K145" s="9">
        <f t="shared" ref="K145:N145" si="300">J145*(1+J146)</f>
        <v>2655.6255338053588</v>
      </c>
      <c r="L145" s="9">
        <f t="shared" si="300"/>
        <v>2825.4410441303276</v>
      </c>
      <c r="M145" s="9">
        <f t="shared" si="300"/>
        <v>3006.1155054556684</v>
      </c>
      <c r="N145" s="9">
        <f t="shared" si="300"/>
        <v>3198.3432996820852</v>
      </c>
    </row>
    <row r="146" spans="1:14" x14ac:dyDescent="0.3">
      <c r="A146" s="48" t="s">
        <v>129</v>
      </c>
      <c r="B146" s="51" t="str">
        <f t="shared" ref="B146:N146" si="301">+IFERROR(B145/A145-1,"nm")</f>
        <v>nm</v>
      </c>
      <c r="C146" s="51" t="str">
        <f t="shared" si="301"/>
        <v>nm</v>
      </c>
      <c r="D146" s="51" t="str">
        <f t="shared" si="301"/>
        <v>nm</v>
      </c>
      <c r="E146" s="51" t="str">
        <f t="shared" si="301"/>
        <v>nm</v>
      </c>
      <c r="F146" s="51" t="str">
        <f t="shared" si="301"/>
        <v>nm</v>
      </c>
      <c r="G146" s="51" t="str">
        <f t="shared" si="301"/>
        <v>nm</v>
      </c>
      <c r="H146" s="51" t="str">
        <f t="shared" si="301"/>
        <v>nm</v>
      </c>
      <c r="I146" s="62">
        <f t="shared" si="301"/>
        <v>6.3945578231292544E-2</v>
      </c>
      <c r="J146" s="62">
        <f t="shared" si="301"/>
        <v>6.3945578231292544E-2</v>
      </c>
      <c r="K146" s="62">
        <f t="shared" si="301"/>
        <v>6.3945578231292544E-2</v>
      </c>
      <c r="L146" s="62">
        <f t="shared" si="301"/>
        <v>6.3945578231292544E-2</v>
      </c>
      <c r="M146" s="62">
        <f t="shared" si="301"/>
        <v>6.3945578231292544E-2</v>
      </c>
      <c r="N146" s="62">
        <f t="shared" si="301"/>
        <v>6.3945578231292544E-2</v>
      </c>
    </row>
    <row r="147" spans="1:14" x14ac:dyDescent="0.3">
      <c r="A147" s="49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0</v>
      </c>
      <c r="F147" s="3">
        <f>Historicals!F126</f>
        <v>0</v>
      </c>
      <c r="G147" s="3">
        <f>Historicals!G126</f>
        <v>0</v>
      </c>
      <c r="H147" s="3">
        <f>Historicals!H126</f>
        <v>1986</v>
      </c>
      <c r="I147" s="3">
        <f>Historicals!I126</f>
        <v>2094</v>
      </c>
      <c r="J147" s="3">
        <f>+I147*(1+J148)</f>
        <v>2207.8731117824773</v>
      </c>
      <c r="K147" s="3">
        <f t="shared" ref="K147:N147" si="302">+J147*(1+K148)</f>
        <v>2327.9387190697421</v>
      </c>
      <c r="L147" s="3">
        <f t="shared" si="302"/>
        <v>2454.5335738832023</v>
      </c>
      <c r="M147" s="3">
        <f t="shared" si="302"/>
        <v>2588.0127410430136</v>
      </c>
      <c r="N147" s="3">
        <f t="shared" si="302"/>
        <v>2728.7505940302472</v>
      </c>
    </row>
    <row r="148" spans="1:14" x14ac:dyDescent="0.3">
      <c r="A148" s="48" t="s">
        <v>129</v>
      </c>
      <c r="B148" s="51" t="str">
        <f t="shared" ref="B148:I148" si="303">+IFERROR(B147/A147-1,"nm")</f>
        <v>nm</v>
      </c>
      <c r="C148" s="51" t="str">
        <f t="shared" si="303"/>
        <v>nm</v>
      </c>
      <c r="D148" s="51" t="str">
        <f t="shared" si="303"/>
        <v>nm</v>
      </c>
      <c r="E148" s="51" t="str">
        <f t="shared" si="303"/>
        <v>nm</v>
      </c>
      <c r="F148" s="51" t="str">
        <f t="shared" si="303"/>
        <v>nm</v>
      </c>
      <c r="G148" s="51" t="str">
        <f t="shared" si="303"/>
        <v>nm</v>
      </c>
      <c r="H148" s="51" t="str">
        <f t="shared" si="303"/>
        <v>nm</v>
      </c>
      <c r="I148" s="62">
        <f t="shared" si="303"/>
        <v>5.4380664652567967E-2</v>
      </c>
      <c r="J148" s="62">
        <f>+J149+J150</f>
        <v>5.4380664652567967E-2</v>
      </c>
      <c r="K148" s="62">
        <f t="shared" ref="K148:N148" si="304">+K149+K150</f>
        <v>5.4380664652567967E-2</v>
      </c>
      <c r="L148" s="62">
        <f t="shared" si="304"/>
        <v>5.4380664652567967E-2</v>
      </c>
      <c r="M148" s="62">
        <f t="shared" si="304"/>
        <v>5.4380664652567967E-2</v>
      </c>
      <c r="N148" s="62">
        <f t="shared" si="304"/>
        <v>5.4380664652567967E-2</v>
      </c>
    </row>
    <row r="149" spans="1:14" x14ac:dyDescent="0.3">
      <c r="A149" s="48" t="s">
        <v>137</v>
      </c>
      <c r="B149" s="51">
        <f>Historicals!B198</f>
        <v>0</v>
      </c>
      <c r="C149" s="51">
        <f>Historicals!C198</f>
        <v>0</v>
      </c>
      <c r="D149" s="51">
        <f>Historicals!D198</f>
        <v>0</v>
      </c>
      <c r="E149" s="51">
        <f>Historicals!E198</f>
        <v>0</v>
      </c>
      <c r="F149" s="51">
        <f>Historicals!F198</f>
        <v>0</v>
      </c>
      <c r="G149" s="51">
        <f>Historicals!G198</f>
        <v>0</v>
      </c>
      <c r="H149" s="51">
        <f>Historicals!H198</f>
        <v>0</v>
      </c>
      <c r="I149" s="51">
        <f>Historicals!I198</f>
        <v>0.06</v>
      </c>
      <c r="J149" s="60">
        <f>I149</f>
        <v>0.06</v>
      </c>
      <c r="K149" s="60">
        <f t="shared" ref="K149:N150" si="305">+J149</f>
        <v>0.06</v>
      </c>
      <c r="L149" s="60">
        <f t="shared" si="305"/>
        <v>0.06</v>
      </c>
      <c r="M149" s="60">
        <f t="shared" si="305"/>
        <v>0.06</v>
      </c>
      <c r="N149" s="60">
        <f t="shared" si="305"/>
        <v>0.06</v>
      </c>
    </row>
    <row r="150" spans="1:14" x14ac:dyDescent="0.3">
      <c r="A150" s="48" t="s">
        <v>138</v>
      </c>
      <c r="B150" s="51" t="str">
        <f t="shared" ref="B150:I150" si="306">+IFERROR(B148-B149,"nm")</f>
        <v>nm</v>
      </c>
      <c r="C150" s="51" t="str">
        <f t="shared" si="306"/>
        <v>nm</v>
      </c>
      <c r="D150" s="51" t="str">
        <f t="shared" si="306"/>
        <v>nm</v>
      </c>
      <c r="E150" s="51" t="str">
        <f t="shared" si="306"/>
        <v>nm</v>
      </c>
      <c r="F150" s="51" t="str">
        <f t="shared" si="306"/>
        <v>nm</v>
      </c>
      <c r="G150" s="51" t="str">
        <f t="shared" si="306"/>
        <v>nm</v>
      </c>
      <c r="H150" s="51" t="str">
        <f t="shared" si="306"/>
        <v>nm</v>
      </c>
      <c r="I150" s="51">
        <f t="shared" si="306"/>
        <v>-5.6193353474320307E-3</v>
      </c>
      <c r="J150" s="60">
        <f>I150</f>
        <v>-5.6193353474320307E-3</v>
      </c>
      <c r="K150" s="60">
        <f t="shared" si="305"/>
        <v>-5.6193353474320307E-3</v>
      </c>
      <c r="L150" s="60">
        <f t="shared" si="305"/>
        <v>-5.6193353474320307E-3</v>
      </c>
      <c r="M150" s="60">
        <f t="shared" si="305"/>
        <v>-5.6193353474320307E-3</v>
      </c>
      <c r="N150" s="60">
        <f t="shared" si="305"/>
        <v>-5.6193353474320307E-3</v>
      </c>
    </row>
    <row r="151" spans="1:14" x14ac:dyDescent="0.3">
      <c r="A151" s="49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0</v>
      </c>
      <c r="F151" s="3">
        <f>Historicals!F127</f>
        <v>0</v>
      </c>
      <c r="G151" s="3">
        <f>Historicals!G127</f>
        <v>0</v>
      </c>
      <c r="H151" s="3">
        <f>Historicals!H127</f>
        <v>104</v>
      </c>
      <c r="I151" s="3">
        <f>Historicals!I127</f>
        <v>103</v>
      </c>
      <c r="J151" s="59">
        <f>+I151*(1+J152)</f>
        <v>102.00961538461539</v>
      </c>
      <c r="K151" s="59">
        <f t="shared" ref="K151:N151" si="307">+J151*(1+K152)</f>
        <v>101.02875369822486</v>
      </c>
      <c r="L151" s="59">
        <f t="shared" si="307"/>
        <v>100.05732337420348</v>
      </c>
      <c r="M151" s="59">
        <f t="shared" si="307"/>
        <v>99.095233726374602</v>
      </c>
      <c r="N151" s="59">
        <f t="shared" si="307"/>
        <v>98.142394940544079</v>
      </c>
    </row>
    <row r="152" spans="1:14" x14ac:dyDescent="0.3">
      <c r="A152" s="48" t="s">
        <v>129</v>
      </c>
      <c r="B152" s="51" t="str">
        <f t="shared" ref="B152:I152" si="308">+IFERROR(B151/A151-1,"nm")</f>
        <v>nm</v>
      </c>
      <c r="C152" s="51" t="str">
        <f t="shared" si="308"/>
        <v>nm</v>
      </c>
      <c r="D152" s="51" t="str">
        <f t="shared" si="308"/>
        <v>nm</v>
      </c>
      <c r="E152" s="51" t="str">
        <f t="shared" si="308"/>
        <v>nm</v>
      </c>
      <c r="F152" s="51" t="str">
        <f t="shared" si="308"/>
        <v>nm</v>
      </c>
      <c r="G152" s="51" t="str">
        <f t="shared" si="308"/>
        <v>nm</v>
      </c>
      <c r="H152" s="51" t="str">
        <f t="shared" si="308"/>
        <v>nm</v>
      </c>
      <c r="I152" s="62">
        <f t="shared" si="308"/>
        <v>-9.6153846153845812E-3</v>
      </c>
      <c r="J152" s="62">
        <f>+J153+J154</f>
        <v>-9.6153846153845812E-3</v>
      </c>
      <c r="K152" s="62">
        <f t="shared" ref="K152:N152" si="309">+K153+K154</f>
        <v>-9.6153846153845812E-3</v>
      </c>
      <c r="L152" s="62">
        <f t="shared" si="309"/>
        <v>-9.6153846153845812E-3</v>
      </c>
      <c r="M152" s="62">
        <f t="shared" si="309"/>
        <v>-9.6153846153845812E-3</v>
      </c>
      <c r="N152" s="62">
        <f t="shared" si="309"/>
        <v>-9.6153846153845812E-3</v>
      </c>
    </row>
    <row r="153" spans="1:14" x14ac:dyDescent="0.3">
      <c r="A153" s="48" t="s">
        <v>137</v>
      </c>
      <c r="B153" s="51">
        <f>Historicals!B199</f>
        <v>0</v>
      </c>
      <c r="C153" s="51">
        <f>Historicals!C199</f>
        <v>0</v>
      </c>
      <c r="D153" s="51">
        <f>Historicals!D199</f>
        <v>0</v>
      </c>
      <c r="E153" s="51">
        <f>Historicals!E199</f>
        <v>0</v>
      </c>
      <c r="F153" s="51">
        <f>Historicals!F199</f>
        <v>0</v>
      </c>
      <c r="G153" s="51">
        <f>Historicals!G199</f>
        <v>0</v>
      </c>
      <c r="H153" s="51">
        <f>Historicals!H199</f>
        <v>0</v>
      </c>
      <c r="I153" s="51">
        <f>Historicals!I199</f>
        <v>-0.03</v>
      </c>
      <c r="J153" s="60">
        <f>I153</f>
        <v>-0.03</v>
      </c>
      <c r="K153" s="60">
        <f t="shared" ref="K153:N154" si="310">+J153</f>
        <v>-0.03</v>
      </c>
      <c r="L153" s="60">
        <f t="shared" si="310"/>
        <v>-0.03</v>
      </c>
      <c r="M153" s="60">
        <f t="shared" si="310"/>
        <v>-0.03</v>
      </c>
      <c r="N153" s="60">
        <f t="shared" si="310"/>
        <v>-0.03</v>
      </c>
    </row>
    <row r="154" spans="1:14" x14ac:dyDescent="0.3">
      <c r="A154" s="48" t="s">
        <v>138</v>
      </c>
      <c r="B154" s="51" t="str">
        <f t="shared" ref="B154:I154" si="311">+IFERROR(B152-B153,"nm")</f>
        <v>nm</v>
      </c>
      <c r="C154" s="51" t="str">
        <f t="shared" si="311"/>
        <v>nm</v>
      </c>
      <c r="D154" s="51" t="str">
        <f t="shared" si="311"/>
        <v>nm</v>
      </c>
      <c r="E154" s="51" t="str">
        <f t="shared" si="311"/>
        <v>nm</v>
      </c>
      <c r="F154" s="51" t="str">
        <f t="shared" si="311"/>
        <v>nm</v>
      </c>
      <c r="G154" s="51" t="str">
        <f t="shared" si="311"/>
        <v>nm</v>
      </c>
      <c r="H154" s="51" t="str">
        <f t="shared" si="311"/>
        <v>nm</v>
      </c>
      <c r="I154" s="51">
        <f t="shared" si="311"/>
        <v>2.0384615384615418E-2</v>
      </c>
      <c r="J154" s="60">
        <f>I154</f>
        <v>2.0384615384615418E-2</v>
      </c>
      <c r="K154" s="60">
        <f t="shared" si="310"/>
        <v>2.0384615384615418E-2</v>
      </c>
      <c r="L154" s="60">
        <f t="shared" si="310"/>
        <v>2.0384615384615418E-2</v>
      </c>
      <c r="M154" s="60">
        <f t="shared" si="310"/>
        <v>2.0384615384615418E-2</v>
      </c>
      <c r="N154" s="60">
        <f t="shared" si="310"/>
        <v>2.0384615384615418E-2</v>
      </c>
    </row>
    <row r="155" spans="1:14" x14ac:dyDescent="0.3">
      <c r="A155" s="49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0</v>
      </c>
      <c r="F155" s="3">
        <f>Historicals!F128</f>
        <v>0</v>
      </c>
      <c r="G155" s="3">
        <f>Historicals!G128</f>
        <v>0</v>
      </c>
      <c r="H155" s="3">
        <f>Historicals!H128</f>
        <v>29</v>
      </c>
      <c r="I155" s="3">
        <f>Historicals!I128</f>
        <v>26</v>
      </c>
      <c r="J155" s="59">
        <f>+I155*(1+J156)</f>
        <v>23.310344827586206</v>
      </c>
      <c r="K155" s="59">
        <f t="shared" ref="K155:N155" si="312">+J155*(1+K156)</f>
        <v>20.898929845422117</v>
      </c>
      <c r="L155" s="59">
        <f t="shared" si="312"/>
        <v>18.736971585550865</v>
      </c>
      <c r="M155" s="59">
        <f t="shared" si="312"/>
        <v>16.798664180149053</v>
      </c>
      <c r="N155" s="59">
        <f t="shared" si="312"/>
        <v>15.060871333926737</v>
      </c>
    </row>
    <row r="156" spans="1:14" x14ac:dyDescent="0.3">
      <c r="A156" s="48" t="s">
        <v>129</v>
      </c>
      <c r="B156" s="51" t="str">
        <f t="shared" ref="B156:I156" si="313">+IFERROR(B155/A155-1,"nm")</f>
        <v>nm</v>
      </c>
      <c r="C156" s="51" t="str">
        <f t="shared" si="313"/>
        <v>nm</v>
      </c>
      <c r="D156" s="51" t="str">
        <f t="shared" si="313"/>
        <v>nm</v>
      </c>
      <c r="E156" s="51" t="str">
        <f t="shared" si="313"/>
        <v>nm</v>
      </c>
      <c r="F156" s="51" t="str">
        <f t="shared" si="313"/>
        <v>nm</v>
      </c>
      <c r="G156" s="51" t="str">
        <f t="shared" si="313"/>
        <v>nm</v>
      </c>
      <c r="H156" s="51" t="str">
        <f t="shared" si="313"/>
        <v>nm</v>
      </c>
      <c r="I156" s="62">
        <f t="shared" si="313"/>
        <v>-0.10344827586206895</v>
      </c>
      <c r="J156" s="62">
        <f>+J157+J158</f>
        <v>-0.10344827586206895</v>
      </c>
      <c r="K156" s="62">
        <f t="shared" ref="K156:N156" si="314">+K157+K158</f>
        <v>-0.10344827586206895</v>
      </c>
      <c r="L156" s="62">
        <f t="shared" si="314"/>
        <v>-0.10344827586206895</v>
      </c>
      <c r="M156" s="62">
        <f t="shared" si="314"/>
        <v>-0.10344827586206895</v>
      </c>
      <c r="N156" s="62">
        <f t="shared" si="314"/>
        <v>-0.10344827586206895</v>
      </c>
    </row>
    <row r="157" spans="1:14" x14ac:dyDescent="0.3">
      <c r="A157" s="48" t="s">
        <v>137</v>
      </c>
      <c r="B157" s="51">
        <f>Historicals!B200</f>
        <v>0</v>
      </c>
      <c r="C157" s="51">
        <f>Historicals!C200</f>
        <v>0</v>
      </c>
      <c r="D157" s="51">
        <f>Historicals!D200</f>
        <v>0</v>
      </c>
      <c r="E157" s="51">
        <f>Historicals!E200</f>
        <v>0</v>
      </c>
      <c r="F157" s="51">
        <f>Historicals!F200</f>
        <v>0</v>
      </c>
      <c r="G157" s="51">
        <f>Historicals!G200</f>
        <v>0</v>
      </c>
      <c r="H157" s="51">
        <f>Historicals!H200</f>
        <v>0</v>
      </c>
      <c r="I157" s="51">
        <f>Historicals!I200</f>
        <v>-0.16</v>
      </c>
      <c r="J157" s="60">
        <f>I157</f>
        <v>-0.16</v>
      </c>
      <c r="K157" s="60">
        <f t="shared" ref="K157:N158" si="315">+J157</f>
        <v>-0.16</v>
      </c>
      <c r="L157" s="60">
        <f t="shared" si="315"/>
        <v>-0.16</v>
      </c>
      <c r="M157" s="60">
        <f t="shared" si="315"/>
        <v>-0.16</v>
      </c>
      <c r="N157" s="60">
        <f t="shared" si="315"/>
        <v>-0.16</v>
      </c>
    </row>
    <row r="158" spans="1:14" x14ac:dyDescent="0.3">
      <c r="A158" s="48" t="s">
        <v>138</v>
      </c>
      <c r="B158" s="51" t="str">
        <f t="shared" ref="B158:I158" si="316">+IFERROR(B156-B157,"nm")</f>
        <v>nm</v>
      </c>
      <c r="C158" s="51" t="str">
        <f t="shared" si="316"/>
        <v>nm</v>
      </c>
      <c r="D158" s="51" t="str">
        <f t="shared" si="316"/>
        <v>nm</v>
      </c>
      <c r="E158" s="51" t="str">
        <f t="shared" si="316"/>
        <v>nm</v>
      </c>
      <c r="F158" s="51" t="str">
        <f t="shared" si="316"/>
        <v>nm</v>
      </c>
      <c r="G158" s="51" t="str">
        <f t="shared" si="316"/>
        <v>nm</v>
      </c>
      <c r="H158" s="51" t="str">
        <f t="shared" si="316"/>
        <v>nm</v>
      </c>
      <c r="I158" s="51">
        <f t="shared" si="316"/>
        <v>5.6551724137931053E-2</v>
      </c>
      <c r="J158" s="60">
        <f>I158</f>
        <v>5.6551724137931053E-2</v>
      </c>
      <c r="K158" s="60">
        <f t="shared" si="315"/>
        <v>5.6551724137931053E-2</v>
      </c>
      <c r="L158" s="60">
        <f t="shared" si="315"/>
        <v>5.6551724137931053E-2</v>
      </c>
      <c r="M158" s="60">
        <f t="shared" si="315"/>
        <v>5.6551724137931053E-2</v>
      </c>
      <c r="N158" s="60">
        <f t="shared" si="315"/>
        <v>5.6551724137931053E-2</v>
      </c>
    </row>
    <row r="159" spans="1:14" x14ac:dyDescent="0.3">
      <c r="A159" s="49" t="s">
        <v>121</v>
      </c>
      <c r="B159" s="3">
        <f>Historicals!B129</f>
        <v>0</v>
      </c>
      <c r="C159" s="3">
        <f>Historicals!C129</f>
        <v>0</v>
      </c>
      <c r="D159" s="3">
        <f>Historicals!D129</f>
        <v>0</v>
      </c>
      <c r="E159" s="3">
        <f>Historicals!E129</f>
        <v>0</v>
      </c>
      <c r="F159" s="3">
        <f>Historicals!F129</f>
        <v>0</v>
      </c>
      <c r="G159" s="3">
        <f>Historicals!G129</f>
        <v>0</v>
      </c>
      <c r="H159" s="3">
        <f>Historicals!H129</f>
        <v>86</v>
      </c>
      <c r="I159" s="3">
        <f>Historicals!I129</f>
        <v>123</v>
      </c>
      <c r="J159" s="59">
        <f>+I159*(1+J160)</f>
        <v>175.91860465116281</v>
      </c>
      <c r="K159" s="59">
        <f t="shared" ref="K159:N159" si="317">+J159*(1+K160)</f>
        <v>251.60451595457008</v>
      </c>
      <c r="L159" s="59">
        <f t="shared" si="317"/>
        <v>359.85297049316421</v>
      </c>
      <c r="M159" s="59">
        <f t="shared" si="317"/>
        <v>514.67343454254888</v>
      </c>
      <c r="N159" s="59">
        <f t="shared" si="317"/>
        <v>736.10270289225014</v>
      </c>
    </row>
    <row r="160" spans="1:14" x14ac:dyDescent="0.3">
      <c r="A160" s="48" t="s">
        <v>129</v>
      </c>
      <c r="B160" s="51" t="str">
        <f t="shared" ref="B160:I160" si="318">+IFERROR(B159/A159-1,"nm")</f>
        <v>nm</v>
      </c>
      <c r="C160" s="51" t="str">
        <f t="shared" si="318"/>
        <v>nm</v>
      </c>
      <c r="D160" s="51" t="str">
        <f t="shared" si="318"/>
        <v>nm</v>
      </c>
      <c r="E160" s="51" t="str">
        <f t="shared" si="318"/>
        <v>nm</v>
      </c>
      <c r="F160" s="51" t="str">
        <f t="shared" si="318"/>
        <v>nm</v>
      </c>
      <c r="G160" s="51" t="str">
        <f t="shared" si="318"/>
        <v>nm</v>
      </c>
      <c r="H160" s="51" t="str">
        <f t="shared" si="318"/>
        <v>nm</v>
      </c>
      <c r="I160" s="62">
        <f t="shared" si="318"/>
        <v>0.43023255813953498</v>
      </c>
      <c r="J160" s="62">
        <f>+J161+J162</f>
        <v>0.43023255813953498</v>
      </c>
      <c r="K160" s="62">
        <f t="shared" ref="K160:N160" si="319">+K161+K162</f>
        <v>0.43023255813953498</v>
      </c>
      <c r="L160" s="62">
        <f t="shared" si="319"/>
        <v>0.43023255813953498</v>
      </c>
      <c r="M160" s="62">
        <f t="shared" si="319"/>
        <v>0.43023255813953498</v>
      </c>
      <c r="N160" s="62">
        <f t="shared" si="319"/>
        <v>0.43023255813953498</v>
      </c>
    </row>
    <row r="161" spans="1:14" x14ac:dyDescent="0.3">
      <c r="A161" s="48" t="s">
        <v>137</v>
      </c>
      <c r="B161" s="51">
        <f>Historicals!B201</f>
        <v>0</v>
      </c>
      <c r="C161" s="51">
        <f>Historicals!C201</f>
        <v>0</v>
      </c>
      <c r="D161" s="51">
        <f>Historicals!D201</f>
        <v>0</v>
      </c>
      <c r="E161" s="51">
        <f>Historicals!E201</f>
        <v>0</v>
      </c>
      <c r="F161" s="51">
        <f>Historicals!F201</f>
        <v>0</v>
      </c>
      <c r="G161" s="51">
        <f>Historicals!G201</f>
        <v>0</v>
      </c>
      <c r="H161" s="51">
        <f>Historicals!H201</f>
        <v>0</v>
      </c>
      <c r="I161" s="51">
        <f>Historicals!I201</f>
        <v>0.42</v>
      </c>
      <c r="J161" s="60">
        <f>I161</f>
        <v>0.42</v>
      </c>
      <c r="K161" s="60">
        <f t="shared" ref="K161:N162" si="320">+J161</f>
        <v>0.42</v>
      </c>
      <c r="L161" s="60">
        <f t="shared" si="320"/>
        <v>0.42</v>
      </c>
      <c r="M161" s="60">
        <f t="shared" si="320"/>
        <v>0.42</v>
      </c>
      <c r="N161" s="60">
        <f t="shared" si="320"/>
        <v>0.42</v>
      </c>
    </row>
    <row r="162" spans="1:14" x14ac:dyDescent="0.3">
      <c r="A162" s="48" t="s">
        <v>138</v>
      </c>
      <c r="B162" s="51" t="str">
        <f t="shared" ref="B162:I162" si="321">+IFERROR(B160-B161,"nm")</f>
        <v>nm</v>
      </c>
      <c r="C162" s="51" t="str">
        <f t="shared" si="321"/>
        <v>nm</v>
      </c>
      <c r="D162" s="51" t="str">
        <f t="shared" si="321"/>
        <v>nm</v>
      </c>
      <c r="E162" s="51" t="str">
        <f t="shared" si="321"/>
        <v>nm</v>
      </c>
      <c r="F162" s="51" t="str">
        <f t="shared" si="321"/>
        <v>nm</v>
      </c>
      <c r="G162" s="51" t="str">
        <f t="shared" si="321"/>
        <v>nm</v>
      </c>
      <c r="H162" s="51" t="str">
        <f t="shared" si="321"/>
        <v>nm</v>
      </c>
      <c r="I162" s="51">
        <f t="shared" si="321"/>
        <v>1.0232558139534997E-2</v>
      </c>
      <c r="J162" s="60">
        <f>I162</f>
        <v>1.0232558139534997E-2</v>
      </c>
      <c r="K162" s="60">
        <f t="shared" si="320"/>
        <v>1.0232558139534997E-2</v>
      </c>
      <c r="L162" s="60">
        <f t="shared" si="320"/>
        <v>1.0232558139534997E-2</v>
      </c>
      <c r="M162" s="60">
        <f t="shared" si="320"/>
        <v>1.0232558139534997E-2</v>
      </c>
      <c r="N162" s="60">
        <f t="shared" si="320"/>
        <v>1.0232558139534997E-2</v>
      </c>
    </row>
    <row r="163" spans="1:14" x14ac:dyDescent="0.3">
      <c r="A163" s="9" t="s">
        <v>130</v>
      </c>
      <c r="B163" s="52">
        <f t="shared" ref="B163:H163" si="322">+B170+B166</f>
        <v>0</v>
      </c>
      <c r="C163" s="52">
        <f t="shared" si="322"/>
        <v>0</v>
      </c>
      <c r="D163" s="52">
        <f t="shared" si="322"/>
        <v>0</v>
      </c>
      <c r="E163" s="52">
        <f t="shared" si="322"/>
        <v>0</v>
      </c>
      <c r="F163" s="52">
        <f t="shared" si="322"/>
        <v>0</v>
      </c>
      <c r="G163" s="52">
        <f t="shared" si="322"/>
        <v>0</v>
      </c>
      <c r="H163" s="52">
        <f t="shared" si="322"/>
        <v>569</v>
      </c>
      <c r="I163" s="52">
        <f>+I170+I166</f>
        <v>691</v>
      </c>
      <c r="J163" s="52">
        <f>+J145*J165</f>
        <v>735.18639455782318</v>
      </c>
      <c r="K163" s="52">
        <f t="shared" ref="K163:N163" si="323">+K145*K165</f>
        <v>782.19831366560231</v>
      </c>
      <c r="L163" s="52">
        <f t="shared" si="323"/>
        <v>832.21643712449122</v>
      </c>
      <c r="M163" s="52">
        <f t="shared" si="323"/>
        <v>885.43299841000294</v>
      </c>
      <c r="N163" s="52">
        <f t="shared" si="323"/>
        <v>942.05252347839769</v>
      </c>
    </row>
    <row r="164" spans="1:14" x14ac:dyDescent="0.3">
      <c r="A164" s="50" t="s">
        <v>129</v>
      </c>
      <c r="B164" s="51" t="str">
        <f t="shared" ref="B164:N164" si="324">+IFERROR(B163/A163-1,"nm")</f>
        <v>nm</v>
      </c>
      <c r="C164" s="51" t="str">
        <f t="shared" si="324"/>
        <v>nm</v>
      </c>
      <c r="D164" s="51" t="str">
        <f t="shared" si="324"/>
        <v>nm</v>
      </c>
      <c r="E164" s="51" t="str">
        <f t="shared" si="324"/>
        <v>nm</v>
      </c>
      <c r="F164" s="51" t="str">
        <f t="shared" si="324"/>
        <v>nm</v>
      </c>
      <c r="G164" s="51" t="str">
        <f t="shared" si="324"/>
        <v>nm</v>
      </c>
      <c r="H164" s="51" t="str">
        <f t="shared" si="324"/>
        <v>nm</v>
      </c>
      <c r="I164" s="51">
        <f t="shared" si="324"/>
        <v>0.21441124780316345</v>
      </c>
      <c r="J164" s="51">
        <f t="shared" si="324"/>
        <v>6.3945578231292544E-2</v>
      </c>
      <c r="K164" s="51">
        <f t="shared" si="324"/>
        <v>6.3945578231292544E-2</v>
      </c>
      <c r="L164" s="51">
        <f t="shared" si="324"/>
        <v>6.3945578231292544E-2</v>
      </c>
      <c r="M164" s="51">
        <f t="shared" si="324"/>
        <v>6.3945578231292544E-2</v>
      </c>
      <c r="N164" s="51">
        <f t="shared" si="324"/>
        <v>6.3945578231292544E-2</v>
      </c>
    </row>
    <row r="165" spans="1:14" x14ac:dyDescent="0.3">
      <c r="A165" s="50" t="s">
        <v>131</v>
      </c>
      <c r="B165" s="51" t="str">
        <f>+IFERROR(B163/B$145,"nm")</f>
        <v>nm</v>
      </c>
      <c r="C165" s="51" t="str">
        <f t="shared" ref="C165:I165" si="325">+IFERROR(C163/C$145,"nm")</f>
        <v>nm</v>
      </c>
      <c r="D165" s="51" t="str">
        <f t="shared" si="325"/>
        <v>nm</v>
      </c>
      <c r="E165" s="51" t="str">
        <f t="shared" si="325"/>
        <v>nm</v>
      </c>
      <c r="F165" s="51" t="str">
        <f t="shared" si="325"/>
        <v>nm</v>
      </c>
      <c r="G165" s="51" t="str">
        <f t="shared" si="325"/>
        <v>nm</v>
      </c>
      <c r="H165" s="51">
        <f t="shared" si="325"/>
        <v>0.25804988662131517</v>
      </c>
      <c r="I165" s="62">
        <f t="shared" si="325"/>
        <v>0.29454390451832907</v>
      </c>
      <c r="J165" s="63">
        <f>+I165</f>
        <v>0.29454390451832907</v>
      </c>
      <c r="K165" s="63">
        <f t="shared" ref="K165:N165" si="326">+J165</f>
        <v>0.29454390451832907</v>
      </c>
      <c r="L165" s="63">
        <f t="shared" si="326"/>
        <v>0.29454390451832907</v>
      </c>
      <c r="M165" s="63">
        <f t="shared" si="326"/>
        <v>0.29454390451832907</v>
      </c>
      <c r="N165" s="63">
        <f t="shared" si="326"/>
        <v>0.29454390451832907</v>
      </c>
    </row>
    <row r="166" spans="1:14" x14ac:dyDescent="0.3">
      <c r="A166" s="9" t="s">
        <v>132</v>
      </c>
      <c r="B166" s="9">
        <f>Historicals!B173</f>
        <v>0</v>
      </c>
      <c r="C166" s="9">
        <f>Historicals!C173</f>
        <v>0</v>
      </c>
      <c r="D166" s="9">
        <f>Historicals!D173</f>
        <v>0</v>
      </c>
      <c r="E166" s="9">
        <f>Historicals!E173</f>
        <v>0</v>
      </c>
      <c r="F166" s="9">
        <f>Historicals!F173</f>
        <v>0</v>
      </c>
      <c r="G166" s="9">
        <f>Historicals!G173</f>
        <v>0</v>
      </c>
      <c r="H166" s="9">
        <f>Historicals!H173</f>
        <v>26</v>
      </c>
      <c r="I166" s="9">
        <f>Historicals!I173</f>
        <v>22</v>
      </c>
      <c r="J166" s="52">
        <f>+J169*J176</f>
        <v>23.40680272108844</v>
      </c>
      <c r="K166" s="52">
        <f t="shared" ref="K166:N166" si="327">+K169*K176</f>
        <v>24.903564255634226</v>
      </c>
      <c r="L166" s="52">
        <f t="shared" si="327"/>
        <v>26.496037071980908</v>
      </c>
      <c r="M166" s="52">
        <f t="shared" si="327"/>
        <v>28.19034148338649</v>
      </c>
      <c r="N166" s="52">
        <f t="shared" si="327"/>
        <v>29.99298917007923</v>
      </c>
    </row>
    <row r="167" spans="1:14" x14ac:dyDescent="0.3">
      <c r="A167" s="50" t="s">
        <v>129</v>
      </c>
      <c r="B167" s="51" t="str">
        <f t="shared" ref="B167:N167" si="328">+IFERROR(B166/A166-1,"nm")</f>
        <v>nm</v>
      </c>
      <c r="C167" s="51" t="str">
        <f t="shared" si="328"/>
        <v>nm</v>
      </c>
      <c r="D167" s="51" t="str">
        <f t="shared" si="328"/>
        <v>nm</v>
      </c>
      <c r="E167" s="51" t="str">
        <f t="shared" si="328"/>
        <v>nm</v>
      </c>
      <c r="F167" s="51" t="str">
        <f t="shared" si="328"/>
        <v>nm</v>
      </c>
      <c r="G167" s="51" t="str">
        <f t="shared" si="328"/>
        <v>nm</v>
      </c>
      <c r="H167" s="51" t="str">
        <f t="shared" si="328"/>
        <v>nm</v>
      </c>
      <c r="I167" s="51">
        <f t="shared" si="328"/>
        <v>-0.15384615384615385</v>
      </c>
      <c r="J167" s="51">
        <f t="shared" si="328"/>
        <v>6.3945578231292766E-2</v>
      </c>
      <c r="K167" s="51">
        <f t="shared" si="328"/>
        <v>6.3945578231292322E-2</v>
      </c>
      <c r="L167" s="51">
        <f t="shared" si="328"/>
        <v>6.3945578231292544E-2</v>
      </c>
      <c r="M167" s="51">
        <f t="shared" si="328"/>
        <v>6.3945578231292544E-2</v>
      </c>
      <c r="N167" s="51">
        <f t="shared" si="328"/>
        <v>6.3945578231292544E-2</v>
      </c>
    </row>
    <row r="168" spans="1:14" x14ac:dyDescent="0.3">
      <c r="A168" s="50" t="s">
        <v>133</v>
      </c>
      <c r="B168" s="51" t="str">
        <f>+IFERROR(B166/B$145,"nm")</f>
        <v>nm</v>
      </c>
      <c r="C168" s="51" t="str">
        <f t="shared" ref="C168:I168" si="329">+IFERROR(C166/C$145,"nm")</f>
        <v>nm</v>
      </c>
      <c r="D168" s="51" t="str">
        <f t="shared" si="329"/>
        <v>nm</v>
      </c>
      <c r="E168" s="51" t="str">
        <f t="shared" si="329"/>
        <v>nm</v>
      </c>
      <c r="F168" s="51" t="str">
        <f t="shared" si="329"/>
        <v>nm</v>
      </c>
      <c r="G168" s="51" t="str">
        <f t="shared" si="329"/>
        <v>nm</v>
      </c>
      <c r="H168" s="51">
        <f t="shared" si="329"/>
        <v>1.1791383219954649E-2</v>
      </c>
      <c r="I168" s="51">
        <f t="shared" si="329"/>
        <v>9.3776641091219103E-3</v>
      </c>
      <c r="J168" s="51">
        <f t="shared" ref="J168:N168" si="330">+IFERROR(J166/J$21,"nm")</f>
        <v>1.1937842512913539E-3</v>
      </c>
      <c r="K168" s="51">
        <f t="shared" si="330"/>
        <v>1.1888746705181576E-3</v>
      </c>
      <c r="L168" s="51">
        <f t="shared" si="330"/>
        <v>1.18398528098416E-3</v>
      </c>
      <c r="M168" s="51">
        <f t="shared" si="330"/>
        <v>1.1791159996504695E-3</v>
      </c>
      <c r="N168" s="51">
        <f t="shared" si="330"/>
        <v>1.1742667438197031E-3</v>
      </c>
    </row>
    <row r="169" spans="1:14" x14ac:dyDescent="0.3">
      <c r="A169" s="50" t="s">
        <v>142</v>
      </c>
      <c r="B169" s="51" t="str">
        <f t="shared" ref="B169:I169" si="331">+IFERROR(B166/B176,"nm")</f>
        <v>nm</v>
      </c>
      <c r="C169" s="51" t="str">
        <f t="shared" si="331"/>
        <v>nm</v>
      </c>
      <c r="D169" s="51" t="str">
        <f t="shared" si="331"/>
        <v>nm</v>
      </c>
      <c r="E169" s="51" t="str">
        <f t="shared" si="331"/>
        <v>nm</v>
      </c>
      <c r="F169" s="51" t="str">
        <f t="shared" si="331"/>
        <v>nm</v>
      </c>
      <c r="G169" s="51" t="str">
        <f t="shared" si="331"/>
        <v>nm</v>
      </c>
      <c r="H169" s="51">
        <f t="shared" si="331"/>
        <v>0.41269841269841268</v>
      </c>
      <c r="I169" s="62">
        <f t="shared" si="331"/>
        <v>0.44897959183673469</v>
      </c>
      <c r="J169" s="63">
        <f>+I169</f>
        <v>0.44897959183673469</v>
      </c>
      <c r="K169" s="63">
        <f t="shared" ref="K169:N169" si="332">+J169</f>
        <v>0.44897959183673469</v>
      </c>
      <c r="L169" s="63">
        <f t="shared" si="332"/>
        <v>0.44897959183673469</v>
      </c>
      <c r="M169" s="63">
        <f t="shared" si="332"/>
        <v>0.44897959183673469</v>
      </c>
      <c r="N169" s="63">
        <f t="shared" si="332"/>
        <v>0.44897959183673469</v>
      </c>
    </row>
    <row r="170" spans="1:14" x14ac:dyDescent="0.3">
      <c r="A170" s="9" t="s">
        <v>134</v>
      </c>
      <c r="B170" s="9">
        <f>Historicals!B140</f>
        <v>0</v>
      </c>
      <c r="C170" s="9">
        <f>Historicals!C140</f>
        <v>0</v>
      </c>
      <c r="D170" s="9">
        <f>Historicals!D140</f>
        <v>0</v>
      </c>
      <c r="E170" s="9">
        <f>Historicals!E140</f>
        <v>0</v>
      </c>
      <c r="F170" s="9">
        <f>Historicals!F140</f>
        <v>0</v>
      </c>
      <c r="G170" s="9">
        <f>Historicals!G140</f>
        <v>0</v>
      </c>
      <c r="H170" s="9">
        <f>Historicals!H140</f>
        <v>543</v>
      </c>
      <c r="I170" s="9">
        <f>Historicals!I140</f>
        <v>669</v>
      </c>
      <c r="J170" s="9">
        <f>+J163-J166</f>
        <v>711.77959183673477</v>
      </c>
      <c r="K170" s="9">
        <f t="shared" ref="K170:N170" si="333">+K163-K166</f>
        <v>757.29474940996806</v>
      </c>
      <c r="L170" s="9">
        <f t="shared" si="333"/>
        <v>805.72040005251029</v>
      </c>
      <c r="M170" s="9">
        <f t="shared" si="333"/>
        <v>857.24265692661641</v>
      </c>
      <c r="N170" s="9">
        <f t="shared" si="333"/>
        <v>912.05953430831846</v>
      </c>
    </row>
    <row r="171" spans="1:14" x14ac:dyDescent="0.3">
      <c r="A171" s="50" t="s">
        <v>129</v>
      </c>
      <c r="B171" s="51" t="str">
        <f t="shared" ref="B171:H171" si="334">+IFERROR(B170/A170-1,"nm")</f>
        <v>nm</v>
      </c>
      <c r="C171" s="51" t="str">
        <f t="shared" si="334"/>
        <v>nm</v>
      </c>
      <c r="D171" s="51" t="str">
        <f t="shared" si="334"/>
        <v>nm</v>
      </c>
      <c r="E171" s="51" t="str">
        <f t="shared" si="334"/>
        <v>nm</v>
      </c>
      <c r="F171" s="51" t="str">
        <f t="shared" si="334"/>
        <v>nm</v>
      </c>
      <c r="G171" s="51" t="str">
        <f t="shared" si="334"/>
        <v>nm</v>
      </c>
      <c r="H171" s="51" t="str">
        <f t="shared" si="334"/>
        <v>nm</v>
      </c>
      <c r="I171" s="51">
        <f>+IFERROR(I170/H170-1,"nm")</f>
        <v>0.2320441988950277</v>
      </c>
      <c r="J171" s="51">
        <f t="shared" ref="J171:N171" si="335">+IFERROR(J170/I170-1,"nm")</f>
        <v>6.3945578231292544E-2</v>
      </c>
      <c r="K171" s="51">
        <f t="shared" si="335"/>
        <v>6.3945578231292322E-2</v>
      </c>
      <c r="L171" s="51">
        <f t="shared" si="335"/>
        <v>6.3945578231292544E-2</v>
      </c>
      <c r="M171" s="51">
        <f t="shared" si="335"/>
        <v>6.3945578231292544E-2</v>
      </c>
      <c r="N171" s="51">
        <f t="shared" si="335"/>
        <v>6.3945578231292544E-2</v>
      </c>
    </row>
    <row r="172" spans="1:14" x14ac:dyDescent="0.3">
      <c r="A172" s="50" t="s">
        <v>131</v>
      </c>
      <c r="B172" s="51" t="str">
        <f>+IFERROR(B170/B$145,"nm")</f>
        <v>nm</v>
      </c>
      <c r="C172" s="51" t="str">
        <f t="shared" ref="C172:N172" si="336">+IFERROR(C170/C$145,"nm")</f>
        <v>nm</v>
      </c>
      <c r="D172" s="51" t="str">
        <f t="shared" si="336"/>
        <v>nm</v>
      </c>
      <c r="E172" s="51" t="str">
        <f t="shared" si="336"/>
        <v>nm</v>
      </c>
      <c r="F172" s="51" t="str">
        <f t="shared" si="336"/>
        <v>nm</v>
      </c>
      <c r="G172" s="51" t="str">
        <f t="shared" si="336"/>
        <v>nm</v>
      </c>
      <c r="H172" s="51">
        <f t="shared" si="336"/>
        <v>0.24625850340136055</v>
      </c>
      <c r="I172" s="62">
        <f t="shared" si="336"/>
        <v>0.28516624040920718</v>
      </c>
      <c r="J172" s="62">
        <f t="shared" si="336"/>
        <v>0.28516624040920718</v>
      </c>
      <c r="K172" s="62">
        <f t="shared" si="336"/>
        <v>0.28516624040920718</v>
      </c>
      <c r="L172" s="62">
        <f t="shared" si="336"/>
        <v>0.28516624040920718</v>
      </c>
      <c r="M172" s="62">
        <f t="shared" si="336"/>
        <v>0.28516624040920713</v>
      </c>
      <c r="N172" s="62">
        <f t="shared" si="336"/>
        <v>0.28516624040920718</v>
      </c>
    </row>
    <row r="173" spans="1:14" x14ac:dyDescent="0.3">
      <c r="A173" s="9" t="s">
        <v>135</v>
      </c>
      <c r="B173" s="9">
        <f>Historicals!B162</f>
        <v>0</v>
      </c>
      <c r="C173" s="9">
        <f>Historicals!C162</f>
        <v>0</v>
      </c>
      <c r="D173" s="9">
        <f>Historicals!D162</f>
        <v>0</v>
      </c>
      <c r="E173" s="9">
        <f>Historicals!E162</f>
        <v>0</v>
      </c>
      <c r="F173" s="9">
        <f>Historicals!F162</f>
        <v>0</v>
      </c>
      <c r="G173" s="9">
        <f>Historicals!G162</f>
        <v>0</v>
      </c>
      <c r="H173" s="9">
        <f>Historicals!H162</f>
        <v>7</v>
      </c>
      <c r="I173" s="9">
        <f>Historicals!I162</f>
        <v>9</v>
      </c>
      <c r="J173" s="52">
        <f>+J145*J175</f>
        <v>9.5755102040816329</v>
      </c>
      <c r="K173" s="52">
        <f t="shared" ref="K173:N173" si="337">+K145*K175</f>
        <v>10.187821740941274</v>
      </c>
      <c r="L173" s="52">
        <f t="shared" si="337"/>
        <v>10.839287893083098</v>
      </c>
      <c r="M173" s="52">
        <f t="shared" si="337"/>
        <v>11.532412425021747</v>
      </c>
      <c r="N173" s="52">
        <f t="shared" si="337"/>
        <v>12.269859205941504</v>
      </c>
    </row>
    <row r="174" spans="1:14" x14ac:dyDescent="0.3">
      <c r="A174" s="50" t="s">
        <v>129</v>
      </c>
      <c r="B174" s="51" t="str">
        <f t="shared" ref="B174:N174" si="338">+IFERROR(B173/A173-1,"nm")</f>
        <v>nm</v>
      </c>
      <c r="C174" s="51" t="str">
        <f t="shared" si="338"/>
        <v>nm</v>
      </c>
      <c r="D174" s="51" t="str">
        <f t="shared" si="338"/>
        <v>nm</v>
      </c>
      <c r="E174" s="51" t="str">
        <f t="shared" si="338"/>
        <v>nm</v>
      </c>
      <c r="F174" s="51" t="str">
        <f t="shared" si="338"/>
        <v>nm</v>
      </c>
      <c r="G174" s="51" t="str">
        <f t="shared" si="338"/>
        <v>nm</v>
      </c>
      <c r="H174" s="51" t="str">
        <f t="shared" si="338"/>
        <v>nm</v>
      </c>
      <c r="I174" s="51">
        <f t="shared" si="338"/>
        <v>0.28571428571428581</v>
      </c>
      <c r="J174" s="51">
        <f t="shared" ref="J174" si="339">+IFERROR(J173/I173-1,"nm")</f>
        <v>6.3945578231292544E-2</v>
      </c>
      <c r="K174" s="51">
        <f t="shared" ref="K174" si="340">+IFERROR(K173/J173-1,"nm")</f>
        <v>6.3945578231292544E-2</v>
      </c>
      <c r="L174" s="51">
        <f t="shared" ref="L174" si="341">+IFERROR(L173/K173-1,"nm")</f>
        <v>6.3945578231292544E-2</v>
      </c>
      <c r="M174" s="51">
        <f t="shared" ref="M174" si="342">+IFERROR(M173/L173-1,"nm")</f>
        <v>6.3945578231292766E-2</v>
      </c>
      <c r="N174" s="51">
        <f t="shared" ref="N174" si="343">+IFERROR(N173/M173-1,"nm")</f>
        <v>6.3945578231292544E-2</v>
      </c>
    </row>
    <row r="175" spans="1:14" x14ac:dyDescent="0.3">
      <c r="A175" s="50" t="s">
        <v>133</v>
      </c>
      <c r="B175" s="51" t="str">
        <f>+IFERROR(B173/B$145,"nm")</f>
        <v>nm</v>
      </c>
      <c r="C175" s="51" t="str">
        <f t="shared" ref="C175:I175" si="344">+IFERROR(C173/C$145,"nm")</f>
        <v>nm</v>
      </c>
      <c r="D175" s="51" t="str">
        <f t="shared" si="344"/>
        <v>nm</v>
      </c>
      <c r="E175" s="51" t="str">
        <f t="shared" si="344"/>
        <v>nm</v>
      </c>
      <c r="F175" s="51" t="str">
        <f t="shared" si="344"/>
        <v>nm</v>
      </c>
      <c r="G175" s="51" t="str">
        <f t="shared" si="344"/>
        <v>nm</v>
      </c>
      <c r="H175" s="51">
        <f t="shared" si="344"/>
        <v>3.1746031746031746E-3</v>
      </c>
      <c r="I175" s="62">
        <f t="shared" si="344"/>
        <v>3.8363171355498722E-3</v>
      </c>
      <c r="J175" s="63">
        <f>+I175</f>
        <v>3.8363171355498722E-3</v>
      </c>
      <c r="K175" s="63">
        <f t="shared" ref="K175:N175" si="345">+J175</f>
        <v>3.8363171355498722E-3</v>
      </c>
      <c r="L175" s="63">
        <f t="shared" si="345"/>
        <v>3.8363171355498722E-3</v>
      </c>
      <c r="M175" s="63">
        <f t="shared" si="345"/>
        <v>3.8363171355498722E-3</v>
      </c>
      <c r="N175" s="63">
        <f t="shared" si="345"/>
        <v>3.8363171355498722E-3</v>
      </c>
    </row>
    <row r="176" spans="1:14" x14ac:dyDescent="0.3">
      <c r="A176" s="9" t="s">
        <v>143</v>
      </c>
      <c r="B176" s="9">
        <f>Historicals!B151</f>
        <v>0</v>
      </c>
      <c r="C176" s="9">
        <f>Historicals!C151</f>
        <v>0</v>
      </c>
      <c r="D176" s="9">
        <f>Historicals!D151</f>
        <v>0</v>
      </c>
      <c r="E176" s="9">
        <f>Historicals!E151</f>
        <v>0</v>
      </c>
      <c r="F176" s="9">
        <f>Historicals!F151</f>
        <v>0</v>
      </c>
      <c r="G176" s="9">
        <f>Historicals!G151</f>
        <v>0</v>
      </c>
      <c r="H176" s="9">
        <f>Historicals!H151</f>
        <v>63</v>
      </c>
      <c r="I176" s="9">
        <f>Historicals!I151</f>
        <v>49</v>
      </c>
      <c r="J176" s="52">
        <f>+J145*J178</f>
        <v>52.13333333333334</v>
      </c>
      <c r="K176" s="52">
        <f t="shared" ref="K176:N176" si="346">+K145*K178</f>
        <v>55.467029478458052</v>
      </c>
      <c r="L176" s="52">
        <f t="shared" si="346"/>
        <v>59.013900751230203</v>
      </c>
      <c r="M176" s="52">
        <f t="shared" si="346"/>
        <v>62.78757875845173</v>
      </c>
      <c r="N176" s="52">
        <f t="shared" si="346"/>
        <v>66.802566787903743</v>
      </c>
    </row>
    <row r="177" spans="1:14" x14ac:dyDescent="0.3">
      <c r="A177" s="50" t="s">
        <v>129</v>
      </c>
      <c r="B177" s="51" t="str">
        <f t="shared" ref="B177:H177" si="347">+IFERROR(B176/A176-1,"nm")</f>
        <v>nm</v>
      </c>
      <c r="C177" s="51" t="str">
        <f t="shared" si="347"/>
        <v>nm</v>
      </c>
      <c r="D177" s="51" t="str">
        <f t="shared" si="347"/>
        <v>nm</v>
      </c>
      <c r="E177" s="51" t="str">
        <f t="shared" si="347"/>
        <v>nm</v>
      </c>
      <c r="F177" s="51" t="str">
        <f t="shared" si="347"/>
        <v>nm</v>
      </c>
      <c r="G177" s="51" t="str">
        <f t="shared" si="347"/>
        <v>nm</v>
      </c>
      <c r="H177" s="51" t="str">
        <f t="shared" si="347"/>
        <v>nm</v>
      </c>
      <c r="I177" s="51">
        <f>+IFERROR(I176/H176-1,"nm")</f>
        <v>-0.22222222222222221</v>
      </c>
      <c r="J177" s="51">
        <f>+J178+J179</f>
        <v>2.0886615515771527E-2</v>
      </c>
      <c r="K177" s="51">
        <f>+K178+K179</f>
        <v>2.0886615515771527E-2</v>
      </c>
      <c r="L177" s="51">
        <f>+L178+L179</f>
        <v>2.0886615515771527E-2</v>
      </c>
      <c r="M177" s="51">
        <f>+M178+M179</f>
        <v>2.0886615515771527E-2</v>
      </c>
      <c r="N177" s="51">
        <f>+N178+N179</f>
        <v>2.0886615515771527E-2</v>
      </c>
    </row>
    <row r="178" spans="1:14" x14ac:dyDescent="0.3">
      <c r="A178" s="50" t="s">
        <v>133</v>
      </c>
      <c r="B178" s="51" t="str">
        <f>+IFERROR(B176/B$145,"nm")</f>
        <v>nm</v>
      </c>
      <c r="C178" s="51" t="str">
        <f t="shared" ref="C178:I178" si="348">+IFERROR(C176/C$145,"nm")</f>
        <v>nm</v>
      </c>
      <c r="D178" s="51" t="str">
        <f t="shared" si="348"/>
        <v>nm</v>
      </c>
      <c r="E178" s="51" t="str">
        <f t="shared" si="348"/>
        <v>nm</v>
      </c>
      <c r="F178" s="51" t="str">
        <f t="shared" si="348"/>
        <v>nm</v>
      </c>
      <c r="G178" s="51" t="str">
        <f t="shared" si="348"/>
        <v>nm</v>
      </c>
      <c r="H178" s="51">
        <f t="shared" si="348"/>
        <v>2.8571428571428571E-2</v>
      </c>
      <c r="I178" s="62">
        <f t="shared" si="348"/>
        <v>2.0886615515771527E-2</v>
      </c>
      <c r="J178" s="63">
        <f>+I178</f>
        <v>2.0886615515771527E-2</v>
      </c>
      <c r="K178" s="63">
        <f t="shared" ref="K178:N178" si="349">+J178</f>
        <v>2.0886615515771527E-2</v>
      </c>
      <c r="L178" s="63">
        <f t="shared" si="349"/>
        <v>2.0886615515771527E-2</v>
      </c>
      <c r="M178" s="63">
        <f t="shared" si="349"/>
        <v>2.0886615515771527E-2</v>
      </c>
      <c r="N178" s="63">
        <f t="shared" si="349"/>
        <v>2.0886615515771527E-2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2024-03-14T20:30:47Z</dcterms:modified>
</cp:coreProperties>
</file>