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13_ncr:1_{8B5A7529-60C3-4FB1-8E87-0834B38AB39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I109" i="3"/>
  <c r="J109" i="3" s="1"/>
  <c r="K109" i="3" s="1"/>
  <c r="L109" i="3" s="1"/>
  <c r="M109" i="3" s="1"/>
  <c r="N109" i="3" s="1"/>
  <c r="C109" i="3"/>
  <c r="D109" i="3"/>
  <c r="E109" i="3"/>
  <c r="F109" i="3"/>
  <c r="G109" i="3"/>
  <c r="B109" i="3"/>
  <c r="K83" i="3"/>
  <c r="K2" i="3" s="1"/>
  <c r="L83" i="3"/>
  <c r="M83" i="3" s="1"/>
  <c r="N83" i="3" s="1"/>
  <c r="J46" i="3"/>
  <c r="K46" i="3"/>
  <c r="L46" i="3"/>
  <c r="M46" i="3"/>
  <c r="N46" i="3"/>
  <c r="I46" i="3"/>
  <c r="K42" i="3"/>
  <c r="L42" i="3"/>
  <c r="M42" i="3"/>
  <c r="N42" i="3"/>
  <c r="K45" i="3"/>
  <c r="L45" i="3"/>
  <c r="M45" i="3"/>
  <c r="N45" i="3"/>
  <c r="J49" i="3"/>
  <c r="K49" i="3"/>
  <c r="L49" i="3"/>
  <c r="M49" i="3"/>
  <c r="N49" i="3"/>
  <c r="J77" i="3"/>
  <c r="K77" i="3"/>
  <c r="L77" i="3"/>
  <c r="M77" i="3"/>
  <c r="N77" i="3"/>
  <c r="J105" i="3"/>
  <c r="K93" i="3"/>
  <c r="L93" i="3" s="1"/>
  <c r="M93" i="3" s="1"/>
  <c r="N93" i="3" s="1"/>
  <c r="K90" i="3"/>
  <c r="L90" i="3"/>
  <c r="M90" i="3"/>
  <c r="N90" i="3"/>
  <c r="K86" i="3"/>
  <c r="L86" i="3"/>
  <c r="M86" i="3"/>
  <c r="N86" i="3"/>
  <c r="I108" i="3"/>
  <c r="J86" i="3"/>
  <c r="J216" i="3"/>
  <c r="K216" i="3"/>
  <c r="L216" i="3"/>
  <c r="M216" i="3" s="1"/>
  <c r="N216" i="3" s="1"/>
  <c r="J198" i="3"/>
  <c r="K198" i="3"/>
  <c r="L198" i="3"/>
  <c r="M198" i="3"/>
  <c r="N198" i="3"/>
  <c r="I198" i="3"/>
  <c r="J197" i="3"/>
  <c r="K197" i="3"/>
  <c r="L197" i="3"/>
  <c r="M197" i="3"/>
  <c r="N197" i="3" s="1"/>
  <c r="J179" i="3"/>
  <c r="K179" i="3"/>
  <c r="L179" i="3"/>
  <c r="M179" i="3"/>
  <c r="N179" i="3"/>
  <c r="I179" i="3"/>
  <c r="L180" i="3"/>
  <c r="M180" i="3"/>
  <c r="N180" i="3"/>
  <c r="J177" i="3"/>
  <c r="K177" i="3"/>
  <c r="L177" i="3"/>
  <c r="M177" i="3"/>
  <c r="N177" i="3"/>
  <c r="K147" i="3"/>
  <c r="L147" i="3"/>
  <c r="M147" i="3"/>
  <c r="N147" i="3"/>
  <c r="K151" i="3"/>
  <c r="L151" i="3"/>
  <c r="M151" i="3"/>
  <c r="N151" i="3" s="1"/>
  <c r="I144" i="3"/>
  <c r="J143" i="3"/>
  <c r="K117" i="3"/>
  <c r="L117" i="3"/>
  <c r="M117" i="3"/>
  <c r="N117" i="3"/>
  <c r="I113" i="3"/>
  <c r="J94" i="3"/>
  <c r="J90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J81" i="3"/>
  <c r="K81" i="3" s="1"/>
  <c r="L81" i="3" s="1"/>
  <c r="M81" i="3" s="1"/>
  <c r="N81" i="3" s="1"/>
  <c r="I82" i="3"/>
  <c r="K87" i="3"/>
  <c r="L87" i="3" s="1"/>
  <c r="M87" i="3" s="1"/>
  <c r="N87" i="3" s="1"/>
  <c r="I51" i="3"/>
  <c r="K20" i="3"/>
  <c r="L20" i="3"/>
  <c r="M20" i="3"/>
  <c r="N20" i="3"/>
  <c r="J20" i="3"/>
  <c r="I20" i="3"/>
  <c r="J2" i="3"/>
  <c r="I2" i="3"/>
  <c r="K3" i="3"/>
  <c r="L3" i="3"/>
  <c r="M3" i="3"/>
  <c r="N3" i="3"/>
  <c r="J3" i="3"/>
  <c r="K180" i="3"/>
  <c r="J199" i="3"/>
  <c r="K199" i="3" s="1"/>
  <c r="L199" i="3" s="1"/>
  <c r="M199" i="3" s="1"/>
  <c r="N199" i="3" s="1"/>
  <c r="K145" i="3"/>
  <c r="L145" i="3" s="1"/>
  <c r="M145" i="3" s="1"/>
  <c r="N145" i="3" s="1"/>
  <c r="K114" i="3"/>
  <c r="L114" i="3" s="1"/>
  <c r="K21" i="3"/>
  <c r="L21" i="3"/>
  <c r="M21" i="3"/>
  <c r="N21" i="3"/>
  <c r="I3" i="3"/>
  <c r="J145" i="3"/>
  <c r="K146" i="3"/>
  <c r="L146" i="3" s="1"/>
  <c r="M146" i="3" s="1"/>
  <c r="N146" i="3" s="1"/>
  <c r="J114" i="3"/>
  <c r="K115" i="3"/>
  <c r="L115" i="3"/>
  <c r="M115" i="3"/>
  <c r="N115" i="3" s="1"/>
  <c r="J83" i="3"/>
  <c r="J52" i="3"/>
  <c r="K52" i="3" s="1"/>
  <c r="L52" i="3" s="1"/>
  <c r="M52" i="3" s="1"/>
  <c r="N52" i="3" s="1"/>
  <c r="K53" i="3"/>
  <c r="L53" i="3" s="1"/>
  <c r="M53" i="3" s="1"/>
  <c r="N53" i="3" s="1"/>
  <c r="J21" i="3"/>
  <c r="K22" i="3"/>
  <c r="L22" i="3" s="1"/>
  <c r="M22" i="3" s="1"/>
  <c r="N22" i="3" s="1"/>
  <c r="J213" i="3"/>
  <c r="K213" i="3"/>
  <c r="J178" i="3"/>
  <c r="K178" i="3" s="1"/>
  <c r="L178" i="3" s="1"/>
  <c r="M178" i="3" s="1"/>
  <c r="J134" i="3"/>
  <c r="K134" i="3" s="1"/>
  <c r="L134" i="3" s="1"/>
  <c r="M134" i="3" s="1"/>
  <c r="N134" i="3" s="1"/>
  <c r="J72" i="3"/>
  <c r="K72" i="3" s="1"/>
  <c r="L72" i="3" s="1"/>
  <c r="M72" i="3" s="1"/>
  <c r="N72" i="3" s="1"/>
  <c r="J37" i="3"/>
  <c r="K37" i="3"/>
  <c r="L37" i="3" s="1"/>
  <c r="M37" i="3" s="1"/>
  <c r="N37" i="3" s="1"/>
  <c r="J180" i="3"/>
  <c r="J130" i="3"/>
  <c r="K130" i="3" s="1"/>
  <c r="L130" i="3" s="1"/>
  <c r="M130" i="3" s="1"/>
  <c r="N130" i="3" s="1"/>
  <c r="J41" i="3"/>
  <c r="J47" i="3"/>
  <c r="K47" i="3" s="1"/>
  <c r="L47" i="3" s="1"/>
  <c r="M47" i="3" s="1"/>
  <c r="N47" i="3" s="1"/>
  <c r="J50" i="3"/>
  <c r="J34" i="3"/>
  <c r="J30" i="3"/>
  <c r="J26" i="3"/>
  <c r="I57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N2" i="3" l="1"/>
  <c r="M2" i="3"/>
  <c r="L2" i="3"/>
  <c r="M114" i="3"/>
  <c r="K97" i="3"/>
  <c r="N201" i="3"/>
  <c r="K173" i="3"/>
  <c r="L163" i="3"/>
  <c r="K128" i="3"/>
  <c r="K138" i="3"/>
  <c r="K163" i="3"/>
  <c r="H14" i="3"/>
  <c r="I14" i="3"/>
  <c r="H11" i="3"/>
  <c r="I11" i="3"/>
  <c r="I12" i="3" s="1"/>
  <c r="H17" i="3"/>
  <c r="I17" i="3"/>
  <c r="I16" i="3"/>
  <c r="J16" i="3" s="1"/>
  <c r="K16" i="3" s="1"/>
  <c r="L16" i="3" s="1"/>
  <c r="M16" i="3" s="1"/>
  <c r="N16" i="3" s="1"/>
  <c r="H8" i="3"/>
  <c r="I8" i="3"/>
  <c r="H5" i="3"/>
  <c r="I6" i="3" s="1"/>
  <c r="I5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I215" i="3"/>
  <c r="G207" i="3"/>
  <c r="F207" i="3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2" i="3"/>
  <c r="L92" i="3" s="1"/>
  <c r="M92" i="3" s="1"/>
  <c r="N92" i="3" s="1"/>
  <c r="K91" i="3"/>
  <c r="L91" i="3" s="1"/>
  <c r="M91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H63" i="3"/>
  <c r="B63" i="3"/>
  <c r="K61" i="3"/>
  <c r="J58" i="3"/>
  <c r="B59" i="3"/>
  <c r="K56" i="3"/>
  <c r="L56" i="3" s="1"/>
  <c r="B53" i="3"/>
  <c r="I18" i="3"/>
  <c r="I15" i="3"/>
  <c r="I9" i="3"/>
  <c r="L158" i="3" l="1"/>
  <c r="K156" i="3"/>
  <c r="L154" i="3"/>
  <c r="K152" i="3"/>
  <c r="L150" i="3"/>
  <c r="K148" i="3"/>
  <c r="N114" i="3"/>
  <c r="K110" i="3"/>
  <c r="N211" i="3"/>
  <c r="K211" i="3"/>
  <c r="M201" i="3"/>
  <c r="M211" i="3"/>
  <c r="L211" i="3"/>
  <c r="K201" i="3"/>
  <c r="L201" i="3"/>
  <c r="M173" i="3"/>
  <c r="L173" i="3"/>
  <c r="L128" i="3"/>
  <c r="L138" i="3"/>
  <c r="M138" i="3"/>
  <c r="M128" i="3"/>
  <c r="N128" i="3"/>
  <c r="N138" i="3"/>
  <c r="K160" i="3"/>
  <c r="I10" i="3"/>
  <c r="J10" i="3" s="1"/>
  <c r="K10" i="3" s="1"/>
  <c r="L10" i="3" s="1"/>
  <c r="M10" i="3" s="1"/>
  <c r="N10" i="3" s="1"/>
  <c r="I7" i="3"/>
  <c r="J7" i="3" s="1"/>
  <c r="K7" i="3" s="1"/>
  <c r="L7" i="3" s="1"/>
  <c r="M7" i="3" s="1"/>
  <c r="N7" i="3" s="1"/>
  <c r="I19" i="3"/>
  <c r="J19" i="3" s="1"/>
  <c r="K19" i="3" s="1"/>
  <c r="L19" i="3" s="1"/>
  <c r="M19" i="3" s="1"/>
  <c r="N19" i="3" s="1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F215" i="3"/>
  <c r="I201" i="3"/>
  <c r="I203" i="3" s="1"/>
  <c r="H202" i="3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K159" i="3" s="1"/>
  <c r="L159" i="3" s="1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E123" i="3"/>
  <c r="K58" i="3"/>
  <c r="F103" i="3"/>
  <c r="H133" i="3"/>
  <c r="I140" i="3"/>
  <c r="H143" i="3"/>
  <c r="E163" i="3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K169" i="3"/>
  <c r="M149" i="3"/>
  <c r="J151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N118" i="3"/>
  <c r="M122" i="3"/>
  <c r="L121" i="3"/>
  <c r="J116" i="3"/>
  <c r="D128" i="3"/>
  <c r="B142" i="3"/>
  <c r="J120" i="3"/>
  <c r="F128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N91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K100" i="3" l="1"/>
  <c r="K104" i="3" s="1"/>
  <c r="K111" i="3"/>
  <c r="M158" i="3"/>
  <c r="L156" i="3"/>
  <c r="K155" i="3"/>
  <c r="L155" i="3" s="1"/>
  <c r="M154" i="3"/>
  <c r="L152" i="3"/>
  <c r="J144" i="3"/>
  <c r="M150" i="3"/>
  <c r="L148" i="3"/>
  <c r="K124" i="3"/>
  <c r="L124" i="3" s="1"/>
  <c r="M124" i="3" s="1"/>
  <c r="J113" i="3"/>
  <c r="K120" i="3"/>
  <c r="K116" i="3"/>
  <c r="L116" i="3" s="1"/>
  <c r="M116" i="3" s="1"/>
  <c r="N116" i="3" s="1"/>
  <c r="L97" i="3"/>
  <c r="L110" i="3"/>
  <c r="M163" i="3"/>
  <c r="N163" i="3"/>
  <c r="N173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6" i="3"/>
  <c r="N125" i="3" s="1"/>
  <c r="C129" i="3"/>
  <c r="L62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N122" i="3"/>
  <c r="N121" i="3" s="1"/>
  <c r="M121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N56" i="3"/>
  <c r="F49" i="3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06" i="3" l="1"/>
  <c r="K105" i="3"/>
  <c r="L100" i="3"/>
  <c r="L104" i="3" s="1"/>
  <c r="L111" i="3"/>
  <c r="N159" i="3"/>
  <c r="N158" i="3"/>
  <c r="N156" i="3" s="1"/>
  <c r="M156" i="3"/>
  <c r="M155" i="3" s="1"/>
  <c r="N155" i="3" s="1"/>
  <c r="N154" i="3"/>
  <c r="N152" i="3" s="1"/>
  <c r="M152" i="3"/>
  <c r="K144" i="3"/>
  <c r="N150" i="3"/>
  <c r="N148" i="3" s="1"/>
  <c r="M148" i="3"/>
  <c r="N124" i="3"/>
  <c r="K113" i="3"/>
  <c r="L120" i="3"/>
  <c r="M97" i="3"/>
  <c r="M110" i="3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L188" i="3"/>
  <c r="J182" i="3"/>
  <c r="J192" i="3"/>
  <c r="J193" i="3" s="1"/>
  <c r="M62" i="3"/>
  <c r="N62" i="3" s="1"/>
  <c r="H46" i="3"/>
  <c r="M58" i="3"/>
  <c r="N58" i="3" s="1"/>
  <c r="J163" i="3"/>
  <c r="J173" i="3"/>
  <c r="J174" i="3" s="1"/>
  <c r="M169" i="3"/>
  <c r="J138" i="3"/>
  <c r="J139" i="3" s="1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L33" i="3"/>
  <c r="K27" i="3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L106" i="3" l="1"/>
  <c r="L105" i="3"/>
  <c r="M100" i="3"/>
  <c r="M104" i="3" s="1"/>
  <c r="M111" i="3"/>
  <c r="L144" i="3"/>
  <c r="L113" i="3"/>
  <c r="M120" i="3"/>
  <c r="N97" i="3"/>
  <c r="N110" i="3"/>
  <c r="H9" i="3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K13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M33" i="3"/>
  <c r="L27" i="3"/>
  <c r="M29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M106" i="3" l="1"/>
  <c r="M105" i="3"/>
  <c r="N100" i="3"/>
  <c r="N104" i="3" s="1"/>
  <c r="N111" i="3"/>
  <c r="N144" i="3"/>
  <c r="M144" i="3"/>
  <c r="M113" i="3"/>
  <c r="N120" i="3"/>
  <c r="N113" i="3" s="1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L174" i="3"/>
  <c r="L139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M31" i="3"/>
  <c r="N33" i="3"/>
  <c r="M27" i="3"/>
  <c r="N29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06" i="3" l="1"/>
  <c r="N105" i="3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M174" i="3"/>
  <c r="L164" i="3"/>
  <c r="M139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N193" i="3" l="1"/>
  <c r="E59" i="1"/>
  <c r="D59" i="1"/>
  <c r="G59" i="1"/>
  <c r="E10" i="1"/>
  <c r="E12" i="1" s="1"/>
  <c r="E20" i="1" s="1"/>
  <c r="N183" i="3"/>
  <c r="M183" i="3"/>
  <c r="N164" i="3"/>
  <c r="M164" i="3"/>
  <c r="N174" i="3"/>
  <c r="N139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C143" i="1" l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K5" i="3" l="1"/>
  <c r="K14" i="3"/>
  <c r="K8" i="3"/>
  <c r="K17" i="3"/>
  <c r="H1" i="1"/>
  <c r="G1" i="1" s="1"/>
  <c r="F1" i="1" s="1"/>
  <c r="E1" i="1" s="1"/>
  <c r="D1" i="1" s="1"/>
  <c r="C1" i="1" s="1"/>
  <c r="B1" i="1" s="1"/>
  <c r="K11" i="3" l="1"/>
  <c r="K13" i="3" s="1"/>
  <c r="L5" i="3"/>
  <c r="L17" i="3"/>
  <c r="L14" i="3"/>
  <c r="L15" i="3" s="1"/>
  <c r="L8" i="3"/>
  <c r="L9" i="3" s="1"/>
  <c r="K112" i="3"/>
  <c r="L112" i="3" s="1"/>
  <c r="L11" i="3" l="1"/>
  <c r="L13" i="3" s="1"/>
  <c r="M14" i="3"/>
  <c r="M15" i="3" s="1"/>
  <c r="M17" i="3"/>
  <c r="M8" i="3"/>
  <c r="M9" i="3" s="1"/>
  <c r="M5" i="3"/>
  <c r="M112" i="3"/>
  <c r="M11" i="3" l="1"/>
  <c r="M13" i="3" s="1"/>
  <c r="N5" i="3"/>
  <c r="N17" i="3"/>
  <c r="N8" i="3"/>
  <c r="N9" i="3" s="1"/>
  <c r="N14" i="3"/>
  <c r="N15" i="3" s="1"/>
  <c r="N112" i="3"/>
  <c r="N11" i="3" l="1"/>
  <c r="N13" i="3" s="1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N50" i="3" l="1"/>
  <c r="N48" i="3" s="1"/>
  <c r="M48" i="3"/>
  <c r="L48" i="3"/>
  <c r="J45" i="3" l="1"/>
  <c r="L38" i="3" l="1"/>
  <c r="L40" i="3" s="1"/>
  <c r="M38" i="3"/>
  <c r="M40" i="3" s="1"/>
  <c r="L41" i="3"/>
  <c r="M41" i="3"/>
  <c r="N41" i="3"/>
  <c r="N38" i="3"/>
  <c r="N40" i="3" s="1"/>
  <c r="K41" i="3"/>
  <c r="K38" i="3" s="1"/>
  <c r="K40" i="3" s="1"/>
  <c r="J38" i="3"/>
  <c r="J40" i="3" s="1"/>
  <c r="J39" i="3"/>
  <c r="M39" i="3" l="1"/>
  <c r="K39" i="3"/>
  <c r="L39" i="3"/>
  <c r="N39" i="3"/>
  <c r="K57" i="3" l="1"/>
  <c r="L57" i="3" s="1"/>
  <c r="J54" i="3"/>
  <c r="J51" i="3" s="1"/>
  <c r="K54" i="3"/>
  <c r="K51" i="3" s="1"/>
  <c r="K66" i="3" l="1"/>
  <c r="K76" i="3"/>
  <c r="M57" i="3"/>
  <c r="L54" i="3"/>
  <c r="L51" i="3" s="1"/>
  <c r="M54" i="3" l="1"/>
  <c r="M51" i="3" s="1"/>
  <c r="N57" i="3"/>
  <c r="N54" i="3" l="1"/>
  <c r="N51" i="3" s="1"/>
  <c r="L76" i="3"/>
  <c r="L66" i="3"/>
  <c r="M66" i="3" l="1"/>
  <c r="M76" i="3"/>
  <c r="N76" i="3"/>
  <c r="N66" i="3"/>
  <c r="L67" i="3"/>
  <c r="N67" i="3" l="1"/>
  <c r="M67" i="3"/>
  <c r="K88" i="3" l="1"/>
  <c r="L88" i="3" l="1"/>
  <c r="M88" i="3" l="1"/>
  <c r="J97" i="3"/>
  <c r="J98" i="3" s="1"/>
  <c r="J110" i="3"/>
  <c r="N88" i="3" l="1"/>
  <c r="J111" i="3"/>
  <c r="J100" i="3"/>
  <c r="J104" i="3" s="1"/>
  <c r="J106" i="3" s="1"/>
  <c r="K98" i="3"/>
  <c r="J101" i="3" l="1"/>
  <c r="L98" i="3"/>
  <c r="K101" i="3" l="1"/>
  <c r="K102" i="3"/>
  <c r="N98" i="3"/>
  <c r="M98" i="3"/>
  <c r="L101" i="3" l="1"/>
  <c r="L102" i="3"/>
  <c r="N101" i="3" l="1"/>
  <c r="N102" i="3"/>
  <c r="M101" i="3"/>
  <c r="M102" i="3"/>
  <c r="J128" i="3" l="1"/>
  <c r="J129" i="3"/>
  <c r="N129" i="3" l="1"/>
  <c r="L129" i="3"/>
  <c r="M129" i="3"/>
  <c r="K129" i="3"/>
  <c r="J201" i="3" l="1"/>
  <c r="J202" i="3" s="1"/>
  <c r="K202" i="3" l="1"/>
  <c r="L202" i="3" l="1"/>
  <c r="M202" i="3" l="1"/>
  <c r="N202" i="3" l="1"/>
  <c r="J42" i="3" l="1"/>
  <c r="J43" i="3" s="1"/>
  <c r="N35" i="3"/>
  <c r="M35" i="3"/>
  <c r="L35" i="3"/>
  <c r="K35" i="3"/>
  <c r="L36" i="3" s="1"/>
  <c r="J35" i="3"/>
  <c r="J36" i="3" s="1"/>
  <c r="J44" i="3" l="1"/>
  <c r="K44" i="3"/>
  <c r="K43" i="3"/>
  <c r="L43" i="3"/>
  <c r="L44" i="3"/>
  <c r="M44" i="3"/>
  <c r="M43" i="3"/>
  <c r="N6" i="3"/>
  <c r="K36" i="3"/>
  <c r="M36" i="3"/>
  <c r="M6" i="3"/>
  <c r="N36" i="3"/>
  <c r="N44" i="3" l="1"/>
  <c r="N43" i="3"/>
  <c r="L6" i="3"/>
  <c r="K176" i="3" l="1"/>
  <c r="K166" i="3" s="1"/>
  <c r="J176" i="3"/>
  <c r="J166" i="3" s="1"/>
  <c r="N178" i="3"/>
  <c r="N176" i="3" s="1"/>
  <c r="M176" i="3"/>
  <c r="M166" i="3" s="1"/>
  <c r="L176" i="3"/>
  <c r="J168" i="3" l="1"/>
  <c r="J170" i="3"/>
  <c r="L166" i="3"/>
  <c r="L167" i="3" s="1"/>
  <c r="M170" i="3"/>
  <c r="M172" i="3" s="1"/>
  <c r="M167" i="3"/>
  <c r="K167" i="3"/>
  <c r="N166" i="3"/>
  <c r="K170" i="3"/>
  <c r="M168" i="3"/>
  <c r="K168" i="3"/>
  <c r="J167" i="3"/>
  <c r="J171" i="3" l="1"/>
  <c r="J172" i="3"/>
  <c r="L18" i="3"/>
  <c r="L170" i="3"/>
  <c r="L172" i="3" s="1"/>
  <c r="L168" i="3"/>
  <c r="M171" i="3"/>
  <c r="M18" i="3"/>
  <c r="K171" i="3"/>
  <c r="K172" i="3"/>
  <c r="L12" i="3"/>
  <c r="L171" i="3"/>
  <c r="N18" i="3"/>
  <c r="N170" i="3"/>
  <c r="N168" i="3"/>
  <c r="N167" i="3"/>
  <c r="M12" i="3" l="1"/>
  <c r="N171" i="3"/>
  <c r="N172" i="3"/>
  <c r="N12" i="3" l="1"/>
  <c r="L213" i="3"/>
  <c r="M213" i="3" s="1"/>
  <c r="L212" i="3"/>
  <c r="J211" i="3"/>
  <c r="K212" i="3" l="1"/>
  <c r="N213" i="3"/>
  <c r="J212" i="3"/>
  <c r="M212" i="3" l="1"/>
  <c r="N212" i="3"/>
  <c r="J76" i="3"/>
  <c r="J66" i="3"/>
  <c r="K67" i="3" s="1"/>
  <c r="J67" i="3"/>
  <c r="J102" i="3"/>
  <c r="J11" i="3" l="1"/>
  <c r="K12" i="3" s="1"/>
  <c r="J17" i="3"/>
  <c r="J18" i="3" s="1"/>
  <c r="J14" i="3"/>
  <c r="K15" i="3" s="1"/>
  <c r="J15" i="3"/>
  <c r="J8" i="3"/>
  <c r="K9" i="3" s="1"/>
  <c r="J9" i="3"/>
  <c r="J5" i="3"/>
  <c r="K6" i="3" s="1"/>
  <c r="K18" i="3" l="1"/>
  <c r="J6" i="3"/>
  <c r="J13" i="3"/>
  <c r="J12" i="3"/>
  <c r="J69" i="3"/>
  <c r="J71" i="3" s="1"/>
  <c r="N69" i="3"/>
  <c r="N71" i="3" s="1"/>
  <c r="L69" i="3"/>
  <c r="L73" i="3" s="1"/>
  <c r="L71" i="3"/>
  <c r="M69" i="3"/>
  <c r="M70" i="3" s="1"/>
  <c r="M71" i="3"/>
  <c r="K79" i="3"/>
  <c r="L80" i="3" s="1"/>
  <c r="M79" i="3"/>
  <c r="L79" i="3"/>
  <c r="M80" i="3" s="1"/>
  <c r="N79" i="3"/>
  <c r="N80" i="3"/>
  <c r="J79" i="3"/>
  <c r="J80" i="3"/>
  <c r="L75" i="3" l="1"/>
  <c r="K80" i="3"/>
  <c r="N70" i="3"/>
  <c r="K69" i="3"/>
  <c r="J70" i="3"/>
  <c r="M73" i="3"/>
  <c r="N73" i="3"/>
  <c r="J73" i="3"/>
  <c r="L70" i="3"/>
  <c r="J75" i="3" l="1"/>
  <c r="J74" i="3"/>
  <c r="N75" i="3"/>
  <c r="N74" i="3"/>
  <c r="M75" i="3"/>
  <c r="M74" i="3"/>
  <c r="K71" i="3"/>
  <c r="K73" i="3"/>
  <c r="K70" i="3"/>
  <c r="K75" i="3" l="1"/>
  <c r="K74" i="3"/>
  <c r="L74" i="3"/>
  <c r="J141" i="3"/>
  <c r="J142" i="3" s="1"/>
  <c r="K143" i="3"/>
  <c r="K141" i="3" s="1"/>
  <c r="L143" i="3"/>
  <c r="L141" i="3" s="1"/>
  <c r="L131" i="3" l="1"/>
  <c r="L142" i="3"/>
  <c r="K142" i="3"/>
  <c r="K131" i="3"/>
  <c r="J131" i="3"/>
  <c r="M143" i="3"/>
  <c r="N143" i="3" l="1"/>
  <c r="N141" i="3" s="1"/>
  <c r="M141" i="3"/>
  <c r="J135" i="3"/>
  <c r="J133" i="3"/>
  <c r="J132" i="3"/>
  <c r="K132" i="3"/>
  <c r="K135" i="3"/>
  <c r="K133" i="3"/>
  <c r="L132" i="3"/>
  <c r="L133" i="3"/>
  <c r="L135" i="3"/>
  <c r="L136" i="3" l="1"/>
  <c r="L137" i="3"/>
  <c r="K136" i="3"/>
  <c r="K137" i="3"/>
  <c r="J137" i="3"/>
  <c r="J136" i="3"/>
  <c r="M142" i="3"/>
  <c r="M131" i="3"/>
  <c r="N142" i="3"/>
  <c r="N131" i="3"/>
  <c r="N133" i="3" l="1"/>
  <c r="N135" i="3"/>
  <c r="N132" i="3"/>
  <c r="M135" i="3"/>
  <c r="M133" i="3"/>
  <c r="M132" i="3"/>
  <c r="M137" i="3" l="1"/>
  <c r="M136" i="3"/>
  <c r="N137" i="3"/>
  <c r="N136" i="3"/>
  <c r="M185" i="3"/>
  <c r="M187" i="3" s="1"/>
  <c r="N185" i="3"/>
  <c r="N189" i="3" s="1"/>
  <c r="L185" i="3"/>
  <c r="L187" i="3" s="1"/>
  <c r="J185" i="3"/>
  <c r="J189" i="3" s="1"/>
  <c r="K195" i="3"/>
  <c r="L196" i="3" s="1"/>
  <c r="K196" i="3"/>
  <c r="N195" i="3"/>
  <c r="M195" i="3"/>
  <c r="N196" i="3" s="1"/>
  <c r="L195" i="3"/>
  <c r="J195" i="3"/>
  <c r="J196" i="3"/>
  <c r="J191" i="3" l="1"/>
  <c r="J190" i="3"/>
  <c r="N191" i="3"/>
  <c r="J186" i="3"/>
  <c r="J187" i="3"/>
  <c r="K185" i="3"/>
  <c r="N186" i="3"/>
  <c r="L189" i="3"/>
  <c r="M189" i="3"/>
  <c r="N187" i="3"/>
  <c r="M186" i="3"/>
  <c r="M196" i="3"/>
  <c r="M190" i="3" l="1"/>
  <c r="M191" i="3"/>
  <c r="L191" i="3"/>
  <c r="K187" i="3"/>
  <c r="K186" i="3"/>
  <c r="L186" i="3"/>
  <c r="K189" i="3"/>
  <c r="N190" i="3"/>
  <c r="K191" i="3" l="1"/>
  <c r="K190" i="3"/>
  <c r="L190" i="3"/>
  <c r="K204" i="3"/>
  <c r="K208" i="3" s="1"/>
  <c r="K206" i="3"/>
  <c r="J204" i="3"/>
  <c r="J208" i="3" s="1"/>
  <c r="J206" i="3"/>
  <c r="M214" i="3"/>
  <c r="M204" i="3" s="1"/>
  <c r="L214" i="3"/>
  <c r="L215" i="3" s="1"/>
  <c r="K214" i="3"/>
  <c r="J214" i="3"/>
  <c r="K215" i="3" s="1"/>
  <c r="N214" i="3"/>
  <c r="N204" i="3" s="1"/>
  <c r="J210" i="3" l="1"/>
  <c r="J209" i="3"/>
  <c r="N206" i="3"/>
  <c r="N208" i="3"/>
  <c r="N205" i="3"/>
  <c r="M205" i="3"/>
  <c r="M208" i="3"/>
  <c r="M206" i="3"/>
  <c r="K209" i="3"/>
  <c r="K210" i="3"/>
  <c r="N215" i="3"/>
  <c r="M215" i="3"/>
  <c r="K205" i="3"/>
  <c r="J205" i="3"/>
  <c r="J215" i="3"/>
  <c r="L204" i="3"/>
  <c r="L205" i="3" l="1"/>
  <c r="L206" i="3"/>
  <c r="L208" i="3"/>
  <c r="M209" i="3"/>
  <c r="M210" i="3"/>
  <c r="N209" i="3"/>
  <c r="N210" i="3"/>
  <c r="L210" i="3" l="1"/>
  <c r="L209" i="3"/>
  <c r="J85" i="3"/>
  <c r="K85" i="3" s="1"/>
  <c r="J82" i="3"/>
  <c r="K82" i="3" l="1"/>
  <c r="L85" i="3"/>
  <c r="M85" i="3" l="1"/>
  <c r="L82" i="3"/>
  <c r="N85" i="3" l="1"/>
  <c r="N82" i="3" s="1"/>
  <c r="M82" i="3"/>
  <c r="J107" i="3"/>
  <c r="J108" i="3"/>
  <c r="N107" i="3"/>
  <c r="M107" i="3"/>
  <c r="N108" i="3" s="1"/>
  <c r="L107" i="3"/>
  <c r="M108" i="3" s="1"/>
  <c r="K107" i="3"/>
  <c r="K108" i="3"/>
  <c r="L10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<sst xmlns="http://schemas.openxmlformats.org/spreadsheetml/2006/main" count="421" uniqueCount="147">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</sst>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  <xf numFmtId="166" fontId="11" fillId="12" borderId="0" xfId="2" applyNumberFormat="1" applyFont="1" applyFill="1" applyAlignment="1">
      <alignment horizontal="right"/>
    </xf>
    <xf numFmtId="165" fontId="2" fillId="13" borderId="0" xfId="5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40" activePane="bottomLeft" state="frozen"/>
      <selection pane="bottomLeft" activeCell="I158" sqref="I158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abSelected="1" workbookViewId="0">
      <selection activeCell="M219" sqref="M219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20" x14ac:dyDescent="0.3">
      <c r="A2" s="44" t="s">
        <v>128</v>
      </c>
      <c r="B2" s="44"/>
      <c r="C2" s="44"/>
      <c r="D2" s="44"/>
      <c r="E2" s="44"/>
      <c r="F2" s="44"/>
      <c r="G2" s="44"/>
      <c r="H2" s="44"/>
      <c r="I2" s="67">
        <f>I21+I52+I83+I114+I145+I180+I199</f>
        <v>46710</v>
      </c>
      <c r="J2" s="67">
        <f t="shared" ref="J2:N2" si="2">J21+J52+J83+J114+J145+J180+J199</f>
        <v>48998.789999999994</v>
      </c>
      <c r="K2" s="67">
        <f t="shared" si="2"/>
        <v>51399.730709999989</v>
      </c>
      <c r="L2" s="67">
        <f t="shared" si="2"/>
        <v>53918.317514789989</v>
      </c>
      <c r="M2" s="67">
        <f t="shared" si="2"/>
        <v>56560.315073014695</v>
      </c>
      <c r="N2" s="67">
        <f t="shared" si="2"/>
        <v>59331.770511592411</v>
      </c>
      <c r="P2" s="62"/>
      <c r="Q2" s="62"/>
      <c r="R2" s="62"/>
      <c r="S2" s="62"/>
      <c r="T2" s="62"/>
    </row>
    <row r="3" spans="1:20" x14ac:dyDescent="0.3">
      <c r="A3" s="45" t="s">
        <v>139</v>
      </c>
      <c r="B3" s="3">
        <f>B21+B52+B83+B114+B145+B180+B199</f>
        <v>30601</v>
      </c>
      <c r="C3" s="3">
        <f t="shared" ref="C3:I3" si="3">C21+C52+C83+C114+C145+C180+C199</f>
        <v>32376</v>
      </c>
      <c r="D3" s="3">
        <f t="shared" si="3"/>
        <v>34350</v>
      </c>
      <c r="E3" s="3">
        <f t="shared" si="3"/>
        <v>36397</v>
      </c>
      <c r="F3" s="3">
        <f t="shared" si="3"/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I3*(1+J4)</f>
        <v>48998.789999999994</v>
      </c>
      <c r="K3" s="3">
        <f t="shared" ref="K3:N3" si="4">J3*(1+K4)</f>
        <v>51399.730709999989</v>
      </c>
      <c r="L3" s="3">
        <f t="shared" si="4"/>
        <v>53918.317514789982</v>
      </c>
      <c r="M3" s="3">
        <f t="shared" si="4"/>
        <v>56560.315073014688</v>
      </c>
      <c r="N3" s="3">
        <f t="shared" si="4"/>
        <v>59331.770511592404</v>
      </c>
    </row>
    <row r="4" spans="1:20" x14ac:dyDescent="0.3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65">
        <f>+IFERROR(I3/H3-1,"nm")</f>
        <v>4.8767344739323759E-2</v>
      </c>
      <c r="J4" s="65">
        <v>4.9000000000000002E-2</v>
      </c>
      <c r="K4" s="65">
        <v>4.9000000000000002E-2</v>
      </c>
      <c r="L4" s="65">
        <v>4.9000000000000002E-2</v>
      </c>
      <c r="M4" s="65">
        <v>4.9000000000000002E-2</v>
      </c>
      <c r="N4" s="65">
        <v>4.9000000000000002E-2</v>
      </c>
    </row>
    <row r="5" spans="1:20" x14ac:dyDescent="0.3">
      <c r="A5" s="45" t="s">
        <v>130</v>
      </c>
      <c r="B5" s="62">
        <f>B35+B66+B97+B128+B163+B182+B201</f>
        <v>4839</v>
      </c>
      <c r="C5" s="62">
        <f t="shared" ref="C5:I5" si="6">C35+C66+C97+C128+C163+C182+C201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52">
        <f t="shared" si="6"/>
        <v>7573</v>
      </c>
      <c r="J5" s="52">
        <f>J3*J7</f>
        <v>7944.0769999999993</v>
      </c>
      <c r="K5" s="52">
        <f t="shared" ref="K5:N5" si="7">K3*K7</f>
        <v>8333.3367729999973</v>
      </c>
      <c r="L5" s="52">
        <f t="shared" si="7"/>
        <v>8741.6702748769967</v>
      </c>
      <c r="M5" s="52">
        <f t="shared" si="7"/>
        <v>9170.0121183459687</v>
      </c>
      <c r="N5" s="52">
        <f t="shared" si="7"/>
        <v>9619.3427121449204</v>
      </c>
    </row>
    <row r="6" spans="1:20" x14ac:dyDescent="0.3">
      <c r="A6" s="46" t="s">
        <v>129</v>
      </c>
      <c r="B6" s="51" t="str">
        <f t="shared" ref="B6:H6" si="8">+IFERROR(B5/A5-1,"nm")</f>
        <v>nm</v>
      </c>
      <c r="C6" s="51">
        <f t="shared" si="8"/>
        <v>9.3407728869601137E-2</v>
      </c>
      <c r="D6" s="51">
        <f t="shared" si="8"/>
        <v>6.8040068040068125E-2</v>
      </c>
      <c r="E6" s="51">
        <f t="shared" si="8"/>
        <v>-9.2903910812245583E-2</v>
      </c>
      <c r="F6" s="51">
        <f t="shared" si="8"/>
        <v>8.3690987124463545E-2</v>
      </c>
      <c r="G6" s="51">
        <f t="shared" si="8"/>
        <v>-0.3344734473447345</v>
      </c>
      <c r="H6" s="51">
        <f t="shared" si="8"/>
        <v>1.0738436570192049</v>
      </c>
      <c r="I6" s="51">
        <f>+IFERROR(I5/H5-1,"nm")</f>
        <v>-1.2260336507108338E-2</v>
      </c>
      <c r="J6" s="51">
        <f t="shared" ref="J6:N6" si="9">+IFERROR(J5/I5-1,"nm")</f>
        <v>4.8999999999999932E-2</v>
      </c>
      <c r="K6" s="51">
        <f t="shared" si="9"/>
        <v>4.899999999999971E-2</v>
      </c>
      <c r="L6" s="51">
        <f t="shared" si="9"/>
        <v>4.8999999999999932E-2</v>
      </c>
      <c r="M6" s="51">
        <f t="shared" si="9"/>
        <v>4.8999999999999932E-2</v>
      </c>
      <c r="N6" s="51">
        <f t="shared" si="9"/>
        <v>4.8999999999999932E-2</v>
      </c>
    </row>
    <row r="7" spans="1:20" x14ac:dyDescent="0.3">
      <c r="A7" s="46" t="s">
        <v>131</v>
      </c>
      <c r="B7" s="51">
        <f>+IFERROR(B5/B$3,"nm")</f>
        <v>0.15813208718669325</v>
      </c>
      <c r="C7" s="51">
        <f t="shared" ref="C7:I7" si="10">+IFERROR(C5/C$3,"nm")</f>
        <v>0.16342352359772672</v>
      </c>
      <c r="D7" s="51">
        <f t="shared" si="10"/>
        <v>0.16451237263464338</v>
      </c>
      <c r="E7" s="51">
        <f t="shared" si="10"/>
        <v>0.14083578316894249</v>
      </c>
      <c r="F7" s="51">
        <f t="shared" si="10"/>
        <v>0.14200986783240024</v>
      </c>
      <c r="G7" s="51">
        <f t="shared" si="10"/>
        <v>9.8842338849824879E-2</v>
      </c>
      <c r="H7" s="51">
        <f t="shared" si="10"/>
        <v>0.17214513449189456</v>
      </c>
      <c r="I7" s="65">
        <f t="shared" si="10"/>
        <v>0.16212802397773496</v>
      </c>
      <c r="J7" s="65">
        <f>I7</f>
        <v>0.16212802397773496</v>
      </c>
      <c r="K7" s="65">
        <f t="shared" ref="K7:N7" si="11">J7</f>
        <v>0.16212802397773496</v>
      </c>
      <c r="L7" s="65">
        <f t="shared" si="11"/>
        <v>0.16212802397773496</v>
      </c>
      <c r="M7" s="65">
        <f t="shared" si="11"/>
        <v>0.16212802397773496</v>
      </c>
      <c r="N7" s="65">
        <f t="shared" si="11"/>
        <v>0.16212802397773496</v>
      </c>
    </row>
    <row r="8" spans="1:20" x14ac:dyDescent="0.3">
      <c r="A8" s="45" t="s">
        <v>132</v>
      </c>
      <c r="B8" s="62">
        <f>B38+B69+B100+B131+B166+B185+B204</f>
        <v>606</v>
      </c>
      <c r="C8" s="62">
        <f t="shared" ref="C8:I8" si="12">C38+C69+C100+C131+C166+C185+C204</f>
        <v>649</v>
      </c>
      <c r="D8" s="62">
        <f t="shared" si="12"/>
        <v>706</v>
      </c>
      <c r="E8" s="62">
        <f t="shared" si="12"/>
        <v>747</v>
      </c>
      <c r="F8" s="62">
        <f t="shared" si="12"/>
        <v>705</v>
      </c>
      <c r="G8" s="62">
        <f t="shared" si="12"/>
        <v>721</v>
      </c>
      <c r="H8" s="62">
        <f t="shared" si="12"/>
        <v>744</v>
      </c>
      <c r="I8" s="52">
        <f t="shared" si="12"/>
        <v>717</v>
      </c>
      <c r="J8" s="52">
        <f>J3*J10</f>
        <v>752.13299999999992</v>
      </c>
      <c r="K8" s="52">
        <f t="shared" ref="K8:N8" si="13">K3*K10</f>
        <v>788.9875169999998</v>
      </c>
      <c r="L8" s="52">
        <f t="shared" si="13"/>
        <v>827.6479053329997</v>
      </c>
      <c r="M8" s="52">
        <f t="shared" si="13"/>
        <v>868.20265269431661</v>
      </c>
      <c r="N8" s="52">
        <f t="shared" si="13"/>
        <v>910.74458267633804</v>
      </c>
    </row>
    <row r="9" spans="1:20" x14ac:dyDescent="0.3">
      <c r="A9" s="46" t="s">
        <v>129</v>
      </c>
      <c r="B9" s="51" t="str">
        <f t="shared" ref="B9:H9" si="14">+IFERROR(B8/A8-1,"nm")</f>
        <v>nm</v>
      </c>
      <c r="C9" s="51">
        <f t="shared" si="14"/>
        <v>7.0957095709570872E-2</v>
      </c>
      <c r="D9" s="51">
        <f t="shared" si="14"/>
        <v>8.7827426810477727E-2</v>
      </c>
      <c r="E9" s="51">
        <f t="shared" si="14"/>
        <v>5.8073654390934815E-2</v>
      </c>
      <c r="F9" s="51">
        <f t="shared" si="14"/>
        <v>-5.6224899598393607E-2</v>
      </c>
      <c r="G9" s="51">
        <f t="shared" si="14"/>
        <v>2.2695035460992941E-2</v>
      </c>
      <c r="H9" s="51">
        <f t="shared" si="14"/>
        <v>3.1900138696255187E-2</v>
      </c>
      <c r="I9" s="51">
        <f>+IFERROR(I8/H8-1,"nm")</f>
        <v>-3.6290322580645129E-2</v>
      </c>
      <c r="J9" s="51">
        <f t="shared" ref="J9:N9" si="15">+IFERROR(J8/I8-1,"nm")</f>
        <v>4.8999999999999932E-2</v>
      </c>
      <c r="K9" s="51">
        <f t="shared" si="15"/>
        <v>4.8999999999999932E-2</v>
      </c>
      <c r="L9" s="51">
        <f t="shared" si="15"/>
        <v>4.8999999999999932E-2</v>
      </c>
      <c r="M9" s="51">
        <f t="shared" si="15"/>
        <v>4.8999999999999932E-2</v>
      </c>
      <c r="N9" s="51">
        <f t="shared" si="15"/>
        <v>4.8999999999999932E-2</v>
      </c>
    </row>
    <row r="10" spans="1:20" x14ac:dyDescent="0.3">
      <c r="A10" s="46" t="s">
        <v>133</v>
      </c>
      <c r="B10" s="51">
        <f>+IFERROR(B8/B$3,"nm")</f>
        <v>1.9803274402797295E-2</v>
      </c>
      <c r="C10" s="51">
        <f t="shared" ref="C10:I10" si="16">+IFERROR(C8/C$3,"nm")</f>
        <v>2.0045712873733631E-2</v>
      </c>
      <c r="D10" s="51">
        <f t="shared" si="16"/>
        <v>2.0553129548762736E-2</v>
      </c>
      <c r="E10" s="51">
        <f t="shared" si="16"/>
        <v>2.0523669533203285E-2</v>
      </c>
      <c r="F10" s="51">
        <f t="shared" si="16"/>
        <v>1.8022854513382928E-2</v>
      </c>
      <c r="G10" s="51">
        <f t="shared" si="16"/>
        <v>1.9276528620698875E-2</v>
      </c>
      <c r="H10" s="51">
        <f t="shared" si="16"/>
        <v>1.6704836319547355E-2</v>
      </c>
      <c r="I10" s="65">
        <f t="shared" si="16"/>
        <v>1.5350032113037893E-2</v>
      </c>
      <c r="J10" s="65">
        <f>I10</f>
        <v>1.5350032113037893E-2</v>
      </c>
      <c r="K10" s="65">
        <f t="shared" ref="K10:N10" si="17">J10</f>
        <v>1.5350032113037893E-2</v>
      </c>
      <c r="L10" s="65">
        <f t="shared" si="17"/>
        <v>1.5350032113037893E-2</v>
      </c>
      <c r="M10" s="65">
        <f t="shared" si="17"/>
        <v>1.5350032113037893E-2</v>
      </c>
      <c r="N10" s="65">
        <f t="shared" si="17"/>
        <v>1.5350032113037893E-2</v>
      </c>
    </row>
    <row r="11" spans="1:20" x14ac:dyDescent="0.3">
      <c r="A11" s="45" t="s">
        <v>134</v>
      </c>
      <c r="B11" s="62">
        <f>B5-B8</f>
        <v>4233</v>
      </c>
      <c r="C11" s="62">
        <f t="shared" ref="C11:N11" si="18">C5-C8</f>
        <v>4642</v>
      </c>
      <c r="D11" s="62">
        <f t="shared" si="18"/>
        <v>4945</v>
      </c>
      <c r="E11" s="62">
        <f t="shared" si="18"/>
        <v>4379</v>
      </c>
      <c r="F11" s="62">
        <f t="shared" si="18"/>
        <v>4850</v>
      </c>
      <c r="G11" s="62">
        <f t="shared" si="18"/>
        <v>2976</v>
      </c>
      <c r="H11" s="62">
        <f t="shared" si="18"/>
        <v>6923</v>
      </c>
      <c r="I11" s="52">
        <f t="shared" si="18"/>
        <v>6856</v>
      </c>
      <c r="J11" s="52">
        <f t="shared" si="18"/>
        <v>7191.9439999999995</v>
      </c>
      <c r="K11" s="52">
        <f t="shared" si="18"/>
        <v>7544.3492559999977</v>
      </c>
      <c r="L11" s="52">
        <f t="shared" si="18"/>
        <v>7914.0223695439972</v>
      </c>
      <c r="M11" s="52">
        <f t="shared" si="18"/>
        <v>8301.8094656516514</v>
      </c>
      <c r="N11" s="52">
        <f t="shared" si="18"/>
        <v>8708.5981294685826</v>
      </c>
    </row>
    <row r="12" spans="1:20" x14ac:dyDescent="0.3">
      <c r="A12" s="46" t="s">
        <v>129</v>
      </c>
      <c r="B12" s="51" t="str">
        <f t="shared" ref="B12:H12" si="19">+IFERROR(B11/A11-1,"nm")</f>
        <v>nm</v>
      </c>
      <c r="C12" s="51">
        <f t="shared" si="19"/>
        <v>9.6621781242617555E-2</v>
      </c>
      <c r="D12" s="51">
        <f t="shared" si="19"/>
        <v>6.5273588970271357E-2</v>
      </c>
      <c r="E12" s="51">
        <f t="shared" si="19"/>
        <v>-0.11445904954499497</v>
      </c>
      <c r="F12" s="51">
        <f t="shared" si="19"/>
        <v>0.10755880337976698</v>
      </c>
      <c r="G12" s="51">
        <f t="shared" si="19"/>
        <v>-0.38639175257731961</v>
      </c>
      <c r="H12" s="51">
        <f t="shared" si="19"/>
        <v>1.32627688172043</v>
      </c>
      <c r="I12" s="51">
        <f>+IFERROR(I11/H11-1,"nm")</f>
        <v>-9.67788530983682E-3</v>
      </c>
      <c r="J12" s="51">
        <f t="shared" ref="J12:N12" si="20">+IFERROR(J11/I11-1,"nm")</f>
        <v>4.8999999999999932E-2</v>
      </c>
      <c r="K12" s="51">
        <f t="shared" si="20"/>
        <v>4.899999999999971E-2</v>
      </c>
      <c r="L12" s="51">
        <f t="shared" si="20"/>
        <v>4.8999999999999932E-2</v>
      </c>
      <c r="M12" s="51">
        <f t="shared" si="20"/>
        <v>4.899999999999971E-2</v>
      </c>
      <c r="N12" s="51">
        <f t="shared" si="20"/>
        <v>4.8999999999999932E-2</v>
      </c>
    </row>
    <row r="13" spans="1:20" x14ac:dyDescent="0.3">
      <c r="A13" s="46" t="s">
        <v>131</v>
      </c>
      <c r="B13" s="51">
        <f>+IFERROR(B11/B$3,"nm")</f>
        <v>0.13832881278389594</v>
      </c>
      <c r="C13" s="51">
        <f t="shared" ref="C13:N13" si="21">+IFERROR(C11/C$3,"nm")</f>
        <v>0.14337781072399308</v>
      </c>
      <c r="D13" s="51">
        <f t="shared" si="21"/>
        <v>0.14395924308588065</v>
      </c>
      <c r="E13" s="51">
        <f t="shared" si="21"/>
        <v>0.12031211363573921</v>
      </c>
      <c r="F13" s="51">
        <f t="shared" si="21"/>
        <v>0.12398701331901731</v>
      </c>
      <c r="G13" s="51">
        <f t="shared" si="21"/>
        <v>7.9565810229126011E-2</v>
      </c>
      <c r="H13" s="51">
        <f t="shared" si="21"/>
        <v>0.1554402981723472</v>
      </c>
      <c r="I13" s="65">
        <f t="shared" si="21"/>
        <v>0.14677799186469706</v>
      </c>
      <c r="J13" s="65">
        <f t="shared" si="21"/>
        <v>0.14677799186469709</v>
      </c>
      <c r="K13" s="65">
        <f t="shared" si="21"/>
        <v>0.14677799186469706</v>
      </c>
      <c r="L13" s="65">
        <f t="shared" si="21"/>
        <v>0.14677799186469706</v>
      </c>
      <c r="M13" s="65">
        <f t="shared" si="21"/>
        <v>0.14677799186469703</v>
      </c>
      <c r="N13" s="65">
        <f t="shared" si="21"/>
        <v>0.14677799186469706</v>
      </c>
    </row>
    <row r="14" spans="1:20" x14ac:dyDescent="0.3">
      <c r="A14" s="45" t="s">
        <v>135</v>
      </c>
      <c r="B14" s="62">
        <f>B45+B76+B107+B138+B173+B192+B211</f>
        <v>963</v>
      </c>
      <c r="C14" s="62">
        <f t="shared" ref="C14:I14" si="22">C45+C76+C107+C138+C173+C192+C211</f>
        <v>1143</v>
      </c>
      <c r="D14" s="62">
        <f t="shared" si="22"/>
        <v>1105</v>
      </c>
      <c r="E14" s="62">
        <f t="shared" si="22"/>
        <v>1028</v>
      </c>
      <c r="F14" s="62">
        <f t="shared" si="22"/>
        <v>1119</v>
      </c>
      <c r="G14" s="62">
        <f t="shared" si="22"/>
        <v>1086</v>
      </c>
      <c r="H14" s="62">
        <f t="shared" si="22"/>
        <v>695</v>
      </c>
      <c r="I14" s="52">
        <f t="shared" si="22"/>
        <v>758</v>
      </c>
      <c r="J14" s="52">
        <f>J3*J16</f>
        <v>795.14199999999994</v>
      </c>
      <c r="K14" s="52">
        <f t="shared" ref="K14:N14" si="23">K3*K16</f>
        <v>834.10395799999992</v>
      </c>
      <c r="L14" s="52">
        <f t="shared" si="23"/>
        <v>874.97505194199982</v>
      </c>
      <c r="M14" s="52">
        <f t="shared" si="23"/>
        <v>917.84882948715767</v>
      </c>
      <c r="N14" s="52">
        <f t="shared" si="23"/>
        <v>962.82342213202844</v>
      </c>
    </row>
    <row r="15" spans="1:20" x14ac:dyDescent="0.3">
      <c r="A15" s="46" t="s">
        <v>129</v>
      </c>
      <c r="B15" s="51" t="str">
        <f t="shared" ref="B15:H15" si="24">+IFERROR(B14/A14-1,"nm")</f>
        <v>nm</v>
      </c>
      <c r="C15" s="51">
        <f t="shared" si="24"/>
        <v>0.18691588785046731</v>
      </c>
      <c r="D15" s="51">
        <f t="shared" si="24"/>
        <v>-3.3245844269466307E-2</v>
      </c>
      <c r="E15" s="51">
        <f t="shared" si="24"/>
        <v>-6.9683257918552011E-2</v>
      </c>
      <c r="F15" s="51">
        <f t="shared" si="24"/>
        <v>8.8521400778210024E-2</v>
      </c>
      <c r="G15" s="51">
        <f t="shared" si="24"/>
        <v>-2.9490616621983934E-2</v>
      </c>
      <c r="H15" s="51">
        <f t="shared" si="24"/>
        <v>-0.36003683241252304</v>
      </c>
      <c r="I15" s="51">
        <f>+IFERROR(I14/H14-1,"nm")</f>
        <v>9.0647482014388547E-2</v>
      </c>
      <c r="J15" s="51">
        <f t="shared" ref="J15:N15" si="25">+IFERROR(J14/I14-1,"nm")</f>
        <v>4.8999999999999932E-2</v>
      </c>
      <c r="K15" s="51">
        <f t="shared" si="25"/>
        <v>4.8999999999999932E-2</v>
      </c>
      <c r="L15" s="51">
        <f t="shared" si="25"/>
        <v>4.8999999999999932E-2</v>
      </c>
      <c r="M15" s="51">
        <f t="shared" si="25"/>
        <v>4.8999999999999932E-2</v>
      </c>
      <c r="N15" s="51">
        <f t="shared" si="25"/>
        <v>4.9000000000000155E-2</v>
      </c>
    </row>
    <row r="16" spans="1:20" x14ac:dyDescent="0.3">
      <c r="A16" s="46" t="s">
        <v>133</v>
      </c>
      <c r="B16" s="51">
        <f>+IFERROR(B14/B$3,"nm")</f>
        <v>3.146955981830659E-2</v>
      </c>
      <c r="C16" s="51">
        <f t="shared" ref="C16:I16" si="26">+IFERROR(C14/C$3,"nm")</f>
        <v>3.5303928836174947E-2</v>
      </c>
      <c r="D16" s="51">
        <f t="shared" si="26"/>
        <v>3.2168850072780204E-2</v>
      </c>
      <c r="E16" s="51">
        <f t="shared" si="26"/>
        <v>2.8244086051048164E-2</v>
      </c>
      <c r="F16" s="51">
        <f t="shared" si="26"/>
        <v>2.8606488227624818E-2</v>
      </c>
      <c r="G16" s="51">
        <f t="shared" si="26"/>
        <v>2.9035104136031869E-2</v>
      </c>
      <c r="H16" s="51">
        <f t="shared" si="26"/>
        <v>1.5604652207104046E-2</v>
      </c>
      <c r="I16" s="65">
        <f t="shared" si="26"/>
        <v>1.6227788482123744E-2</v>
      </c>
      <c r="J16" s="65">
        <f>I16</f>
        <v>1.6227788482123744E-2</v>
      </c>
      <c r="K16" s="65">
        <f t="shared" ref="K16:N16" si="27">J16</f>
        <v>1.6227788482123744E-2</v>
      </c>
      <c r="L16" s="65">
        <f t="shared" si="27"/>
        <v>1.6227788482123744E-2</v>
      </c>
      <c r="M16" s="65">
        <f t="shared" si="27"/>
        <v>1.6227788482123744E-2</v>
      </c>
      <c r="N16" s="65">
        <f t="shared" si="27"/>
        <v>1.6227788482123744E-2</v>
      </c>
    </row>
    <row r="17" spans="1:14" x14ac:dyDescent="0.3">
      <c r="A17" s="9" t="s">
        <v>143</v>
      </c>
      <c r="B17" s="62">
        <f>B48+B79+B110+B141+B176+B195+B214</f>
        <v>3011</v>
      </c>
      <c r="C17" s="62">
        <f t="shared" ref="C17:I17" si="28">C48+C79+C110+C141+C176+C195+C214</f>
        <v>3520</v>
      </c>
      <c r="D17" s="62">
        <f t="shared" si="28"/>
        <v>3989</v>
      </c>
      <c r="E17" s="62">
        <f t="shared" si="28"/>
        <v>4454</v>
      </c>
      <c r="F17" s="62">
        <f t="shared" si="28"/>
        <v>4744</v>
      </c>
      <c r="G17" s="62">
        <f t="shared" si="28"/>
        <v>4866</v>
      </c>
      <c r="H17" s="62">
        <f t="shared" si="28"/>
        <v>4904</v>
      </c>
      <c r="I17" s="52">
        <f t="shared" si="28"/>
        <v>4791</v>
      </c>
      <c r="J17" s="52">
        <f>J3*J19</f>
        <v>5025.759</v>
      </c>
      <c r="K17" s="52">
        <f t="shared" ref="K17:N17" si="29">K3*K19</f>
        <v>5272.0211909999989</v>
      </c>
      <c r="L17" s="52">
        <f t="shared" si="29"/>
        <v>5530.3502293589981</v>
      </c>
      <c r="M17" s="52">
        <f t="shared" si="29"/>
        <v>5801.3373905975886</v>
      </c>
      <c r="N17" s="52">
        <f t="shared" si="29"/>
        <v>6085.6029227368708</v>
      </c>
    </row>
    <row r="18" spans="1:14" x14ac:dyDescent="0.3">
      <c r="A18" s="46" t="s">
        <v>129</v>
      </c>
      <c r="B18" s="51" t="str">
        <f t="shared" ref="B18:H18" si="30">+IFERROR(B17/A17-1,"nm")</f>
        <v>nm</v>
      </c>
      <c r="C18" s="51">
        <f t="shared" si="30"/>
        <v>0.16904682829624718</v>
      </c>
      <c r="D18" s="51">
        <f t="shared" si="30"/>
        <v>0.13323863636363642</v>
      </c>
      <c r="E18" s="51">
        <f t="shared" si="30"/>
        <v>0.11657056906492858</v>
      </c>
      <c r="F18" s="51">
        <f t="shared" si="30"/>
        <v>6.5110013471037176E-2</v>
      </c>
      <c r="G18" s="51">
        <f t="shared" si="30"/>
        <v>2.5716694772343951E-2</v>
      </c>
      <c r="H18" s="51">
        <f t="shared" si="30"/>
        <v>7.8092889436909285E-3</v>
      </c>
      <c r="I18" s="51">
        <f>+IFERROR(I17/H17-1,"nm")</f>
        <v>-2.3042414355628038E-2</v>
      </c>
      <c r="J18" s="51">
        <f t="shared" ref="J18:N18" si="31">+IFERROR(J17/I17-1,"nm")</f>
        <v>4.8999999999999932E-2</v>
      </c>
      <c r="K18" s="51">
        <f t="shared" si="31"/>
        <v>4.899999999999971E-2</v>
      </c>
      <c r="L18" s="51">
        <f t="shared" si="31"/>
        <v>4.8999999999999932E-2</v>
      </c>
      <c r="M18" s="51">
        <f t="shared" si="31"/>
        <v>4.8999999999999932E-2</v>
      </c>
      <c r="N18" s="51">
        <f t="shared" si="31"/>
        <v>4.9000000000000155E-2</v>
      </c>
    </row>
    <row r="19" spans="1:14" x14ac:dyDescent="0.3">
      <c r="A19" s="46" t="s">
        <v>133</v>
      </c>
      <c r="B19" s="51">
        <f>+IFERROR(B17/B$3,"nm")</f>
        <v>9.8395477271984569E-2</v>
      </c>
      <c r="C19" s="51">
        <f t="shared" ref="C19:I19" si="32">+IFERROR(C17/C$3,"nm")</f>
        <v>0.10872251050160613</v>
      </c>
      <c r="D19" s="51">
        <f t="shared" si="32"/>
        <v>0.11612809315866085</v>
      </c>
      <c r="E19" s="51">
        <f t="shared" si="32"/>
        <v>0.12237272302662307</v>
      </c>
      <c r="F19" s="51">
        <f t="shared" si="32"/>
        <v>0.1212771940588491</v>
      </c>
      <c r="G19" s="51">
        <f t="shared" si="32"/>
        <v>0.13009651632222013</v>
      </c>
      <c r="H19" s="51">
        <f t="shared" si="32"/>
        <v>0.11010822219228523</v>
      </c>
      <c r="I19" s="65">
        <f t="shared" si="32"/>
        <v>0.10256904303147078</v>
      </c>
      <c r="J19" s="65">
        <f>I19</f>
        <v>0.10256904303147078</v>
      </c>
      <c r="K19" s="65">
        <f t="shared" ref="K19:N19" si="33">J19</f>
        <v>0.10256904303147078</v>
      </c>
      <c r="L19" s="65">
        <f t="shared" si="33"/>
        <v>0.10256904303147078</v>
      </c>
      <c r="M19" s="65">
        <f t="shared" si="33"/>
        <v>0.10256904303147078</v>
      </c>
      <c r="N19" s="65">
        <f t="shared" si="33"/>
        <v>0.10256904303147078</v>
      </c>
    </row>
    <row r="20" spans="1:14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69">
        <f>I23+I27+I31</f>
        <v>18353</v>
      </c>
      <c r="J20" s="69">
        <f>J23+J27+J31</f>
        <v>19252.296999999999</v>
      </c>
      <c r="K20" s="69">
        <f t="shared" ref="K20:N20" si="34">K23+K27+K31</f>
        <v>20195.659552999998</v>
      </c>
      <c r="L20" s="69">
        <f t="shared" si="34"/>
        <v>21185.246871096995</v>
      </c>
      <c r="M20" s="69">
        <f t="shared" si="34"/>
        <v>22223.323967780743</v>
      </c>
      <c r="N20" s="69">
        <f t="shared" si="34"/>
        <v>23312.266842202</v>
      </c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6">
        <f>I21*(1+J22)</f>
        <v>19252.296999999999</v>
      </c>
      <c r="K21" s="66">
        <f t="shared" ref="K21:N21" si="35">J21*(1+K22)</f>
        <v>20195.659552999998</v>
      </c>
      <c r="L21" s="66">
        <f t="shared" si="35"/>
        <v>21185.246871096995</v>
      </c>
      <c r="M21" s="66">
        <f t="shared" si="35"/>
        <v>22223.323967780747</v>
      </c>
      <c r="N21" s="66">
        <f t="shared" si="35"/>
        <v>23312.266842202003</v>
      </c>
    </row>
    <row r="22" spans="1:14" x14ac:dyDescent="0.3">
      <c r="A22" s="48" t="s">
        <v>129</v>
      </c>
      <c r="B22" s="51" t="str">
        <f t="shared" ref="B22:H22" si="36">+IFERROR(B21/A21-1,"nm")</f>
        <v>nm</v>
      </c>
      <c r="C22" s="51">
        <f t="shared" si="36"/>
        <v>7.4526928675400228E-2</v>
      </c>
      <c r="D22" s="51">
        <f t="shared" si="36"/>
        <v>3.0615009482525046E-2</v>
      </c>
      <c r="E22" s="51">
        <f t="shared" si="36"/>
        <v>-2.372502628811779E-2</v>
      </c>
      <c r="F22" s="51">
        <f t="shared" si="36"/>
        <v>7.0481319421070276E-2</v>
      </c>
      <c r="G22" s="51">
        <f t="shared" si="36"/>
        <v>-8.9171173437303519E-2</v>
      </c>
      <c r="H22" s="51">
        <f t="shared" si="36"/>
        <v>0.18606738470035911</v>
      </c>
      <c r="I22" s="65">
        <f>+IFERROR(I21/H21-1,"nm")</f>
        <v>6.8339251411607238E-2</v>
      </c>
      <c r="J22" s="65">
        <v>4.9000000000000002E-2</v>
      </c>
      <c r="K22" s="65">
        <f t="shared" ref="K22:N22" si="37">J22</f>
        <v>4.9000000000000002E-2</v>
      </c>
      <c r="L22" s="65">
        <f t="shared" si="37"/>
        <v>4.9000000000000002E-2</v>
      </c>
      <c r="M22" s="65">
        <f t="shared" si="37"/>
        <v>4.9000000000000002E-2</v>
      </c>
      <c r="N22" s="65">
        <f t="shared" si="37"/>
        <v>4.9000000000000002E-2</v>
      </c>
    </row>
    <row r="23" spans="1:14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12827.171999999999</v>
      </c>
      <c r="K23" s="3">
        <f t="shared" ref="K23:N23" si="38">+J23*(1+K24)</f>
        <v>13455.703427999997</v>
      </c>
      <c r="L23" s="3">
        <f t="shared" si="38"/>
        <v>14115.032895971995</v>
      </c>
      <c r="M23" s="3">
        <f t="shared" si="38"/>
        <v>14806.669507874622</v>
      </c>
      <c r="N23" s="3">
        <f t="shared" si="38"/>
        <v>15532.196313760476</v>
      </c>
    </row>
    <row r="24" spans="1:14" x14ac:dyDescent="0.3">
      <c r="A24" s="48" t="s">
        <v>129</v>
      </c>
      <c r="B24" s="51" t="str">
        <f t="shared" ref="B24" si="39">+IFERROR(B23/A23-1,"nm")</f>
        <v>nm</v>
      </c>
      <c r="C24" s="51">
        <f t="shared" ref="C24" si="40">+IFERROR(C23/B23-1,"nm")</f>
        <v>9.3228309428638578E-2</v>
      </c>
      <c r="D24" s="51">
        <f t="shared" ref="D24" si="41">+IFERROR(D23/C23-1,"nm")</f>
        <v>4.1402301322722934E-2</v>
      </c>
      <c r="E24" s="51">
        <f t="shared" ref="E24" si="42">+IFERROR(E23/D23-1,"nm")</f>
        <v>-3.7381247418422192E-2</v>
      </c>
      <c r="F24" s="51">
        <f t="shared" ref="F24" si="43">+IFERROR(F23/E23-1,"nm")</f>
        <v>7.755846384895948E-2</v>
      </c>
      <c r="G24" s="51">
        <f t="shared" ref="G24" si="44">+IFERROR(G23/F23-1,"nm")</f>
        <v>-7.1279243404678949E-2</v>
      </c>
      <c r="H24" s="51">
        <f t="shared" ref="H24" si="45">+IFERROR(H23/G23-1,"nm")</f>
        <v>0.24815092721620746</v>
      </c>
      <c r="I24" s="63">
        <f>+IFERROR(I23/H23-1,"nm")</f>
        <v>5.0154586052902683E-2</v>
      </c>
      <c r="J24" s="68">
        <v>4.9000000000000002E-2</v>
      </c>
      <c r="K24" s="68">
        <v>4.9000000000000002E-2</v>
      </c>
      <c r="L24" s="68">
        <v>4.9000000000000002E-2</v>
      </c>
      <c r="M24" s="68">
        <v>4.9000000000000002E-2</v>
      </c>
      <c r="N24" s="68">
        <v>4.9000000000000002E-2</v>
      </c>
    </row>
    <row r="25" spans="1:14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60">
        <f>I25</f>
        <v>0.05</v>
      </c>
      <c r="K25" s="60">
        <f t="shared" ref="K25:N26" si="46">+J25</f>
        <v>0.05</v>
      </c>
      <c r="L25" s="60">
        <f t="shared" si="46"/>
        <v>0.05</v>
      </c>
      <c r="M25" s="60">
        <f t="shared" si="46"/>
        <v>0.05</v>
      </c>
      <c r="N25" s="60">
        <f t="shared" si="46"/>
        <v>0.05</v>
      </c>
    </row>
    <row r="26" spans="1:14" x14ac:dyDescent="0.3">
      <c r="A26" s="48" t="s">
        <v>138</v>
      </c>
      <c r="B26" s="51" t="str">
        <f t="shared" ref="B26:H26" si="47">+IFERROR(B24-B25,"nm")</f>
        <v>nm</v>
      </c>
      <c r="C26" s="51">
        <f t="shared" si="47"/>
        <v>-2.7755575615628914E-17</v>
      </c>
      <c r="D26" s="51">
        <f t="shared" si="47"/>
        <v>6.2450045135165055E-17</v>
      </c>
      <c r="E26" s="51">
        <f t="shared" si="47"/>
        <v>-5.5511151231257827E-17</v>
      </c>
      <c r="F26" s="51">
        <f t="shared" si="47"/>
        <v>2.7755575615628914E-17</v>
      </c>
      <c r="G26" s="51">
        <f t="shared" si="47"/>
        <v>0</v>
      </c>
      <c r="H26" s="51">
        <f t="shared" si="47"/>
        <v>-5.5511151231257827E-17</v>
      </c>
      <c r="I26" s="51">
        <f>+IFERROR(I24-I25,"nm")</f>
        <v>1.5458605290268046E-4</v>
      </c>
      <c r="J26" s="56">
        <f>I26</f>
        <v>1.5458605290268046E-4</v>
      </c>
      <c r="K26" s="56">
        <f t="shared" si="46"/>
        <v>1.5458605290268046E-4</v>
      </c>
      <c r="L26" s="56">
        <f t="shared" si="46"/>
        <v>1.5458605290268046E-4</v>
      </c>
      <c r="M26" s="56">
        <f t="shared" si="46"/>
        <v>1.5458605290268046E-4</v>
      </c>
      <c r="N26" s="56">
        <f t="shared" si="46"/>
        <v>1.5458605290268046E-4</v>
      </c>
    </row>
    <row r="27" spans="1:14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5761.1079999999993</v>
      </c>
      <c r="K27" s="3">
        <f t="shared" ref="K27" si="48">+J27*(1+K28)</f>
        <v>6043.4022919999989</v>
      </c>
      <c r="L27" s="3">
        <f t="shared" ref="L27" si="49">+K27*(1+L28)</f>
        <v>6339.5290043079985</v>
      </c>
      <c r="M27" s="3">
        <f t="shared" ref="M27" si="50">+L27*(1+M28)</f>
        <v>6650.1659255190898</v>
      </c>
      <c r="N27" s="3">
        <f t="shared" ref="N27" si="51">+M27*(1+N28)</f>
        <v>6976.024055869525</v>
      </c>
    </row>
    <row r="28" spans="1:14" x14ac:dyDescent="0.3">
      <c r="A28" s="48" t="s">
        <v>129</v>
      </c>
      <c r="B28" s="51" t="str">
        <f t="shared" ref="B28" si="52">+IFERROR(B27/A27-1,"nm")</f>
        <v>nm</v>
      </c>
      <c r="C28" s="51">
        <f t="shared" ref="C28" si="53">+IFERROR(C27/B27-1,"nm")</f>
        <v>7.6190476190476142E-2</v>
      </c>
      <c r="D28" s="51">
        <f t="shared" ref="D28" si="54">+IFERROR(D27/C27-1,"nm")</f>
        <v>2.9498525073746285E-2</v>
      </c>
      <c r="E28" s="51">
        <f t="shared" ref="E28" si="55">+IFERROR(E27/D27-1,"nm")</f>
        <v>1.0642652476463343E-2</v>
      </c>
      <c r="F28" s="51">
        <f t="shared" ref="F28" si="56">+IFERROR(F27/E27-1,"nm")</f>
        <v>6.5208586472256025E-2</v>
      </c>
      <c r="G28" s="51">
        <f t="shared" ref="G28" si="57">+IFERROR(G27/F27-1,"nm")</f>
        <v>-0.11806083650190113</v>
      </c>
      <c r="H28" s="51">
        <f t="shared" ref="H28" si="58">+IFERROR(H27/G27-1,"nm")</f>
        <v>8.3854278939426541E-2</v>
      </c>
      <c r="I28" s="63">
        <f>+IFERROR(I27/H27-1,"nm")</f>
        <v>9.2283214001591007E-2</v>
      </c>
      <c r="J28" s="68">
        <v>4.9000000000000002E-2</v>
      </c>
      <c r="K28" s="68">
        <v>4.9000000000000002E-2</v>
      </c>
      <c r="L28" s="68">
        <v>4.9000000000000002E-2</v>
      </c>
      <c r="M28" s="68">
        <v>4.9000000000000002E-2</v>
      </c>
      <c r="N28" s="68">
        <v>4.9000000000000002E-2</v>
      </c>
    </row>
    <row r="29" spans="1:14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60">
        <f>I29</f>
        <v>0.09</v>
      </c>
      <c r="K29" s="60">
        <f t="shared" ref="K29:N29" si="59">+J29</f>
        <v>0.09</v>
      </c>
      <c r="L29" s="60">
        <f t="shared" si="59"/>
        <v>0.09</v>
      </c>
      <c r="M29" s="60">
        <f t="shared" si="59"/>
        <v>0.09</v>
      </c>
      <c r="N29" s="60">
        <f t="shared" si="59"/>
        <v>0.09</v>
      </c>
    </row>
    <row r="30" spans="1:14" x14ac:dyDescent="0.3">
      <c r="A30" s="48" t="s">
        <v>138</v>
      </c>
      <c r="B30" s="51" t="str">
        <f t="shared" ref="B30" si="60">+IFERROR(B28-B29,"nm")</f>
        <v>nm</v>
      </c>
      <c r="C30" s="51">
        <f t="shared" ref="C30" si="61">+IFERROR(C28-C29,"nm")</f>
        <v>3.8961959438250648E-3</v>
      </c>
      <c r="D30" s="51">
        <f t="shared" ref="D30" si="62">+IFERROR(D28-D29,"nm")</f>
        <v>-4.7380141403426806E-5</v>
      </c>
      <c r="E30" s="51">
        <f t="shared" ref="E30" si="63">+IFERROR(E28-E29,"nm")</f>
        <v>-0.1209058837330898</v>
      </c>
      <c r="F30" s="51">
        <f t="shared" ref="F30" si="64">+IFERROR(F28-F29,"nm")</f>
        <v>-5.9403496979567455E-3</v>
      </c>
      <c r="G30" s="51">
        <f t="shared" ref="G30" si="65">+IFERROR(G28-G29,"nm")</f>
        <v>-5.4339241078414716E-2</v>
      </c>
      <c r="H30" s="51">
        <f t="shared" ref="H30" si="66">+IFERROR(H28-H29,"nm")</f>
        <v>-9.9105666749643384E-2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67">+J30</f>
        <v>2.2832140015910107E-3</v>
      </c>
      <c r="L30" s="56">
        <f t="shared" si="67"/>
        <v>2.2832140015910107E-3</v>
      </c>
      <c r="M30" s="56">
        <f t="shared" si="67"/>
        <v>2.2832140015910107E-3</v>
      </c>
      <c r="N30" s="56">
        <f t="shared" si="67"/>
        <v>2.2832140015910107E-3</v>
      </c>
    </row>
    <row r="31" spans="1:14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664.01699999999994</v>
      </c>
      <c r="K31" s="3">
        <f t="shared" ref="K31" si="68">+J31*(1+K32)</f>
        <v>696.55383299999994</v>
      </c>
      <c r="L31" s="3">
        <f t="shared" ref="L31" si="69">+K31*(1+L32)</f>
        <v>730.68497081699991</v>
      </c>
      <c r="M31" s="3">
        <f t="shared" ref="M31" si="70">+L31*(1+M32)</f>
        <v>766.48853438703281</v>
      </c>
      <c r="N31" s="3">
        <f t="shared" ref="N31" si="71">+M31*(1+N32)</f>
        <v>804.04647257199736</v>
      </c>
    </row>
    <row r="32" spans="1:14" x14ac:dyDescent="0.3">
      <c r="A32" s="48" t="s">
        <v>129</v>
      </c>
      <c r="B32" s="51" t="str">
        <f t="shared" ref="B32" si="72">+IFERROR(B31/A31-1,"nm")</f>
        <v>nm</v>
      </c>
      <c r="C32" s="51">
        <f t="shared" ref="C32" si="73">+IFERROR(C31/B31-1,"nm")</f>
        <v>-0.12742718446601942</v>
      </c>
      <c r="D32" s="51">
        <f t="shared" ref="D32" si="74">+IFERROR(D31/C31-1,"nm")</f>
        <v>-0.10152990264255912</v>
      </c>
      <c r="E32" s="51">
        <f t="shared" ref="E32" si="75">+IFERROR(E31/D31-1,"nm")</f>
        <v>-7.8947368421052655E-2</v>
      </c>
      <c r="F32" s="51">
        <f t="shared" ref="F32" si="76">+IFERROR(F31/E31-1,"nm")</f>
        <v>3.3613445378151141E-3</v>
      </c>
      <c r="G32" s="51">
        <f t="shared" ref="G32" si="77">+IFERROR(G31/F31-1,"nm")</f>
        <v>-0.13567839195979903</v>
      </c>
      <c r="H32" s="51">
        <f t="shared" ref="H32" si="78">+IFERROR(H31/G31-1,"nm")</f>
        <v>-1.744186046511631E-2</v>
      </c>
      <c r="I32" s="63">
        <f>+IFERROR(I31/H31-1,"nm")</f>
        <v>0.24852071005917153</v>
      </c>
      <c r="J32" s="68">
        <v>4.9000000000000002E-2</v>
      </c>
      <c r="K32" s="68">
        <v>4.9000000000000002E-2</v>
      </c>
      <c r="L32" s="68">
        <v>4.9000000000000002E-2</v>
      </c>
      <c r="M32" s="68">
        <v>4.9000000000000002E-2</v>
      </c>
      <c r="N32" s="68">
        <v>4.9000000000000002E-2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60">
        <f>I33</f>
        <v>0.25</v>
      </c>
      <c r="K33" s="60">
        <f t="shared" ref="K33:N33" si="79">+J33</f>
        <v>0.25</v>
      </c>
      <c r="L33" s="60">
        <f t="shared" si="79"/>
        <v>0.25</v>
      </c>
      <c r="M33" s="60">
        <f t="shared" si="79"/>
        <v>0.25</v>
      </c>
      <c r="N33" s="60">
        <f t="shared" si="79"/>
        <v>0.25</v>
      </c>
    </row>
    <row r="34" spans="1:14" x14ac:dyDescent="0.3">
      <c r="A34" s="48" t="s">
        <v>138</v>
      </c>
      <c r="B34" s="51" t="str">
        <f t="shared" ref="B34" si="80">+IFERROR(B32-B33,"nm")</f>
        <v>nm</v>
      </c>
      <c r="C34" s="51">
        <f t="shared" ref="C34" si="81">+IFERROR(C32-C33,"nm")</f>
        <v>0</v>
      </c>
      <c r="D34" s="51">
        <f t="shared" ref="D34" si="82">+IFERROR(D32-D33,"nm")</f>
        <v>-1.3877787807814457E-17</v>
      </c>
      <c r="E34" s="51">
        <f t="shared" ref="E34" si="83">+IFERROR(E32-E33,"nm")</f>
        <v>-2.7755575615628914E-17</v>
      </c>
      <c r="F34" s="51">
        <f t="shared" ref="F34" si="84">+IFERROR(F32-F33,"nm")</f>
        <v>-1.214306433183765E-17</v>
      </c>
      <c r="G34" s="51">
        <f t="shared" ref="G34" si="85">+IFERROR(G32-G33,"nm")</f>
        <v>-2.7755575615628914E-17</v>
      </c>
      <c r="H34" s="51">
        <f t="shared" ref="H34" si="86">+IFERROR(H32-H33,"nm")</f>
        <v>-3.1225022567582528E-17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87">+J34</f>
        <v>-1.4792899408284654E-3</v>
      </c>
      <c r="L34" s="56">
        <f t="shared" si="87"/>
        <v>-1.4792899408284654E-3</v>
      </c>
      <c r="M34" s="56">
        <f t="shared" si="87"/>
        <v>-1.4792899408284654E-3</v>
      </c>
      <c r="N34" s="56">
        <f t="shared" si="87"/>
        <v>-1.4792899408284654E-3</v>
      </c>
    </row>
    <row r="35" spans="1:14" x14ac:dyDescent="0.3">
      <c r="A35" s="9" t="s">
        <v>130</v>
      </c>
      <c r="B35" s="52">
        <f t="shared" ref="B35:H35" si="88">+B42+B38</f>
        <v>3766</v>
      </c>
      <c r="C35" s="52">
        <f t="shared" si="88"/>
        <v>3896</v>
      </c>
      <c r="D35" s="52">
        <f t="shared" si="88"/>
        <v>4015</v>
      </c>
      <c r="E35" s="52">
        <f t="shared" si="88"/>
        <v>3760</v>
      </c>
      <c r="F35" s="52">
        <f t="shared" si="88"/>
        <v>4074</v>
      </c>
      <c r="G35" s="52">
        <f t="shared" si="88"/>
        <v>3047</v>
      </c>
      <c r="H35" s="52">
        <f t="shared" si="88"/>
        <v>5219</v>
      </c>
      <c r="I35" s="52">
        <f>+I42+I38</f>
        <v>5238</v>
      </c>
      <c r="J35" s="52">
        <f>+J21*J37</f>
        <v>5494.6619999999994</v>
      </c>
      <c r="K35" s="52">
        <f t="shared" ref="K35:N35" si="89">+K21*K37</f>
        <v>5763.9004379999988</v>
      </c>
      <c r="L35" s="52">
        <f t="shared" si="89"/>
        <v>6046.331559461998</v>
      </c>
      <c r="M35" s="52">
        <f t="shared" si="89"/>
        <v>6342.6018058756354</v>
      </c>
      <c r="N35" s="52">
        <f t="shared" si="89"/>
        <v>6653.3892943635419</v>
      </c>
    </row>
    <row r="36" spans="1:14" x14ac:dyDescent="0.3">
      <c r="A36" s="50" t="s">
        <v>129</v>
      </c>
      <c r="B36" s="51" t="str">
        <f t="shared" ref="B36" si="90">+IFERROR(B35/A35-1,"nm")</f>
        <v>nm</v>
      </c>
      <c r="C36" s="51">
        <f t="shared" ref="C36" si="91">+IFERROR(C35/B35-1,"nm")</f>
        <v>3.4519383961763239E-2</v>
      </c>
      <c r="D36" s="51">
        <f t="shared" ref="D36" si="92">+IFERROR(D35/C35-1,"nm")</f>
        <v>3.0544147843942548E-2</v>
      </c>
      <c r="E36" s="51">
        <f t="shared" ref="E36" si="93">+IFERROR(E35/D35-1,"nm")</f>
        <v>-6.3511830635118338E-2</v>
      </c>
      <c r="F36" s="51">
        <f t="shared" ref="F36" si="94">+IFERROR(F35/E35-1,"nm")</f>
        <v>8.3510638297872308E-2</v>
      </c>
      <c r="G36" s="51">
        <f t="shared" ref="G36" si="95">+IFERROR(G35/F35-1,"nm")</f>
        <v>-0.25208640157093765</v>
      </c>
      <c r="H36" s="51">
        <f t="shared" ref="H36" si="96">+IFERROR(H35/G35-1,"nm")</f>
        <v>0.71283229405973092</v>
      </c>
      <c r="I36" s="51">
        <f>+IFERROR(I35/H35-1,"nm")</f>
        <v>3.6405441655489312E-3</v>
      </c>
      <c r="J36" s="51">
        <f t="shared" ref="J36:N36" si="97">+IFERROR(J35/I35-1,"nm")</f>
        <v>4.8999999999999932E-2</v>
      </c>
      <c r="K36" s="51">
        <f t="shared" si="97"/>
        <v>4.8999999999999932E-2</v>
      </c>
      <c r="L36" s="51">
        <f t="shared" si="97"/>
        <v>4.8999999999999932E-2</v>
      </c>
      <c r="M36" s="51">
        <f t="shared" si="97"/>
        <v>4.8999999999999932E-2</v>
      </c>
      <c r="N36" s="51">
        <f t="shared" si="97"/>
        <v>4.9000000000000155E-2</v>
      </c>
    </row>
    <row r="37" spans="1:14" x14ac:dyDescent="0.3">
      <c r="A37" s="50" t="s">
        <v>131</v>
      </c>
      <c r="B37" s="51">
        <f t="shared" ref="B37:H37" si="98">+IFERROR(B35/B$21,"nm")</f>
        <v>0.27409024745269289</v>
      </c>
      <c r="C37" s="51">
        <f t="shared" si="98"/>
        <v>0.26388512598211866</v>
      </c>
      <c r="D37" s="51">
        <f t="shared" si="98"/>
        <v>0.26386698212407994</v>
      </c>
      <c r="E37" s="51">
        <f t="shared" si="98"/>
        <v>0.25311342982160889</v>
      </c>
      <c r="F37" s="51">
        <f t="shared" si="98"/>
        <v>0.25619418941013711</v>
      </c>
      <c r="G37" s="51">
        <f t="shared" si="98"/>
        <v>0.2103700635183651</v>
      </c>
      <c r="H37" s="51">
        <f t="shared" si="98"/>
        <v>0.30380115256999823</v>
      </c>
      <c r="I37" s="63">
        <f>+IFERROR(I35/I$21,"nm")</f>
        <v>0.28540293140086087</v>
      </c>
      <c r="J37" s="64">
        <f>+I37</f>
        <v>0.28540293140086087</v>
      </c>
      <c r="K37" s="64">
        <f t="shared" ref="K37:N37" si="99">+J37</f>
        <v>0.28540293140086087</v>
      </c>
      <c r="L37" s="64">
        <f t="shared" si="99"/>
        <v>0.28540293140086087</v>
      </c>
      <c r="M37" s="64">
        <f t="shared" si="99"/>
        <v>0.28540293140086087</v>
      </c>
      <c r="N37" s="64">
        <f t="shared" si="99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130.07599999999999</v>
      </c>
      <c r="K38" s="52">
        <f t="shared" ref="K38:N38" si="100">+K41*K48</f>
        <v>136.449724</v>
      </c>
      <c r="L38" s="52">
        <f t="shared" si="100"/>
        <v>143.13576047599997</v>
      </c>
      <c r="M38" s="52">
        <f t="shared" si="100"/>
        <v>150.14941273932396</v>
      </c>
      <c r="N38" s="52">
        <f t="shared" si="100"/>
        <v>157.50673396355083</v>
      </c>
    </row>
    <row r="39" spans="1:14" x14ac:dyDescent="0.3">
      <c r="A39" s="50" t="s">
        <v>129</v>
      </c>
      <c r="B39" s="51" t="str">
        <f t="shared" ref="B39" si="101">+IFERROR(B38/A38-1,"nm")</f>
        <v>nm</v>
      </c>
      <c r="C39" s="51">
        <f t="shared" ref="C39" si="102">+IFERROR(C38/B38-1,"nm")</f>
        <v>9.9173553719008156E-2</v>
      </c>
      <c r="D39" s="51">
        <f t="shared" ref="D39" si="103">+IFERROR(D38/C38-1,"nm")</f>
        <v>5.2631578947368363E-2</v>
      </c>
      <c r="E39" s="51">
        <f t="shared" ref="E39" si="104">+IFERROR(E38/D38-1,"nm")</f>
        <v>0.14285714285714279</v>
      </c>
      <c r="F39" s="51">
        <f t="shared" ref="F39" si="105">+IFERROR(F38/E38-1,"nm")</f>
        <v>-6.8749999999999978E-2</v>
      </c>
      <c r="G39" s="51">
        <f t="shared" ref="G39" si="106">+IFERROR(G38/F38-1,"nm")</f>
        <v>-6.7114093959731447E-3</v>
      </c>
      <c r="H39" s="51">
        <f t="shared" ref="H39" si="107">+IFERROR(H38/G38-1,"nm")</f>
        <v>-0.1216216216216216</v>
      </c>
      <c r="I39" s="51">
        <f>+IFERROR(I38/H38-1,"nm")</f>
        <v>-4.6153846153846101E-2</v>
      </c>
      <c r="J39" s="51">
        <f t="shared" ref="J39" si="108">+IFERROR(J38/I38-1,"nm")</f>
        <v>4.8999999999999932E-2</v>
      </c>
      <c r="K39" s="51">
        <f t="shared" ref="K39" si="109">+IFERROR(K38/J38-1,"nm")</f>
        <v>4.9000000000000155E-2</v>
      </c>
      <c r="L39" s="51">
        <f t="shared" ref="L39" si="110">+IFERROR(L38/K38-1,"nm")</f>
        <v>4.899999999999971E-2</v>
      </c>
      <c r="M39" s="51">
        <f t="shared" ref="M39" si="111">+IFERROR(M38/L38-1,"nm")</f>
        <v>4.8999999999999932E-2</v>
      </c>
      <c r="N39" s="51">
        <f t="shared" ref="N39" si="112">+IFERROR(N38/M38-1,"nm")</f>
        <v>4.8999999999999932E-2</v>
      </c>
    </row>
    <row r="40" spans="1:14" x14ac:dyDescent="0.3">
      <c r="A40" s="50" t="s">
        <v>133</v>
      </c>
      <c r="B40" s="51">
        <f t="shared" ref="B40:H40" si="113">+IFERROR(B38/B$21,"nm")</f>
        <v>8.8064046579330417E-3</v>
      </c>
      <c r="C40" s="51">
        <f t="shared" si="113"/>
        <v>9.0083988079111346E-3</v>
      </c>
      <c r="D40" s="51">
        <f t="shared" si="113"/>
        <v>9.2008412197686646E-3</v>
      </c>
      <c r="E40" s="51">
        <f t="shared" si="113"/>
        <v>1.0770784247728038E-2</v>
      </c>
      <c r="F40" s="51">
        <f t="shared" si="113"/>
        <v>9.3698905798012821E-3</v>
      </c>
      <c r="G40" s="51">
        <f t="shared" si="113"/>
        <v>1.0218171775752554E-2</v>
      </c>
      <c r="H40" s="51">
        <f t="shared" si="113"/>
        <v>7.5673787764130628E-3</v>
      </c>
      <c r="I40" s="51">
        <f>+IFERROR(I38/I$21,"nm")</f>
        <v>6.7563886013185855E-3</v>
      </c>
      <c r="J40" s="51">
        <f>+IFERROR(J38/J$21,"nm")</f>
        <v>6.7563886013185855E-3</v>
      </c>
      <c r="K40" s="51">
        <f t="shared" ref="K40:N40" si="114">+IFERROR(K38/K$21,"nm")</f>
        <v>6.7563886013185864E-3</v>
      </c>
      <c r="L40" s="51">
        <f t="shared" si="114"/>
        <v>6.7563886013185855E-3</v>
      </c>
      <c r="M40" s="51">
        <f t="shared" si="114"/>
        <v>6.7563886013185855E-3</v>
      </c>
      <c r="N40" s="51">
        <f t="shared" si="114"/>
        <v>6.7563886013185855E-3</v>
      </c>
    </row>
    <row r="41" spans="1:14" x14ac:dyDescent="0.3">
      <c r="A41" s="50" t="s">
        <v>142</v>
      </c>
      <c r="B41" s="51">
        <f t="shared" ref="B41:H41" si="115">+IFERROR(B38/B48,"nm")</f>
        <v>0.19145569620253164</v>
      </c>
      <c r="C41" s="51">
        <f t="shared" si="115"/>
        <v>0.17924528301886791</v>
      </c>
      <c r="D41" s="51">
        <f t="shared" si="115"/>
        <v>0.17094017094017094</v>
      </c>
      <c r="E41" s="51">
        <f t="shared" si="115"/>
        <v>0.18867924528301888</v>
      </c>
      <c r="F41" s="51">
        <f t="shared" si="115"/>
        <v>0.18304668304668303</v>
      </c>
      <c r="G41" s="51">
        <f t="shared" si="115"/>
        <v>0.22945736434108527</v>
      </c>
      <c r="H41" s="51">
        <f t="shared" si="115"/>
        <v>0.21069692058346839</v>
      </c>
      <c r="I41" s="63">
        <f>+IFERROR(I38/I48,"nm")</f>
        <v>0.19405320813771518</v>
      </c>
      <c r="J41" s="64">
        <f>+I41</f>
        <v>0.19405320813771518</v>
      </c>
      <c r="K41" s="64">
        <f t="shared" ref="K41:N41" si="116">+J41</f>
        <v>0.19405320813771518</v>
      </c>
      <c r="L41" s="64">
        <f t="shared" si="116"/>
        <v>0.19405320813771518</v>
      </c>
      <c r="M41" s="64">
        <f t="shared" si="116"/>
        <v>0.19405320813771518</v>
      </c>
      <c r="N41" s="64">
        <f t="shared" si="11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17">+K35-K38</f>
        <v>5627.4507139999987</v>
      </c>
      <c r="L42" s="9">
        <f t="shared" si="117"/>
        <v>5903.1957989859984</v>
      </c>
      <c r="M42" s="9">
        <f t="shared" si="117"/>
        <v>6192.452393136311</v>
      </c>
      <c r="N42" s="9">
        <f t="shared" si="117"/>
        <v>6495.8825603999912</v>
      </c>
    </row>
    <row r="43" spans="1:14" x14ac:dyDescent="0.3">
      <c r="A43" s="50" t="s">
        <v>129</v>
      </c>
      <c r="B43" s="51" t="str">
        <f t="shared" ref="B43" si="118">+IFERROR(B42/A42-1,"nm")</f>
        <v>nm</v>
      </c>
      <c r="C43" s="51">
        <f t="shared" ref="C43" si="119">+IFERROR(C42/B42-1,"nm")</f>
        <v>3.2373113854595292E-2</v>
      </c>
      <c r="D43" s="51">
        <f t="shared" ref="D43" si="120">+IFERROR(D42/C42-1,"nm")</f>
        <v>2.9763486579856391E-2</v>
      </c>
      <c r="E43" s="51">
        <f t="shared" ref="E43" si="121">+IFERROR(E42/D42-1,"nm")</f>
        <v>-7.096774193548383E-2</v>
      </c>
      <c r="F43" s="51">
        <f t="shared" ref="F43" si="122">+IFERROR(F42/E42-1,"nm")</f>
        <v>9.0277777777777679E-2</v>
      </c>
      <c r="G43" s="51">
        <f t="shared" ref="G43" si="123">+IFERROR(G42/F42-1,"nm")</f>
        <v>-0.26140127388535028</v>
      </c>
      <c r="H43" s="51">
        <f t="shared" ref="H43" si="124">+IFERROR(H42/G42-1,"nm")</f>
        <v>0.75543290789927564</v>
      </c>
      <c r="I43" s="51">
        <f>+IFERROR(I42/H42-1,"nm")</f>
        <v>4.9125564943997002E-3</v>
      </c>
      <c r="J43" s="51">
        <f t="shared" ref="J43:N43" si="125">+IFERROR(J42/I42-1,"nm")</f>
        <v>4.8999999999999932E-2</v>
      </c>
      <c r="K43" s="51">
        <f t="shared" si="125"/>
        <v>4.8999999999999932E-2</v>
      </c>
      <c r="L43" s="51">
        <f t="shared" si="125"/>
        <v>4.8999999999999932E-2</v>
      </c>
      <c r="M43" s="51">
        <f t="shared" si="125"/>
        <v>4.899999999999971E-2</v>
      </c>
      <c r="N43" s="51">
        <f t="shared" si="125"/>
        <v>4.9000000000000155E-2</v>
      </c>
    </row>
    <row r="44" spans="1:14" x14ac:dyDescent="0.3">
      <c r="A44" s="50" t="s">
        <v>131</v>
      </c>
      <c r="B44" s="51">
        <f t="shared" ref="B44:H44" si="126">+IFERROR(B42/B$21,"nm")</f>
        <v>0.26528384279475981</v>
      </c>
      <c r="C44" s="51">
        <f t="shared" si="126"/>
        <v>0.25487672717420751</v>
      </c>
      <c r="D44" s="51">
        <f t="shared" si="126"/>
        <v>0.25466614090431128</v>
      </c>
      <c r="E44" s="51">
        <f t="shared" si="126"/>
        <v>0.24234264557388085</v>
      </c>
      <c r="F44" s="51">
        <f t="shared" si="126"/>
        <v>0.2468242988303358</v>
      </c>
      <c r="G44" s="51">
        <f t="shared" si="126"/>
        <v>0.20015189174261253</v>
      </c>
      <c r="H44" s="51">
        <f t="shared" si="126"/>
        <v>0.29623377379358518</v>
      </c>
      <c r="I44" s="63">
        <f>+IFERROR(I42/I$21,"nm")</f>
        <v>0.27864654279954232</v>
      </c>
      <c r="J44" s="63">
        <f t="shared" ref="J44:N44" si="127">+IFERROR(J42/J$21,"nm")</f>
        <v>0.27864654279954232</v>
      </c>
      <c r="K44" s="63">
        <f t="shared" si="127"/>
        <v>0.27864654279954226</v>
      </c>
      <c r="L44" s="63">
        <f t="shared" si="127"/>
        <v>0.27864654279954232</v>
      </c>
      <c r="M44" s="63">
        <f t="shared" si="127"/>
        <v>0.27864654279954226</v>
      </c>
      <c r="N44" s="63">
        <f t="shared" si="12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153.154</v>
      </c>
      <c r="K45" s="52">
        <f t="shared" ref="K45:N45" si="128">+K21*K47</f>
        <v>160.658546</v>
      </c>
      <c r="L45" s="52">
        <f t="shared" si="128"/>
        <v>168.53081475399998</v>
      </c>
      <c r="M45" s="52">
        <f t="shared" si="128"/>
        <v>176.78882467694598</v>
      </c>
      <c r="N45" s="52">
        <f t="shared" si="128"/>
        <v>185.45147708611631</v>
      </c>
    </row>
    <row r="46" spans="1:14" x14ac:dyDescent="0.3">
      <c r="A46" s="50" t="s">
        <v>129</v>
      </c>
      <c r="B46" s="51" t="str">
        <f t="shared" ref="B46" si="129">+IFERROR(B45/A45-1,"nm")</f>
        <v>nm</v>
      </c>
      <c r="C46" s="51">
        <f t="shared" ref="C46" si="130">+IFERROR(C45/B45-1,"nm")</f>
        <v>0.16346153846153855</v>
      </c>
      <c r="D46" s="51">
        <f t="shared" ref="D46" si="131">+IFERROR(D45/C45-1,"nm")</f>
        <v>-7.8512396694214837E-2</v>
      </c>
      <c r="E46" s="51">
        <f t="shared" ref="E46" si="132">+IFERROR(E45/D45-1,"nm")</f>
        <v>-0.12107623318385652</v>
      </c>
      <c r="F46" s="51">
        <f t="shared" ref="F46" si="133">+IFERROR(F45/E45-1,"nm")</f>
        <v>-0.40306122448979587</v>
      </c>
      <c r="G46" s="51">
        <f t="shared" ref="G46" si="134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:N46" si="135">+IFERROR(J45/I45-1,"nm")</f>
        <v>4.8999999999999932E-2</v>
      </c>
      <c r="K46" s="51">
        <f t="shared" si="135"/>
        <v>4.8999999999999932E-2</v>
      </c>
      <c r="L46" s="51">
        <f t="shared" si="135"/>
        <v>4.8999999999999932E-2</v>
      </c>
      <c r="M46" s="51">
        <f t="shared" si="135"/>
        <v>4.8999999999999932E-2</v>
      </c>
      <c r="N46" s="51">
        <f t="shared" si="135"/>
        <v>4.8999999999999932E-2</v>
      </c>
    </row>
    <row r="47" spans="1:14" x14ac:dyDescent="0.3">
      <c r="A47" s="50" t="s">
        <v>133</v>
      </c>
      <c r="B47" s="51">
        <f t="shared" ref="B47:H47" si="136">+IFERROR(B45/B$21,"nm")</f>
        <v>1.5138282387190683E-2</v>
      </c>
      <c r="C47" s="51">
        <f t="shared" si="136"/>
        <v>1.6391221891086428E-2</v>
      </c>
      <c r="D47" s="51">
        <f t="shared" si="136"/>
        <v>1.4655625657202945E-2</v>
      </c>
      <c r="E47" s="51">
        <f t="shared" si="136"/>
        <v>1.3194210703466847E-2</v>
      </c>
      <c r="F47" s="51">
        <f t="shared" si="136"/>
        <v>7.3575650861526856E-3</v>
      </c>
      <c r="G47" s="51">
        <f t="shared" si="136"/>
        <v>7.5945871306268989E-3</v>
      </c>
      <c r="H47" s="51">
        <f t="shared" si="136"/>
        <v>5.7046393852960009E-3</v>
      </c>
      <c r="I47" s="63">
        <f>+IFERROR(I45/I$21,"nm")</f>
        <v>7.9551027080041418E-3</v>
      </c>
      <c r="J47" s="64">
        <f>+I47</f>
        <v>7.9551027080041418E-3</v>
      </c>
      <c r="K47" s="64">
        <f t="shared" ref="K47:N47" si="137">+J47</f>
        <v>7.9551027080041418E-3</v>
      </c>
      <c r="L47" s="64">
        <f t="shared" si="137"/>
        <v>7.9551027080041418E-3</v>
      </c>
      <c r="M47" s="64">
        <f t="shared" si="137"/>
        <v>7.9551027080041418E-3</v>
      </c>
      <c r="N47" s="64">
        <f t="shared" si="137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670.31100000000004</v>
      </c>
      <c r="K48" s="52">
        <f t="shared" ref="K48:N48" si="138">+K21*K50</f>
        <v>703.15623900000003</v>
      </c>
      <c r="L48" s="52">
        <f t="shared" si="138"/>
        <v>737.6108947109999</v>
      </c>
      <c r="M48" s="52">
        <f t="shared" si="138"/>
        <v>773.75382855183886</v>
      </c>
      <c r="N48" s="52">
        <f t="shared" si="138"/>
        <v>811.66776615087895</v>
      </c>
    </row>
    <row r="49" spans="1:14" x14ac:dyDescent="0.3">
      <c r="A49" s="50" t="s">
        <v>129</v>
      </c>
      <c r="B49" s="51" t="str">
        <f t="shared" ref="B49" si="139">+IFERROR(B48/A48-1,"nm")</f>
        <v>nm</v>
      </c>
      <c r="C49" s="51">
        <f t="shared" ref="C49" si="140">+IFERROR(C48/B48-1,"nm")</f>
        <v>0.17405063291139244</v>
      </c>
      <c r="D49" s="51">
        <f t="shared" ref="D49" si="141">+IFERROR(D48/C48-1,"nm")</f>
        <v>0.10377358490566047</v>
      </c>
      <c r="E49" s="51">
        <f t="shared" ref="E49" si="142">+IFERROR(E48/D48-1,"nm")</f>
        <v>3.5409035409035505E-2</v>
      </c>
      <c r="F49" s="51">
        <f t="shared" ref="F49" si="143">+IFERROR(F48/E48-1,"nm")</f>
        <v>-4.0094339622641528E-2</v>
      </c>
      <c r="G49" s="51">
        <f t="shared" ref="G49" si="144">+IFERROR(G48/F48-1,"nm")</f>
        <v>-0.20761670761670759</v>
      </c>
      <c r="H49" s="51">
        <f t="shared" ref="H49" si="145">+IFERROR(H48/G48-1,"nm")</f>
        <v>-4.3410852713178349E-2</v>
      </c>
      <c r="I49" s="51">
        <f>+IFERROR(I48/H48-1,"nm")</f>
        <v>3.5656401944894611E-2</v>
      </c>
      <c r="J49" s="51">
        <f t="shared" ref="J49:N49" si="146">+IFERROR(J48/I48-1,"nm")</f>
        <v>4.9000000000000155E-2</v>
      </c>
      <c r="K49" s="51">
        <f t="shared" si="146"/>
        <v>4.8999999999999932E-2</v>
      </c>
      <c r="L49" s="51">
        <f t="shared" si="146"/>
        <v>4.899999999999971E-2</v>
      </c>
      <c r="M49" s="51">
        <f t="shared" si="146"/>
        <v>4.8999999999999932E-2</v>
      </c>
      <c r="N49" s="51">
        <f t="shared" si="146"/>
        <v>4.8999999999999932E-2</v>
      </c>
    </row>
    <row r="50" spans="1:14" x14ac:dyDescent="0.3">
      <c r="A50" s="50" t="s">
        <v>133</v>
      </c>
      <c r="B50" s="51">
        <f t="shared" ref="B50:H50" si="147">+IFERROR(B48/B$21,"nm")</f>
        <v>4.599708879184862E-2</v>
      </c>
      <c r="C50" s="51">
        <f t="shared" si="147"/>
        <v>5.0257382823083174E-2</v>
      </c>
      <c r="D50" s="51">
        <f t="shared" si="147"/>
        <v>5.3824921135646686E-2</v>
      </c>
      <c r="E50" s="51">
        <f t="shared" si="147"/>
        <v>5.7085156512958597E-2</v>
      </c>
      <c r="F50" s="51">
        <f t="shared" si="147"/>
        <v>5.1188529744686205E-2</v>
      </c>
      <c r="G50" s="51">
        <f t="shared" si="147"/>
        <v>4.4531897265948632E-2</v>
      </c>
      <c r="H50" s="51">
        <f t="shared" si="147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148">+J50</f>
        <v>3.4817196098730456E-2</v>
      </c>
      <c r="L50" s="64">
        <f t="shared" si="148"/>
        <v>3.4817196098730456E-2</v>
      </c>
      <c r="M50" s="64">
        <f t="shared" si="148"/>
        <v>3.4817196098730456E-2</v>
      </c>
      <c r="N50" s="64">
        <f t="shared" si="148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>
        <f>I54+I58+I62</f>
        <v>12479</v>
      </c>
      <c r="J51" s="47">
        <f t="shared" ref="J51:N51" si="149">J54+J58+J62</f>
        <v>13090.471</v>
      </c>
      <c r="K51" s="47">
        <f t="shared" si="149"/>
        <v>13731.904078999998</v>
      </c>
      <c r="L51" s="47">
        <f t="shared" si="149"/>
        <v>14404.767378870998</v>
      </c>
      <c r="M51" s="47">
        <f t="shared" si="149"/>
        <v>15110.600980435676</v>
      </c>
      <c r="N51" s="47">
        <f t="shared" si="149"/>
        <v>15851.020428477023</v>
      </c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6">
        <f>+Historicals!I111</f>
        <v>12479</v>
      </c>
      <c r="J52" s="66">
        <f>I52*(1+J53)</f>
        <v>13090.471</v>
      </c>
      <c r="K52" s="66">
        <f t="shared" ref="K52:N52" si="150">J52*(1+K53)</f>
        <v>13731.904078999998</v>
      </c>
      <c r="L52" s="66">
        <f t="shared" si="150"/>
        <v>14404.767378870996</v>
      </c>
      <c r="M52" s="66">
        <f t="shared" si="150"/>
        <v>15110.600980435675</v>
      </c>
      <c r="N52" s="66">
        <f t="shared" si="150"/>
        <v>15851.020428477021</v>
      </c>
    </row>
    <row r="53" spans="1:14" x14ac:dyDescent="0.3">
      <c r="A53" s="48" t="s">
        <v>129</v>
      </c>
      <c r="B53" s="51" t="str">
        <f t="shared" ref="B53" si="151">+IFERROR(B52/A52-1,"nm")</f>
        <v>nm</v>
      </c>
      <c r="C53" s="51">
        <f t="shared" ref="C53" si="152">+IFERROR(C52/B52-1,"nm")</f>
        <v>6.2026382262138746E-2</v>
      </c>
      <c r="D53" s="51">
        <f t="shared" ref="D53" si="153">+IFERROR(D52/C52-1,"nm")</f>
        <v>5.3118393234672379E-2</v>
      </c>
      <c r="E53" s="51">
        <f t="shared" ref="E53" si="154">+IFERROR(E52/D52-1,"nm")</f>
        <v>0.15959849435382689</v>
      </c>
      <c r="F53" s="51">
        <f t="shared" ref="F53" si="155">+IFERROR(F52/E52-1,"nm")</f>
        <v>6.1674962129409261E-2</v>
      </c>
      <c r="G53" s="51">
        <f t="shared" ref="G53" si="156">+IFERROR(G52/F52-1,"nm")</f>
        <v>-4.7390949857317621E-2</v>
      </c>
      <c r="H53" s="51">
        <f t="shared" ref="H53" si="157">+IFERROR(H52/G52-1,"nm")</f>
        <v>0.22563389322777372</v>
      </c>
      <c r="I53" s="65">
        <f>+IFERROR(I52/H52-1,"nm")</f>
        <v>8.9298184357541999E-2</v>
      </c>
      <c r="J53" s="65">
        <v>4.9000000000000002E-2</v>
      </c>
      <c r="K53" s="65">
        <f t="shared" ref="K53:N53" si="158">J53</f>
        <v>4.9000000000000002E-2</v>
      </c>
      <c r="L53" s="65">
        <f t="shared" si="158"/>
        <v>4.9000000000000002E-2</v>
      </c>
      <c r="M53" s="65">
        <f t="shared" si="158"/>
        <v>4.9000000000000002E-2</v>
      </c>
      <c r="N53" s="65">
        <f t="shared" si="158"/>
        <v>4.9000000000000002E-2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7750.0119999999997</v>
      </c>
      <c r="K54" s="59">
        <f t="shared" ref="K54" si="159">+J54*(1+K55)</f>
        <v>8129.7625879999996</v>
      </c>
      <c r="L54" s="59">
        <f t="shared" ref="L54" si="160">+K54*(1+L55)</f>
        <v>8528.1209548119987</v>
      </c>
      <c r="M54" s="59">
        <f t="shared" ref="M54" si="161">+L54*(1+M55)</f>
        <v>8945.9988815977867</v>
      </c>
      <c r="N54" s="59">
        <f t="shared" ref="N54" si="162">+M54*(1+N55)</f>
        <v>9384.3528267960774</v>
      </c>
    </row>
    <row r="55" spans="1:14" x14ac:dyDescent="0.3">
      <c r="A55" s="48" t="s">
        <v>129</v>
      </c>
      <c r="B55" s="51" t="str">
        <f t="shared" ref="B55" si="163">+IFERROR(B54/A54-1,"nm")</f>
        <v>nm</v>
      </c>
      <c r="C55" s="51">
        <f t="shared" ref="C55" si="164">+IFERROR(C54/B54-1,"nm")</f>
        <v>7.2294280246651077E-2</v>
      </c>
      <c r="D55" s="51">
        <f t="shared" ref="D55" si="165">+IFERROR(D54/C54-1,"nm")</f>
        <v>2.9545905215149659E-2</v>
      </c>
      <c r="E55" s="51">
        <f t="shared" ref="E55" si="166">+IFERROR(E54/D54-1,"nm")</f>
        <v>0.1315485362095532</v>
      </c>
      <c r="F55" s="51">
        <f t="shared" ref="F55" si="167">+IFERROR(F54/E54-1,"nm")</f>
        <v>7.1148936170212673E-2</v>
      </c>
      <c r="G55" s="51">
        <f t="shared" ref="G55" si="168">+IFERROR(G54/F54-1,"nm")</f>
        <v>-6.3721595423486432E-2</v>
      </c>
      <c r="H55" s="51">
        <f t="shared" ref="H55" si="169">+IFERROR(H54/G54-1,"nm")</f>
        <v>0.18295994568907004</v>
      </c>
      <c r="I55" s="63">
        <f>+IFERROR(I54/H54-1,"nm")</f>
        <v>5.9971305595408975E-2</v>
      </c>
      <c r="J55" s="68">
        <f>J57+J56</f>
        <v>4.9000000000000002E-2</v>
      </c>
      <c r="K55" s="68">
        <f t="shared" ref="K55:N55" si="170">K57+K56</f>
        <v>4.9000000000000002E-2</v>
      </c>
      <c r="L55" s="68">
        <f t="shared" si="170"/>
        <v>4.9000000000000002E-2</v>
      </c>
      <c r="M55" s="68">
        <f t="shared" si="170"/>
        <v>4.9000000000000002E-2</v>
      </c>
      <c r="N55" s="68">
        <f t="shared" si="170"/>
        <v>4.9000000000000002E-2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0">
        <v>4.9000000000000002E-2</v>
      </c>
      <c r="K56" s="60">
        <f t="shared" ref="K56:K57" si="171">+J56</f>
        <v>4.9000000000000002E-2</v>
      </c>
      <c r="L56" s="60">
        <f t="shared" ref="L56:L57" si="172">+K56</f>
        <v>4.9000000000000002E-2</v>
      </c>
      <c r="M56" s="60">
        <f t="shared" ref="M56:M57" si="173">+L56</f>
        <v>4.9000000000000002E-2</v>
      </c>
      <c r="N56" s="60">
        <f t="shared" ref="N56:N57" si="174">+M56</f>
        <v>4.9000000000000002E-2</v>
      </c>
    </row>
    <row r="57" spans="1:14" x14ac:dyDescent="0.3">
      <c r="A57" s="48" t="s">
        <v>138</v>
      </c>
      <c r="B57" s="51" t="str">
        <f t="shared" ref="B57:I57" si="175">+IFERROR(B55-B56,"nm")</f>
        <v>nm</v>
      </c>
      <c r="C57" s="51">
        <f t="shared" si="175"/>
        <v>0</v>
      </c>
      <c r="D57" s="51">
        <f t="shared" si="175"/>
        <v>-5.2041704279304213E-17</v>
      </c>
      <c r="E57" s="51">
        <f t="shared" si="175"/>
        <v>5.5511151231257827E-17</v>
      </c>
      <c r="F57" s="51">
        <f t="shared" si="175"/>
        <v>-9.7144514654701197E-17</v>
      </c>
      <c r="G57" s="51">
        <f t="shared" si="175"/>
        <v>-1.3877787807814457E-17</v>
      </c>
      <c r="H57" s="51">
        <f t="shared" si="175"/>
        <v>1.1102230246251565E-16</v>
      </c>
      <c r="I57" s="51">
        <f t="shared" si="175"/>
        <v>-3.0028694404591022E-2</v>
      </c>
      <c r="J57" s="60">
        <v>0</v>
      </c>
      <c r="K57" s="60">
        <f t="shared" si="171"/>
        <v>0</v>
      </c>
      <c r="L57" s="60">
        <f t="shared" si="172"/>
        <v>0</v>
      </c>
      <c r="M57" s="60">
        <f t="shared" si="173"/>
        <v>0</v>
      </c>
      <c r="N57" s="60">
        <f t="shared" si="174"/>
        <v>0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4748.8229999999994</v>
      </c>
      <c r="K58" s="59">
        <f t="shared" ref="K58" si="176">+J58*(1+K59)</f>
        <v>4981.5153269999992</v>
      </c>
      <c r="L58" s="59">
        <f t="shared" ref="L58" si="177">+K58*(1+L59)</f>
        <v>5225.6095780229989</v>
      </c>
      <c r="M58" s="59">
        <f t="shared" ref="M58" si="178">+L58*(1+M59)</f>
        <v>5481.6644473461256</v>
      </c>
      <c r="N58" s="59">
        <f t="shared" ref="N58" si="179">+M58*(1+N59)</f>
        <v>5750.2660052660858</v>
      </c>
    </row>
    <row r="59" spans="1:14" x14ac:dyDescent="0.3">
      <c r="A59" s="48" t="s">
        <v>129</v>
      </c>
      <c r="B59" s="51" t="str">
        <f t="shared" ref="B59" si="180">+IFERROR(B58/A58-1,"nm")</f>
        <v>nm</v>
      </c>
      <c r="C59" s="51">
        <f t="shared" ref="C59" si="181">+IFERROR(C58/B58-1,"nm")</f>
        <v>4.7781569965870352E-2</v>
      </c>
      <c r="D59" s="51">
        <f t="shared" ref="D59" si="182">+IFERROR(D58/C58-1,"nm")</f>
        <v>0.11447184737087013</v>
      </c>
      <c r="E59" s="51">
        <f t="shared" ref="E59" si="183">+IFERROR(E58/D58-1,"nm")</f>
        <v>0.22755741127348639</v>
      </c>
      <c r="F59" s="51">
        <f t="shared" ref="F59" si="184">+IFERROR(F58/E58-1,"nm")</f>
        <v>5.0000000000000044E-2</v>
      </c>
      <c r="G59" s="51">
        <f t="shared" ref="G59" si="185">+IFERROR(G58/F58-1,"nm")</f>
        <v>-1.1013929381276322E-2</v>
      </c>
      <c r="H59" s="51">
        <f t="shared" ref="H59" si="186">+IFERROR(H58/G58-1,"nm")</f>
        <v>0.30887651490337364</v>
      </c>
      <c r="I59" s="63">
        <f>+IFERROR(I58/H58-1,"nm")</f>
        <v>0.13288288288288297</v>
      </c>
      <c r="J59" s="68">
        <f>J61+J60</f>
        <v>4.9000000000000002E-2</v>
      </c>
      <c r="K59" s="68">
        <f t="shared" ref="K59:N59" si="187">K61+K60</f>
        <v>4.9000000000000002E-2</v>
      </c>
      <c r="L59" s="68">
        <f t="shared" si="187"/>
        <v>4.9000000000000002E-2</v>
      </c>
      <c r="M59" s="68">
        <f t="shared" si="187"/>
        <v>4.9000000000000002E-2</v>
      </c>
      <c r="N59" s="68">
        <f t="shared" si="187"/>
        <v>4.9000000000000002E-2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7">
        <f>+Historicals!I185</f>
        <v>0.16</v>
      </c>
      <c r="J60" s="60">
        <v>4.9000000000000002E-2</v>
      </c>
      <c r="K60" s="60">
        <v>4.9000000000000002E-2</v>
      </c>
      <c r="L60" s="60">
        <v>4.9000000000000002E-2</v>
      </c>
      <c r="M60" s="60">
        <v>4.9000000000000002E-2</v>
      </c>
      <c r="N60" s="60">
        <v>4.9000000000000002E-2</v>
      </c>
    </row>
    <row r="61" spans="1:14" x14ac:dyDescent="0.3">
      <c r="A61" s="48" t="s">
        <v>138</v>
      </c>
      <c r="B61" s="51" t="str">
        <f t="shared" ref="B61:H61" si="188">+IFERROR(B59-B60,"nm")</f>
        <v>nm</v>
      </c>
      <c r="C61" s="51">
        <f t="shared" si="188"/>
        <v>4.163336342344337E-17</v>
      </c>
      <c r="D61" s="51">
        <f t="shared" si="188"/>
        <v>-4.163336342344337E-17</v>
      </c>
      <c r="E61" s="51">
        <f t="shared" si="188"/>
        <v>-5.5511151231257827E-17</v>
      </c>
      <c r="F61" s="51">
        <f t="shared" si="188"/>
        <v>4.163336342344337E-17</v>
      </c>
      <c r="G61" s="51">
        <f t="shared" si="188"/>
        <v>-1.7347234759768071E-18</v>
      </c>
      <c r="H61" s="51">
        <f t="shared" si="188"/>
        <v>-1.1102230246251565E-16</v>
      </c>
      <c r="I61" s="57">
        <f>+IFERROR(I59-I60,"nm")</f>
        <v>-2.7117117117117034E-2</v>
      </c>
      <c r="J61" s="60">
        <v>0</v>
      </c>
      <c r="K61" s="60">
        <f t="shared" ref="K60:K61" si="189">+J61</f>
        <v>0</v>
      </c>
      <c r="L61" s="60">
        <f t="shared" ref="L60:L61" si="190">+K61</f>
        <v>0</v>
      </c>
      <c r="M61" s="60">
        <f t="shared" ref="M60:M61" si="191">+L61</f>
        <v>0</v>
      </c>
      <c r="N61" s="60">
        <f t="shared" ref="N60:N61" si="192">+M61</f>
        <v>0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9">
        <f>+Historicals!I114</f>
        <v>564</v>
      </c>
      <c r="J62" s="59">
        <f>+I62*(1+J63)</f>
        <v>591.63599999999997</v>
      </c>
      <c r="K62" s="59">
        <f t="shared" ref="K62" si="193">+J62*(1+K63)</f>
        <v>620.6261639999999</v>
      </c>
      <c r="L62" s="59">
        <f t="shared" ref="L62" si="194">+K62*(1+L63)</f>
        <v>651.03684603599982</v>
      </c>
      <c r="M62" s="59">
        <f t="shared" ref="M62" si="195">+L62*(1+M63)</f>
        <v>682.93765149176375</v>
      </c>
      <c r="N62" s="59">
        <f t="shared" ref="N62" si="196">+M62*(1+N63)</f>
        <v>716.40159641486014</v>
      </c>
    </row>
    <row r="63" spans="1:14" x14ac:dyDescent="0.3">
      <c r="A63" s="48" t="s">
        <v>129</v>
      </c>
      <c r="B63" s="51" t="str">
        <f t="shared" ref="B63" si="197">+IFERROR(B62/A62-1,"nm")</f>
        <v>nm</v>
      </c>
      <c r="C63" s="51">
        <f t="shared" ref="C63" si="198">+IFERROR(C62/B62-1,"nm")</f>
        <v>1.0752688172043001E-2</v>
      </c>
      <c r="D63" s="51">
        <f t="shared" ref="D63" si="199">+IFERROR(D62/C62-1,"nm")</f>
        <v>1.8617021276595702E-2</v>
      </c>
      <c r="E63" s="51">
        <f t="shared" ref="E63" si="200">+IFERROR(E62/D62-1,"nm")</f>
        <v>0.11488250652741505</v>
      </c>
      <c r="F63" s="51">
        <f t="shared" ref="F63" si="201">+IFERROR(F62/E62-1,"nm")</f>
        <v>1.1709601873536313E-2</v>
      </c>
      <c r="G63" s="51">
        <f t="shared" ref="G63" si="202">+IFERROR(G62/F62-1,"nm")</f>
        <v>-6.944444444444442E-2</v>
      </c>
      <c r="H63" s="51">
        <f t="shared" ref="H63" si="203">+IFERROR(H62/G62-1,"nm")</f>
        <v>0.21890547263681581</v>
      </c>
      <c r="I63" s="63">
        <f>+IFERROR(I62/H62-1,"nm")</f>
        <v>0.15102040816326534</v>
      </c>
      <c r="J63" s="68">
        <f>J65+J64</f>
        <v>4.9000000000000002E-2</v>
      </c>
      <c r="K63" s="68">
        <f t="shared" ref="K63:N63" si="204">K65+K64</f>
        <v>4.9000000000000002E-2</v>
      </c>
      <c r="L63" s="68">
        <f t="shared" si="204"/>
        <v>4.9000000000000002E-2</v>
      </c>
      <c r="M63" s="68">
        <f t="shared" si="204"/>
        <v>4.9000000000000002E-2</v>
      </c>
      <c r="N63" s="68">
        <f t="shared" si="204"/>
        <v>4.9000000000000002E-2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7">
        <f>+Historicals!I186</f>
        <v>0.17</v>
      </c>
      <c r="J64" s="60">
        <v>4.9000000000000002E-2</v>
      </c>
      <c r="K64" s="60">
        <f t="shared" ref="K64:K65" si="205">+J64</f>
        <v>4.9000000000000002E-2</v>
      </c>
      <c r="L64" s="60">
        <f t="shared" ref="L64:L65" si="206">+K64</f>
        <v>4.9000000000000002E-2</v>
      </c>
      <c r="M64" s="60">
        <f t="shared" ref="M64:M65" si="207">+L64</f>
        <v>4.9000000000000002E-2</v>
      </c>
      <c r="N64" s="60">
        <f t="shared" ref="N64:N65" si="208">+M64</f>
        <v>4.9000000000000002E-2</v>
      </c>
    </row>
    <row r="65" spans="1:14" x14ac:dyDescent="0.3">
      <c r="A65" s="48" t="s">
        <v>138</v>
      </c>
      <c r="B65" s="51" t="str">
        <f t="shared" ref="B65:H65" si="209">+IFERROR(B63-B64,"nm")</f>
        <v>nm</v>
      </c>
      <c r="C65" s="51">
        <f t="shared" si="209"/>
        <v>-1.0408340855860843E-17</v>
      </c>
      <c r="D65" s="51">
        <f t="shared" si="209"/>
        <v>-4.163336342344337E-17</v>
      </c>
      <c r="E65" s="51">
        <f t="shared" si="209"/>
        <v>-9.7144514654701197E-17</v>
      </c>
      <c r="F65" s="51">
        <f t="shared" si="209"/>
        <v>1.214306433183765E-17</v>
      </c>
      <c r="G65" s="51">
        <f t="shared" si="209"/>
        <v>2.7755575615628914E-17</v>
      </c>
      <c r="H65" s="51">
        <f t="shared" si="209"/>
        <v>-1.1102230246251565E-16</v>
      </c>
      <c r="I65" s="57">
        <f>+IFERROR(I63-I64,"nm")</f>
        <v>-1.8979591836734672E-2</v>
      </c>
      <c r="J65" s="60">
        <v>0</v>
      </c>
      <c r="K65" s="60">
        <f t="shared" si="205"/>
        <v>0</v>
      </c>
      <c r="L65" s="60">
        <f t="shared" si="206"/>
        <v>0</v>
      </c>
      <c r="M65" s="60">
        <f t="shared" si="207"/>
        <v>0</v>
      </c>
      <c r="N65" s="60">
        <f t="shared" si="208"/>
        <v>0</v>
      </c>
    </row>
    <row r="66" spans="1:14" x14ac:dyDescent="0.3">
      <c r="A66" s="9" t="s">
        <v>130</v>
      </c>
      <c r="B66" s="52">
        <f t="shared" ref="B66:H66" si="210">+B73+B69</f>
        <v>1611</v>
      </c>
      <c r="C66" s="52">
        <f t="shared" si="210"/>
        <v>1871</v>
      </c>
      <c r="D66" s="52">
        <f t="shared" si="210"/>
        <v>1611</v>
      </c>
      <c r="E66" s="52">
        <f t="shared" si="210"/>
        <v>1703</v>
      </c>
      <c r="F66" s="52">
        <f t="shared" si="210"/>
        <v>2106</v>
      </c>
      <c r="G66" s="52">
        <f t="shared" si="210"/>
        <v>1673</v>
      </c>
      <c r="H66" s="52">
        <f t="shared" si="210"/>
        <v>2571</v>
      </c>
      <c r="I66" s="61">
        <f>+I73+I69</f>
        <v>3427</v>
      </c>
      <c r="J66" s="61">
        <f>+J52*J68</f>
        <v>3594.9229999999998</v>
      </c>
      <c r="K66" s="61">
        <f t="shared" ref="K66:N66" si="211">+K52*K68</f>
        <v>3771.0742269999996</v>
      </c>
      <c r="L66" s="61">
        <f t="shared" si="211"/>
        <v>3955.856864122999</v>
      </c>
      <c r="M66" s="61">
        <f t="shared" si="211"/>
        <v>4149.6938504650261</v>
      </c>
      <c r="N66" s="61">
        <f t="shared" si="211"/>
        <v>4353.0288491378114</v>
      </c>
    </row>
    <row r="67" spans="1:14" x14ac:dyDescent="0.3">
      <c r="A67" s="50" t="s">
        <v>129</v>
      </c>
      <c r="B67" s="51" t="str">
        <f t="shared" ref="B67" si="212">+IFERROR(B66/A66-1,"nm")</f>
        <v>nm</v>
      </c>
      <c r="C67" s="51">
        <f t="shared" ref="C67" si="213">+IFERROR(C66/B66-1,"nm")</f>
        <v>0.16139044072004971</v>
      </c>
      <c r="D67" s="51">
        <f t="shared" ref="D67" si="214">+IFERROR(D66/C66-1,"nm")</f>
        <v>-0.13896312132549438</v>
      </c>
      <c r="E67" s="51">
        <f t="shared" ref="E67" si="215">+IFERROR(E66/D66-1,"nm")</f>
        <v>5.7107386716325204E-2</v>
      </c>
      <c r="F67" s="51">
        <f t="shared" ref="F67" si="216">+IFERROR(F66/E66-1,"nm")</f>
        <v>0.23664122137404586</v>
      </c>
      <c r="G67" s="51">
        <f t="shared" ref="G67" si="217">+IFERROR(G66/F66-1,"nm")</f>
        <v>-0.20560303893637222</v>
      </c>
      <c r="H67" s="51">
        <f t="shared" ref="H67" si="218">+IFERROR(H66/G66-1,"nm")</f>
        <v>0.53676031081888831</v>
      </c>
      <c r="I67" s="57">
        <f>+IFERROR(I66/H66-1,"nm")</f>
        <v>0.33294437961882539</v>
      </c>
      <c r="J67" s="57">
        <f t="shared" ref="J67:N67" si="219">+IFERROR(J66/I66-1,"nm")</f>
        <v>4.8999999999999932E-2</v>
      </c>
      <c r="K67" s="57">
        <f t="shared" si="219"/>
        <v>4.8999999999999932E-2</v>
      </c>
      <c r="L67" s="57">
        <f t="shared" si="219"/>
        <v>4.8999999999999932E-2</v>
      </c>
      <c r="M67" s="57">
        <f t="shared" si="219"/>
        <v>4.8999999999999932E-2</v>
      </c>
      <c r="N67" s="57">
        <f t="shared" si="219"/>
        <v>4.899999999999971E-2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20">+IFERROR(C66/C$52,"nm")</f>
        <v>0.24722515856236787</v>
      </c>
      <c r="D68" s="51">
        <f t="shared" si="220"/>
        <v>0.20213299874529486</v>
      </c>
      <c r="E68" s="51">
        <f t="shared" si="220"/>
        <v>0.18426747457260334</v>
      </c>
      <c r="F68" s="51">
        <f t="shared" si="220"/>
        <v>0.21463514064410924</v>
      </c>
      <c r="G68" s="51">
        <f t="shared" si="220"/>
        <v>0.17898791055953783</v>
      </c>
      <c r="H68" s="51">
        <f t="shared" si="220"/>
        <v>0.22442388268156424</v>
      </c>
      <c r="I68" s="63">
        <f t="shared" si="220"/>
        <v>0.27462136389133746</v>
      </c>
      <c r="J68" s="64">
        <f>+I68</f>
        <v>0.27462136389133746</v>
      </c>
      <c r="K68" s="64">
        <f t="shared" ref="K68" si="221">+J68</f>
        <v>0.27462136389133746</v>
      </c>
      <c r="L68" s="64">
        <f t="shared" ref="L68" si="222">+K68</f>
        <v>0.27462136389133746</v>
      </c>
      <c r="M68" s="64">
        <f t="shared" ref="M68" si="223">+L68</f>
        <v>0.27462136389133746</v>
      </c>
      <c r="N68" s="64">
        <f t="shared" ref="N68" si="224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8">
        <f>+Historicals!I168</f>
        <v>134</v>
      </c>
      <c r="J69" s="61">
        <f>+J72*J79</f>
        <v>140.566</v>
      </c>
      <c r="K69" s="61">
        <f t="shared" ref="K69:N69" si="225">+K72*K79</f>
        <v>147.45373399999997</v>
      </c>
      <c r="L69" s="61">
        <f t="shared" si="225"/>
        <v>154.67896696599996</v>
      </c>
      <c r="M69" s="61">
        <f t="shared" si="225"/>
        <v>162.25823634733396</v>
      </c>
      <c r="N69" s="61">
        <f t="shared" si="225"/>
        <v>170.2088899283533</v>
      </c>
    </row>
    <row r="70" spans="1:14" x14ac:dyDescent="0.3">
      <c r="A70" s="50" t="s">
        <v>129</v>
      </c>
      <c r="B70" s="51" t="str">
        <f t="shared" ref="B70" si="226">+IFERROR(B69/A69-1,"nm")</f>
        <v>nm</v>
      </c>
      <c r="C70" s="51">
        <f t="shared" ref="C70" si="227">+IFERROR(C69/B69-1,"nm")</f>
        <v>-3.4482758620689613E-2</v>
      </c>
      <c r="D70" s="51">
        <f t="shared" ref="D70" si="228">+IFERROR(D69/C69-1,"nm")</f>
        <v>0.23809523809523814</v>
      </c>
      <c r="E70" s="51">
        <f t="shared" ref="E70" si="229">+IFERROR(E69/D69-1,"nm")</f>
        <v>0.11538461538461542</v>
      </c>
      <c r="F70" s="51">
        <f t="shared" ref="F70" si="230">+IFERROR(F69/E69-1,"nm")</f>
        <v>-4.31034482758621E-2</v>
      </c>
      <c r="G70" s="51">
        <f t="shared" ref="G70" si="231">+IFERROR(G69/F69-1,"nm")</f>
        <v>0.18918918918918926</v>
      </c>
      <c r="H70" s="51">
        <f t="shared" ref="H70" si="232">+IFERROR(H69/G69-1,"nm")</f>
        <v>3.0303030303030276E-2</v>
      </c>
      <c r="I70" s="57">
        <f t="shared" ref="I70" si="233">+IFERROR(I69/H69-1,"nm")</f>
        <v>-1.4705882352941124E-2</v>
      </c>
      <c r="J70" s="57">
        <f t="shared" ref="J70" si="234">+IFERROR(J69/I69-1,"nm")</f>
        <v>4.8999999999999932E-2</v>
      </c>
      <c r="K70" s="57">
        <f t="shared" ref="K70" si="235">+IFERROR(K69/J69-1,"nm")</f>
        <v>4.899999999999971E-2</v>
      </c>
      <c r="L70" s="57">
        <f t="shared" ref="L70" si="236">+IFERROR(L69/K69-1,"nm")</f>
        <v>4.8999999999999932E-2</v>
      </c>
      <c r="M70" s="57">
        <f t="shared" ref="M70" si="237">+IFERROR(M69/L69-1,"nm")</f>
        <v>4.8999999999999932E-2</v>
      </c>
      <c r="N70" s="57">
        <f t="shared" ref="N70" si="238">+IFERROR(N69/M69-1,"nm")</f>
        <v>4.8999999999999932E-2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39">+IFERROR(C69/C$52,"nm")</f>
        <v>1.1099365750528542E-2</v>
      </c>
      <c r="D71" s="51">
        <f t="shared" si="239"/>
        <v>1.3048933500627352E-2</v>
      </c>
      <c r="E71" s="51">
        <f t="shared" si="239"/>
        <v>1.2551395801774508E-2</v>
      </c>
      <c r="F71" s="51">
        <f t="shared" si="239"/>
        <v>1.1312678353037097E-2</v>
      </c>
      <c r="G71" s="51">
        <f t="shared" si="239"/>
        <v>1.4122178239007167E-2</v>
      </c>
      <c r="H71" s="51">
        <f t="shared" si="239"/>
        <v>1.1871508379888268E-2</v>
      </c>
      <c r="I71" s="57">
        <f t="shared" si="239"/>
        <v>1.0738039907043834E-2</v>
      </c>
      <c r="J71" s="57">
        <f t="shared" si="239"/>
        <v>1.0738039907043834E-2</v>
      </c>
      <c r="K71" s="57">
        <f t="shared" si="239"/>
        <v>1.0738039907043834E-2</v>
      </c>
      <c r="L71" s="57">
        <f t="shared" si="239"/>
        <v>1.0738039907043834E-2</v>
      </c>
      <c r="M71" s="57">
        <f t="shared" si="239"/>
        <v>1.0738039907043834E-2</v>
      </c>
      <c r="N71" s="57">
        <f t="shared" si="239"/>
        <v>1.0738039907043834E-2</v>
      </c>
    </row>
    <row r="72" spans="1:14" x14ac:dyDescent="0.3">
      <c r="A72" s="50" t="s">
        <v>142</v>
      </c>
      <c r="B72" s="51">
        <f t="shared" ref="B72:I72" si="240">+IFERROR(B69/B79,"nm")</f>
        <v>0.1746987951807229</v>
      </c>
      <c r="C72" s="51">
        <f t="shared" si="240"/>
        <v>0.13145539906103287</v>
      </c>
      <c r="D72" s="51">
        <f t="shared" si="240"/>
        <v>0.1466854724964739</v>
      </c>
      <c r="E72" s="51">
        <f t="shared" si="240"/>
        <v>0.13663133097762073</v>
      </c>
      <c r="F72" s="51">
        <f t="shared" si="240"/>
        <v>0.11948331539289558</v>
      </c>
      <c r="G72" s="51">
        <f t="shared" si="240"/>
        <v>0.14915254237288136</v>
      </c>
      <c r="H72" s="51">
        <f t="shared" si="240"/>
        <v>0.1384928716904277</v>
      </c>
      <c r="I72" s="63">
        <f t="shared" si="240"/>
        <v>0.14565217391304347</v>
      </c>
      <c r="J72" s="64">
        <f>+I72</f>
        <v>0.14565217391304347</v>
      </c>
      <c r="K72" s="64">
        <f t="shared" ref="K72" si="241">+J72</f>
        <v>0.14565217391304347</v>
      </c>
      <c r="L72" s="64">
        <f t="shared" ref="L72" si="242">+K72</f>
        <v>0.14565217391304347</v>
      </c>
      <c r="M72" s="64">
        <f t="shared" ref="M72" si="243">+L72</f>
        <v>0.14565217391304347</v>
      </c>
      <c r="N72" s="64">
        <f t="shared" ref="N72" si="244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8">
        <f>Historicals!I135</f>
        <v>3293</v>
      </c>
      <c r="J73" s="58">
        <f>+J66-J69</f>
        <v>3454.357</v>
      </c>
      <c r="K73" s="58">
        <f t="shared" ref="K73:N73" si="245">+K66-K69</f>
        <v>3623.6204929999994</v>
      </c>
      <c r="L73" s="58">
        <f t="shared" si="245"/>
        <v>3801.1778971569993</v>
      </c>
      <c r="M73" s="58">
        <f t="shared" si="245"/>
        <v>3987.4356141176922</v>
      </c>
      <c r="N73" s="58">
        <f t="shared" si="245"/>
        <v>4182.8199592094579</v>
      </c>
    </row>
    <row r="74" spans="1:14" x14ac:dyDescent="0.3">
      <c r="A74" s="50" t="s">
        <v>129</v>
      </c>
      <c r="B74" s="51" t="str">
        <f t="shared" ref="B74" si="246">+IFERROR(B73/A73-1,"nm")</f>
        <v>nm</v>
      </c>
      <c r="C74" s="51">
        <f t="shared" ref="C74" si="247">+IFERROR(C73/B73-1,"nm")</f>
        <v>0.17257217847769035</v>
      </c>
      <c r="D74" s="51">
        <f t="shared" ref="D74" si="248">+IFERROR(D73/C73-1,"nm")</f>
        <v>-0.15668718522663683</v>
      </c>
      <c r="E74" s="51">
        <f t="shared" ref="E74" si="249">+IFERROR(E73/D73-1,"nm")</f>
        <v>5.3085600530855981E-2</v>
      </c>
      <c r="F74" s="51">
        <f t="shared" ref="F74" si="250">+IFERROR(F73/E73-1,"nm")</f>
        <v>0.25708884688090738</v>
      </c>
      <c r="G74" s="51">
        <f t="shared" ref="G74" si="251">+IFERROR(G73/F73-1,"nm")</f>
        <v>-0.22756892230576442</v>
      </c>
      <c r="H74" s="51">
        <f t="shared" ref="H74" si="252">+IFERROR(H73/G73-1,"nm")</f>
        <v>0.58014276443867629</v>
      </c>
      <c r="I74" s="57">
        <f t="shared" ref="I74" si="253">+IFERROR(I73/H73-1,"nm")</f>
        <v>0.3523613963039014</v>
      </c>
      <c r="J74" s="57">
        <f t="shared" ref="J74" si="254">+IFERROR(J73/I73-1,"nm")</f>
        <v>4.8999999999999932E-2</v>
      </c>
      <c r="K74" s="57">
        <f t="shared" ref="K74" si="255">+IFERROR(K73/J73-1,"nm")</f>
        <v>4.8999999999999932E-2</v>
      </c>
      <c r="L74" s="57">
        <f t="shared" ref="L74" si="256">+IFERROR(L73/K73-1,"nm")</f>
        <v>4.8999999999999932E-2</v>
      </c>
      <c r="M74" s="57">
        <f t="shared" ref="M74" si="257">+IFERROR(M73/L73-1,"nm")</f>
        <v>4.8999999999999932E-2</v>
      </c>
      <c r="N74" s="57">
        <f t="shared" ref="N74" si="258">+IFERROR(N73/M73-1,"nm")</f>
        <v>4.899999999999971E-2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N75" si="259">+IFERROR(C73/C$52,"nm")</f>
        <v>0.23612579281183932</v>
      </c>
      <c r="D75" s="51">
        <f t="shared" si="259"/>
        <v>0.1890840652446675</v>
      </c>
      <c r="E75" s="51">
        <f t="shared" si="259"/>
        <v>0.17171607877082881</v>
      </c>
      <c r="F75" s="51">
        <f t="shared" si="259"/>
        <v>0.20332246229107215</v>
      </c>
      <c r="G75" s="51">
        <f t="shared" si="259"/>
        <v>0.16486573232053064</v>
      </c>
      <c r="H75" s="51">
        <f t="shared" si="259"/>
        <v>0.21255237430167598</v>
      </c>
      <c r="I75" s="63">
        <f t="shared" si="259"/>
        <v>0.26388332398429359</v>
      </c>
      <c r="J75" s="63">
        <f t="shared" si="259"/>
        <v>0.26388332398429359</v>
      </c>
      <c r="K75" s="63">
        <f t="shared" si="259"/>
        <v>0.26388332398429359</v>
      </c>
      <c r="L75" s="63">
        <f t="shared" si="259"/>
        <v>0.26388332398429365</v>
      </c>
      <c r="M75" s="63">
        <f t="shared" si="259"/>
        <v>0.26388332398429365</v>
      </c>
      <c r="N75" s="63">
        <f t="shared" si="259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8">
        <f>+Historicals!I157</f>
        <v>197</v>
      </c>
      <c r="J76" s="61">
        <f>+J52*J78</f>
        <v>206.65299999999996</v>
      </c>
      <c r="K76" s="61">
        <f t="shared" ref="K76:N76" si="260">+K52*K78</f>
        <v>216.77899699999995</v>
      </c>
      <c r="L76" s="61">
        <f t="shared" si="260"/>
        <v>227.40116785299992</v>
      </c>
      <c r="M76" s="61">
        <f t="shared" si="260"/>
        <v>238.5438250777969</v>
      </c>
      <c r="N76" s="61">
        <f t="shared" si="260"/>
        <v>250.23247250660893</v>
      </c>
    </row>
    <row r="77" spans="1:14" x14ac:dyDescent="0.3">
      <c r="A77" s="50" t="s">
        <v>129</v>
      </c>
      <c r="B77" s="51" t="str">
        <f t="shared" ref="B77" si="261">+IFERROR(B76/A76-1,"nm")</f>
        <v>nm</v>
      </c>
      <c r="C77" s="51">
        <f t="shared" ref="C77" si="262">+IFERROR(C76/B76-1,"nm")</f>
        <v>-1.6949152542372836E-2</v>
      </c>
      <c r="D77" s="51">
        <f t="shared" ref="D77" si="263">+IFERROR(D76/C76-1,"nm")</f>
        <v>-0.25431034482758619</v>
      </c>
      <c r="E77" s="51">
        <f t="shared" ref="E77" si="264">+IFERROR(E76/D76-1,"nm")</f>
        <v>0.38728323699421963</v>
      </c>
      <c r="F77" s="51">
        <f t="shared" ref="F77" si="265">+IFERROR(F76/E76-1,"nm")</f>
        <v>-2.9166666666666674E-2</v>
      </c>
      <c r="G77" s="51">
        <f t="shared" ref="G77" si="266">+IFERROR(G76/F76-1,"nm")</f>
        <v>-0.40343347639484983</v>
      </c>
      <c r="H77" s="51">
        <f t="shared" ref="H77" si="267">+IFERROR(H76/G76-1,"nm")</f>
        <v>0.10071942446043169</v>
      </c>
      <c r="I77" s="57">
        <f t="shared" ref="I77" si="268">+IFERROR(I76/H76-1,"nm")</f>
        <v>0.28758169934640532</v>
      </c>
      <c r="J77" s="57">
        <f t="shared" ref="J77" si="269">+IFERROR(J76/I76-1,"nm")</f>
        <v>4.899999999999971E-2</v>
      </c>
      <c r="K77" s="57">
        <f t="shared" ref="K77" si="270">+IFERROR(K76/J76-1,"nm")</f>
        <v>4.8999999999999932E-2</v>
      </c>
      <c r="L77" s="57">
        <f t="shared" ref="L77" si="271">+IFERROR(L76/K76-1,"nm")</f>
        <v>4.8999999999999932E-2</v>
      </c>
      <c r="M77" s="57">
        <f t="shared" ref="M77" si="272">+IFERROR(M76/L76-1,"nm")</f>
        <v>4.8999999999999932E-2</v>
      </c>
      <c r="N77" s="57">
        <f t="shared" ref="N77" si="273">+IFERROR(N76/M76-1,"nm")</f>
        <v>4.8999999999999932E-2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74">+IFERROR(C76/C$52,"nm")</f>
        <v>3.06553911205074E-2</v>
      </c>
      <c r="D78" s="51">
        <f t="shared" si="274"/>
        <v>2.1706398996235884E-2</v>
      </c>
      <c r="E78" s="51">
        <f t="shared" si="274"/>
        <v>2.5968405107119671E-2</v>
      </c>
      <c r="F78" s="51">
        <f t="shared" si="274"/>
        <v>2.3746432939258051E-2</v>
      </c>
      <c r="G78" s="51">
        <f t="shared" si="274"/>
        <v>1.4871081630469669E-2</v>
      </c>
      <c r="H78" s="51">
        <f t="shared" si="274"/>
        <v>1.3355446927374302E-2</v>
      </c>
      <c r="I78" s="63">
        <f t="shared" si="274"/>
        <v>1.5786521355877874E-2</v>
      </c>
      <c r="J78" s="64">
        <f>+I78</f>
        <v>1.5786521355877874E-2</v>
      </c>
      <c r="K78" s="64">
        <f t="shared" ref="K78" si="275">+J78</f>
        <v>1.5786521355877874E-2</v>
      </c>
      <c r="L78" s="64">
        <f t="shared" ref="L78" si="276">+K78</f>
        <v>1.5786521355877874E-2</v>
      </c>
      <c r="M78" s="64">
        <f t="shared" ref="M78" si="277">+L78</f>
        <v>1.5786521355877874E-2</v>
      </c>
      <c r="N78" s="64">
        <f t="shared" ref="N78" si="278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965.08</v>
      </c>
      <c r="K79" s="61">
        <f t="shared" ref="K79:N79" si="279">+K52*K81</f>
        <v>1012.3689199999999</v>
      </c>
      <c r="L79" s="61">
        <f t="shared" si="279"/>
        <v>1061.9749970799999</v>
      </c>
      <c r="M79" s="61">
        <f t="shared" si="279"/>
        <v>1114.0117719369198</v>
      </c>
      <c r="N79" s="61">
        <f t="shared" si="279"/>
        <v>1168.5983487618287</v>
      </c>
    </row>
    <row r="80" spans="1:14" x14ac:dyDescent="0.3">
      <c r="A80" s="50" t="s">
        <v>129</v>
      </c>
      <c r="B80" s="51" t="str">
        <f t="shared" ref="B80" si="280">+IFERROR(B79/A79-1,"nm")</f>
        <v>nm</v>
      </c>
      <c r="C80" s="51">
        <f t="shared" ref="C80" si="281">+IFERROR(C79/B79-1,"nm")</f>
        <v>0.2831325301204819</v>
      </c>
      <c r="D80" s="51">
        <f t="shared" ref="D80" si="282">+IFERROR(D79/C79-1,"nm")</f>
        <v>0.10954616588419408</v>
      </c>
      <c r="E80" s="51">
        <f t="shared" ref="E80" si="283">+IFERROR(E79/D79-1,"nm")</f>
        <v>0.19746121297602248</v>
      </c>
      <c r="F80" s="51">
        <f t="shared" ref="F80" si="284">+IFERROR(F79/E79-1,"nm")</f>
        <v>9.4228504122497059E-2</v>
      </c>
      <c r="G80" s="51">
        <f t="shared" ref="G80" si="285">+IFERROR(G79/F79-1,"nm")</f>
        <v>-4.7362755651237931E-2</v>
      </c>
      <c r="H80" s="51">
        <f t="shared" ref="H80" si="286">+IFERROR(H79/G79-1,"nm")</f>
        <v>0.1096045197740112</v>
      </c>
      <c r="I80" s="51">
        <f t="shared" ref="I80" si="287">+IFERROR(I79/H79-1,"nm")</f>
        <v>-6.313645621181263E-2</v>
      </c>
      <c r="J80" s="51">
        <f t="shared" ref="J80" si="288">+IFERROR(J79/I79-1,"nm")</f>
        <v>4.9000000000000155E-2</v>
      </c>
      <c r="K80" s="51">
        <f t="shared" ref="K80" si="289">+IFERROR(K79/J79-1,"nm")</f>
        <v>4.8999999999999932E-2</v>
      </c>
      <c r="L80" s="51">
        <f t="shared" ref="L80" si="290">+IFERROR(L79/K79-1,"nm")</f>
        <v>4.8999999999999932E-2</v>
      </c>
      <c r="M80" s="51">
        <f t="shared" ref="M80" si="291">+IFERROR(M79/L79-1,"nm")</f>
        <v>4.8999999999999932E-2</v>
      </c>
      <c r="N80" s="51">
        <f t="shared" ref="N80" si="292">+IFERROR(N79/M79-1,"nm")</f>
        <v>4.8999999999999932E-2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N81" si="293">+IFERROR(C79/C$52,"nm")</f>
        <v>8.4434460887949259E-2</v>
      </c>
      <c r="D81" s="51">
        <f t="shared" si="293"/>
        <v>8.8958594730238399E-2</v>
      </c>
      <c r="E81" s="51">
        <f t="shared" si="293"/>
        <v>9.1863233066435832E-2</v>
      </c>
      <c r="F81" s="51">
        <f t="shared" si="293"/>
        <v>9.4679983693436609E-2</v>
      </c>
      <c r="G81" s="51">
        <f t="shared" si="293"/>
        <v>9.4682785920616241E-2</v>
      </c>
      <c r="H81" s="51">
        <f t="shared" si="293"/>
        <v>8.5719273743016758E-2</v>
      </c>
      <c r="I81" s="63">
        <f t="shared" si="293"/>
        <v>7.37238560782114E-2</v>
      </c>
      <c r="J81" s="64">
        <f>+I81</f>
        <v>7.37238560782114E-2</v>
      </c>
      <c r="K81" s="64">
        <f t="shared" ref="K81" si="294">+J81</f>
        <v>7.37238560782114E-2</v>
      </c>
      <c r="L81" s="64">
        <f t="shared" ref="L81" si="295">+K81</f>
        <v>7.37238560782114E-2</v>
      </c>
      <c r="M81" s="64">
        <f t="shared" ref="M81" si="296">+L81</f>
        <v>7.37238560782114E-2</v>
      </c>
      <c r="N81" s="64">
        <f t="shared" ref="N81" si="297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>
        <f>I85+I89+I93</f>
        <v>7547</v>
      </c>
      <c r="J82" s="47">
        <f t="shared" ref="J82:N82" si="298">J85+J89+J93</f>
        <v>7916.8029999999999</v>
      </c>
      <c r="K82" s="47">
        <f t="shared" si="298"/>
        <v>8304.7263469999998</v>
      </c>
      <c r="L82" s="47">
        <f t="shared" si="298"/>
        <v>8711.657938002998</v>
      </c>
      <c r="M82" s="47">
        <f t="shared" si="298"/>
        <v>9138.5291769651449</v>
      </c>
      <c r="N82" s="47">
        <f t="shared" si="298"/>
        <v>9586.3171066364375</v>
      </c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6">
        <f>+Historicals!I115</f>
        <v>7547</v>
      </c>
      <c r="J83" s="66">
        <f>I83*(1+J84)</f>
        <v>7916.8029999999999</v>
      </c>
      <c r="K83" s="66">
        <f t="shared" ref="K83:N83" si="299">J83*(1+K84)</f>
        <v>8304.7263469999998</v>
      </c>
      <c r="L83" s="66">
        <f t="shared" si="299"/>
        <v>8711.6579380029998</v>
      </c>
      <c r="M83" s="66">
        <f t="shared" si="299"/>
        <v>9138.5291769651467</v>
      </c>
      <c r="N83" s="66">
        <f t="shared" si="299"/>
        <v>9586.3171066364375</v>
      </c>
    </row>
    <row r="84" spans="1:14" x14ac:dyDescent="0.3">
      <c r="A84" s="48" t="s">
        <v>129</v>
      </c>
      <c r="B84" s="51" t="str">
        <f t="shared" ref="B84" si="300">+IFERROR(B83/A83-1,"nm")</f>
        <v>nm</v>
      </c>
      <c r="C84" s="51">
        <f t="shared" ref="C84" si="301">+IFERROR(C83/B83-1,"nm")</f>
        <v>0.23410498858819695</v>
      </c>
      <c r="D84" s="51">
        <f t="shared" ref="D84" si="302">+IFERROR(D83/C83-1,"nm")</f>
        <v>0.11941875825627468</v>
      </c>
      <c r="E84" s="51">
        <f t="shared" ref="E84" si="303">+IFERROR(E83/D83-1,"nm")</f>
        <v>0.21170639603493036</v>
      </c>
      <c r="F84" s="51">
        <f t="shared" ref="F84" si="304">+IFERROR(F83/E83-1,"nm")</f>
        <v>0.20919361121932223</v>
      </c>
      <c r="G84" s="51">
        <f t="shared" ref="G84" si="305">+IFERROR(G83/F83-1,"nm")</f>
        <v>7.5869845360824639E-2</v>
      </c>
      <c r="H84" s="51">
        <f t="shared" ref="H84" si="306">+IFERROR(H83/G83-1,"nm")</f>
        <v>0.24120377301991325</v>
      </c>
      <c r="I84" s="65">
        <f t="shared" ref="I84" si="307">+IFERROR(I83/H83-1,"nm")</f>
        <v>-8.9626055488540413E-2</v>
      </c>
      <c r="J84" s="65">
        <v>4.9000000000000002E-2</v>
      </c>
      <c r="K84" s="65">
        <v>4.9000000000000002E-2</v>
      </c>
      <c r="L84" s="65">
        <v>4.9000000000000002E-2</v>
      </c>
      <c r="M84" s="65">
        <v>4.9000000000000002E-2</v>
      </c>
      <c r="N84" s="65">
        <v>4.9000000000000002E-2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5681.384</v>
      </c>
      <c r="K85" s="59">
        <f t="shared" ref="K85:N85" si="308">+J85*(1+K86)</f>
        <v>5959.7718159999995</v>
      </c>
      <c r="L85" s="59">
        <f t="shared" si="308"/>
        <v>6251.8006349839989</v>
      </c>
      <c r="M85" s="59">
        <f t="shared" si="308"/>
        <v>6558.1388660982147</v>
      </c>
      <c r="N85" s="59">
        <f t="shared" si="308"/>
        <v>6879.487670537027</v>
      </c>
    </row>
    <row r="86" spans="1:14" x14ac:dyDescent="0.3">
      <c r="A86" s="48" t="s">
        <v>129</v>
      </c>
      <c r="B86" s="51" t="str">
        <f t="shared" ref="B86" si="309">+IFERROR(B85/A85-1,"nm")</f>
        <v>nm</v>
      </c>
      <c r="C86" s="51">
        <f t="shared" ref="C86" si="310">+IFERROR(C85/B85-1,"nm")</f>
        <v>0.28918650793650791</v>
      </c>
      <c r="D86" s="51">
        <f t="shared" ref="D86" si="311">+IFERROR(D85/C85-1,"nm")</f>
        <v>0.12350904193920731</v>
      </c>
      <c r="E86" s="51">
        <f t="shared" ref="E86" si="312">+IFERROR(E85/D85-1,"nm")</f>
        <v>0.19726027397260282</v>
      </c>
      <c r="F86" s="51">
        <f t="shared" ref="F86" si="313">+IFERROR(F85/E85-1,"nm")</f>
        <v>0.21910755148741412</v>
      </c>
      <c r="G86" s="51">
        <f t="shared" ref="G86" si="314">+IFERROR(G85/F85-1,"nm")</f>
        <v>8.7517597372125833E-2</v>
      </c>
      <c r="H86" s="51">
        <f t="shared" ref="H86" si="315">+IFERROR(H85/G85-1,"nm")</f>
        <v>0.24012944983818763</v>
      </c>
      <c r="I86" s="68">
        <f t="shared" ref="I86:J86" si="316">+IFERROR(I85/H85-1,"nm")</f>
        <v>-5.7759220598469052E-2</v>
      </c>
      <c r="J86" s="68">
        <f>J87+J88</f>
        <v>4.9000000000000002E-2</v>
      </c>
      <c r="K86" s="68">
        <f t="shared" ref="K86:N86" si="317">K87+K88</f>
        <v>4.9000000000000002E-2</v>
      </c>
      <c r="L86" s="68">
        <f t="shared" si="317"/>
        <v>4.9000000000000002E-2</v>
      </c>
      <c r="M86" s="68">
        <f t="shared" si="317"/>
        <v>4.9000000000000002E-2</v>
      </c>
      <c r="N86" s="68">
        <f t="shared" si="317"/>
        <v>4.9000000000000002E-2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57">
        <f>Historicals!I188</f>
        <v>-0.1</v>
      </c>
      <c r="J87" s="60">
        <v>4.9000000000000002E-2</v>
      </c>
      <c r="K87" s="60">
        <f t="shared" ref="K87:K88" si="318">+J87</f>
        <v>4.9000000000000002E-2</v>
      </c>
      <c r="L87" s="60">
        <f t="shared" ref="L87:L88" si="319">+K87</f>
        <v>4.9000000000000002E-2</v>
      </c>
      <c r="M87" s="60">
        <f t="shared" ref="M87:M88" si="320">+L87</f>
        <v>4.9000000000000002E-2</v>
      </c>
      <c r="N87" s="60">
        <f t="shared" ref="N87:N88" si="321">+M87</f>
        <v>4.9000000000000002E-2</v>
      </c>
    </row>
    <row r="88" spans="1:14" x14ac:dyDescent="0.3">
      <c r="A88" s="48" t="s">
        <v>138</v>
      </c>
      <c r="B88" s="51" t="str">
        <f t="shared" ref="B88:H88" si="322">+IFERROR(B86-B87,"nm")</f>
        <v>nm</v>
      </c>
      <c r="C88" s="51">
        <f t="shared" si="322"/>
        <v>-5.5511151231257827E-17</v>
      </c>
      <c r="D88" s="51">
        <f t="shared" si="322"/>
        <v>-8.3266726846886741E-17</v>
      </c>
      <c r="E88" s="51">
        <f t="shared" si="322"/>
        <v>8.3266726846886741E-17</v>
      </c>
      <c r="F88" s="51">
        <f t="shared" si="322"/>
        <v>-5.5511151231257827E-17</v>
      </c>
      <c r="G88" s="51">
        <f t="shared" si="322"/>
        <v>6.9388939039072284E-17</v>
      </c>
      <c r="H88" s="51">
        <f t="shared" si="322"/>
        <v>-8.3266726846886741E-17</v>
      </c>
      <c r="I88" s="51">
        <f>+IFERROR(I86-I87,"nm")</f>
        <v>4.2240779401530953E-2</v>
      </c>
      <c r="J88" s="60">
        <v>0</v>
      </c>
      <c r="K88" s="60">
        <f t="shared" si="318"/>
        <v>0</v>
      </c>
      <c r="L88" s="60">
        <f t="shared" si="319"/>
        <v>0</v>
      </c>
      <c r="M88" s="60">
        <f t="shared" si="320"/>
        <v>0</v>
      </c>
      <c r="N88" s="60">
        <f t="shared" si="321"/>
        <v>0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2032.9619999999998</v>
      </c>
      <c r="K89" s="59">
        <f t="shared" ref="K89:N89" si="323">+J89*(1+K90)</f>
        <v>2132.5771379999996</v>
      </c>
      <c r="L89" s="59">
        <f t="shared" si="323"/>
        <v>2237.0734177619993</v>
      </c>
      <c r="M89" s="59">
        <f t="shared" si="323"/>
        <v>2346.6900152323369</v>
      </c>
      <c r="N89" s="59">
        <f t="shared" si="323"/>
        <v>2461.6778259787211</v>
      </c>
    </row>
    <row r="90" spans="1:14" x14ac:dyDescent="0.3">
      <c r="A90" s="48" t="s">
        <v>129</v>
      </c>
      <c r="B90" s="51" t="str">
        <f t="shared" ref="B90" si="324">+IFERROR(B89/A89-1,"nm")</f>
        <v>nm</v>
      </c>
      <c r="C90" s="51">
        <f t="shared" ref="C90" si="325">+IFERROR(C89/B89-1,"nm")</f>
        <v>0.14054054054054044</v>
      </c>
      <c r="D90" s="51">
        <f t="shared" ref="D90" si="326">+IFERROR(D89/C89-1,"nm")</f>
        <v>0.12606635071090055</v>
      </c>
      <c r="E90" s="51">
        <f t="shared" ref="E90" si="327">+IFERROR(E89/D89-1,"nm")</f>
        <v>0.26936026936026947</v>
      </c>
      <c r="F90" s="51">
        <f t="shared" ref="F90" si="328">+IFERROR(F89/E89-1,"nm")</f>
        <v>0.19893899204244025</v>
      </c>
      <c r="G90" s="51">
        <f t="shared" ref="G90" si="329">+IFERROR(G89/F89-1,"nm")</f>
        <v>4.8672566371681381E-2</v>
      </c>
      <c r="H90" s="51">
        <f t="shared" ref="H90" si="330">+IFERROR(H89/G89-1,"nm")</f>
        <v>0.2378691983122363</v>
      </c>
      <c r="I90" s="68">
        <f>+IFERROR(I89/H89-1,"nm")</f>
        <v>-0.17426501917341286</v>
      </c>
      <c r="J90" s="68">
        <f>J91+J92</f>
        <v>4.9000000000000002E-2</v>
      </c>
      <c r="K90" s="68">
        <f t="shared" ref="K90:N90" si="331">K91+K92</f>
        <v>4.9000000000000002E-2</v>
      </c>
      <c r="L90" s="68">
        <f t="shared" si="331"/>
        <v>4.9000000000000002E-2</v>
      </c>
      <c r="M90" s="68">
        <f t="shared" si="331"/>
        <v>4.9000000000000002E-2</v>
      </c>
      <c r="N90" s="68">
        <f t="shared" si="331"/>
        <v>4.9000000000000002E-2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7">
        <f>Historicals!I189</f>
        <v>-0.21</v>
      </c>
      <c r="J91" s="60">
        <v>4.9000000000000002E-2</v>
      </c>
      <c r="K91" s="60">
        <f t="shared" ref="K91:K92" si="332">+J91</f>
        <v>4.9000000000000002E-2</v>
      </c>
      <c r="L91" s="60">
        <f t="shared" ref="L91:L92" si="333">+K91</f>
        <v>4.9000000000000002E-2</v>
      </c>
      <c r="M91" s="60">
        <f t="shared" ref="M91:M92" si="334">+L91</f>
        <v>4.9000000000000002E-2</v>
      </c>
      <c r="N91" s="60">
        <f t="shared" ref="N91:N92" si="335">+M91</f>
        <v>4.9000000000000002E-2</v>
      </c>
    </row>
    <row r="92" spans="1:14" x14ac:dyDescent="0.3">
      <c r="A92" s="48" t="s">
        <v>138</v>
      </c>
      <c r="B92" s="51" t="str">
        <f t="shared" ref="B92:H92" si="336">+IFERROR(B90-B91,"nm")</f>
        <v>nm</v>
      </c>
      <c r="C92" s="51">
        <f t="shared" si="336"/>
        <v>-1.1102230246251565E-16</v>
      </c>
      <c r="D92" s="51">
        <f t="shared" si="336"/>
        <v>8.3266726846886741E-17</v>
      </c>
      <c r="E92" s="51">
        <f t="shared" si="336"/>
        <v>1.1102230246251565E-16</v>
      </c>
      <c r="F92" s="51">
        <f t="shared" si="336"/>
        <v>-5.5511151231257827E-17</v>
      </c>
      <c r="G92" s="51">
        <f t="shared" si="336"/>
        <v>-3.4694469519536142E-17</v>
      </c>
      <c r="H92" s="51">
        <f t="shared" si="336"/>
        <v>0</v>
      </c>
      <c r="I92" s="51">
        <f>+IFERROR(I90-I91,"nm")</f>
        <v>3.5734980826587132E-2</v>
      </c>
      <c r="J92" s="60">
        <v>0</v>
      </c>
      <c r="K92" s="60">
        <f t="shared" si="332"/>
        <v>0</v>
      </c>
      <c r="L92" s="60">
        <f t="shared" si="333"/>
        <v>0</v>
      </c>
      <c r="M92" s="60">
        <f t="shared" si="334"/>
        <v>0</v>
      </c>
      <c r="N92" s="60">
        <f t="shared" si="335"/>
        <v>0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202.45699999999999</v>
      </c>
      <c r="K93" s="59">
        <f t="shared" ref="K93:N93" si="337">+J93*(1+K94)</f>
        <v>212.37739299999998</v>
      </c>
      <c r="L93" s="59">
        <f t="shared" si="337"/>
        <v>222.78388525699998</v>
      </c>
      <c r="M93" s="59">
        <f t="shared" si="337"/>
        <v>233.70029563459298</v>
      </c>
      <c r="N93" s="59">
        <f t="shared" si="337"/>
        <v>245.15161012068802</v>
      </c>
    </row>
    <row r="94" spans="1:14" x14ac:dyDescent="0.3">
      <c r="A94" s="48" t="s">
        <v>129</v>
      </c>
      <c r="B94" s="51" t="str">
        <f t="shared" ref="B94" si="338">+IFERROR(B93/A93-1,"nm")</f>
        <v>nm</v>
      </c>
      <c r="C94" s="51">
        <f t="shared" ref="C94" si="339">+IFERROR(C93/B93-1,"nm")</f>
        <v>3.9682539682539764E-2</v>
      </c>
      <c r="D94" s="51">
        <f t="shared" ref="D94" si="340">+IFERROR(D93/C93-1,"nm")</f>
        <v>-1.5267175572519109E-2</v>
      </c>
      <c r="E94" s="51">
        <f t="shared" ref="E94" si="341">+IFERROR(E93/D93-1,"nm")</f>
        <v>7.7519379844961378E-3</v>
      </c>
      <c r="F94" s="51">
        <f t="shared" ref="F94" si="342">+IFERROR(F93/E93-1,"nm")</f>
        <v>6.1538461538461542E-2</v>
      </c>
      <c r="G94" s="51">
        <f t="shared" ref="G94" si="343">+IFERROR(G93/F93-1,"nm")</f>
        <v>7.2463768115942129E-2</v>
      </c>
      <c r="H94" s="51">
        <f t="shared" ref="H94" si="344">+IFERROR(H93/G93-1,"nm")</f>
        <v>0.31756756756756754</v>
      </c>
      <c r="I94" s="68">
        <f>+IFERROR(I93/H93-1,"nm")</f>
        <v>-1.025641025641022E-2</v>
      </c>
      <c r="J94" s="68">
        <f>J96+J95</f>
        <v>4.9000000000000002E-2</v>
      </c>
      <c r="K94" s="68">
        <v>4.9000000000000002E-2</v>
      </c>
      <c r="L94" s="68">
        <v>4.9000000000000002E-2</v>
      </c>
      <c r="M94" s="68">
        <v>4.9000000000000002E-2</v>
      </c>
      <c r="N94" s="68">
        <v>4.9000000000000002E-2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7">
        <f>Historicals!I190</f>
        <v>-0.06</v>
      </c>
      <c r="J95" s="60">
        <v>4.9000000000000002E-2</v>
      </c>
      <c r="K95" s="60">
        <v>4.9000000000000002E-2</v>
      </c>
      <c r="L95" s="60">
        <v>4.9000000000000002E-2</v>
      </c>
      <c r="M95" s="60">
        <v>4.9000000000000002E-2</v>
      </c>
      <c r="N95" s="60">
        <v>4.9000000000000002E-2</v>
      </c>
    </row>
    <row r="96" spans="1:14" x14ac:dyDescent="0.3">
      <c r="A96" s="48" t="s">
        <v>138</v>
      </c>
      <c r="B96" s="51" t="str">
        <f t="shared" ref="B96:H96" si="345">+IFERROR(B94-B95,"nm")</f>
        <v>nm</v>
      </c>
      <c r="C96" s="51">
        <f t="shared" si="345"/>
        <v>8.3266726846886741E-17</v>
      </c>
      <c r="D96" s="51">
        <f t="shared" si="345"/>
        <v>-2.6020852139652106E-17</v>
      </c>
      <c r="E96" s="51">
        <f t="shared" si="345"/>
        <v>1.3877787807814457E-17</v>
      </c>
      <c r="F96" s="51">
        <f t="shared" si="345"/>
        <v>0</v>
      </c>
      <c r="G96" s="51">
        <f t="shared" si="345"/>
        <v>9.7144514654701197E-17</v>
      </c>
      <c r="H96" s="51">
        <f t="shared" si="345"/>
        <v>0</v>
      </c>
      <c r="I96" s="51">
        <f>+IFERROR(I94-I95,"nm")</f>
        <v>4.9743589743589778E-2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</row>
    <row r="97" spans="1:14" x14ac:dyDescent="0.3">
      <c r="A97" s="9" t="s">
        <v>130</v>
      </c>
      <c r="B97" s="52">
        <f t="shared" ref="B97:H97" si="346">+B104+B100</f>
        <v>1039</v>
      </c>
      <c r="C97" s="52">
        <f t="shared" si="346"/>
        <v>1420</v>
      </c>
      <c r="D97" s="52">
        <f t="shared" si="346"/>
        <v>1561</v>
      </c>
      <c r="E97" s="52">
        <f t="shared" si="346"/>
        <v>1863</v>
      </c>
      <c r="F97" s="52">
        <f t="shared" si="346"/>
        <v>2426</v>
      </c>
      <c r="G97" s="52">
        <f t="shared" si="346"/>
        <v>2534</v>
      </c>
      <c r="H97" s="52">
        <f t="shared" si="346"/>
        <v>3289</v>
      </c>
      <c r="I97" s="52">
        <f>+I104+I100</f>
        <v>2406</v>
      </c>
      <c r="J97" s="61">
        <f>+J83*J99</f>
        <v>2523.8939999999998</v>
      </c>
      <c r="K97" s="61">
        <f t="shared" ref="K97:N97" si="347">+K83*K99</f>
        <v>2647.5648059999999</v>
      </c>
      <c r="L97" s="61">
        <f t="shared" si="347"/>
        <v>2777.2954814939999</v>
      </c>
      <c r="M97" s="61">
        <f t="shared" si="347"/>
        <v>2913.3829600872059</v>
      </c>
      <c r="N97" s="61">
        <f t="shared" si="347"/>
        <v>3056.1387251314782</v>
      </c>
    </row>
    <row r="98" spans="1:14" x14ac:dyDescent="0.3">
      <c r="A98" s="50" t="s">
        <v>129</v>
      </c>
      <c r="B98" s="51" t="str">
        <f t="shared" ref="B98" si="348">+IFERROR(B97/A97-1,"nm")</f>
        <v>nm</v>
      </c>
      <c r="C98" s="51">
        <f t="shared" ref="C98" si="349">+IFERROR(C97/B97-1,"nm")</f>
        <v>0.36669874879692022</v>
      </c>
      <c r="D98" s="51">
        <f t="shared" ref="D98" si="350">+IFERROR(D97/C97-1,"nm")</f>
        <v>9.9295774647887303E-2</v>
      </c>
      <c r="E98" s="51">
        <f t="shared" ref="E98" si="351">+IFERROR(E97/D97-1,"nm")</f>
        <v>0.19346572709801402</v>
      </c>
      <c r="F98" s="51">
        <f t="shared" ref="F98" si="352">+IFERROR(F97/E97-1,"nm")</f>
        <v>0.3022007514761138</v>
      </c>
      <c r="G98" s="51">
        <f t="shared" ref="G98" si="353">+IFERROR(G97/F97-1,"nm")</f>
        <v>4.4517724649629109E-2</v>
      </c>
      <c r="H98" s="51">
        <f t="shared" ref="H98" si="354">+IFERROR(H97/G97-1,"nm")</f>
        <v>0.29794790844514596</v>
      </c>
      <c r="I98" s="51">
        <f>+IFERROR(I97/H97-1,"nm")</f>
        <v>-0.26847065977500761</v>
      </c>
      <c r="J98" s="51">
        <f t="shared" ref="J98:N98" si="355">+IFERROR(J97/I97-1,"nm")</f>
        <v>4.8999999999999932E-2</v>
      </c>
      <c r="K98" s="51">
        <f t="shared" si="355"/>
        <v>4.8999999999999932E-2</v>
      </c>
      <c r="L98" s="51">
        <f t="shared" si="355"/>
        <v>4.8999999999999932E-2</v>
      </c>
      <c r="M98" s="51">
        <f t="shared" si="355"/>
        <v>4.8999999999999932E-2</v>
      </c>
      <c r="N98" s="51">
        <f t="shared" si="355"/>
        <v>4.899999999999971E-2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56">+IFERROR(C97/C$83,"nm")</f>
        <v>0.37516512549537651</v>
      </c>
      <c r="D99" s="51">
        <f t="shared" si="356"/>
        <v>0.36842105263157893</v>
      </c>
      <c r="E99" s="51">
        <f t="shared" si="356"/>
        <v>0.36287495130502534</v>
      </c>
      <c r="F99" s="51">
        <f t="shared" si="356"/>
        <v>0.3907860824742268</v>
      </c>
      <c r="G99" s="51">
        <f t="shared" si="356"/>
        <v>0.37939811349004343</v>
      </c>
      <c r="H99" s="51">
        <f t="shared" si="356"/>
        <v>0.39674306393244874</v>
      </c>
      <c r="I99" s="63">
        <f t="shared" si="356"/>
        <v>0.31880217304889358</v>
      </c>
      <c r="J99" s="64">
        <f>+I99</f>
        <v>0.31880217304889358</v>
      </c>
      <c r="K99" s="64">
        <f t="shared" ref="K99" si="357">+J99</f>
        <v>0.31880217304889358</v>
      </c>
      <c r="L99" s="64">
        <f t="shared" ref="L99" si="358">+K99</f>
        <v>0.31880217304889358</v>
      </c>
      <c r="M99" s="64">
        <f t="shared" ref="M99" si="359">+L99</f>
        <v>0.31880217304889358</v>
      </c>
      <c r="N99" s="64">
        <f t="shared" ref="N99" si="360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43.009</v>
      </c>
      <c r="K100" s="61">
        <f t="shared" ref="K100:N100" si="361">+K103*K110</f>
        <v>45.116440999999995</v>
      </c>
      <c r="L100" s="61">
        <f t="shared" si="361"/>
        <v>47.327146608999996</v>
      </c>
      <c r="M100" s="61">
        <f t="shared" si="361"/>
        <v>49.646176792840997</v>
      </c>
      <c r="N100" s="61">
        <f t="shared" si="361"/>
        <v>52.078839455690193</v>
      </c>
    </row>
    <row r="101" spans="1:14" x14ac:dyDescent="0.3">
      <c r="A101" s="50" t="s">
        <v>129</v>
      </c>
      <c r="B101" s="51" t="str">
        <f t="shared" ref="B101" si="362">+IFERROR(B100/A100-1,"nm")</f>
        <v>nm</v>
      </c>
      <c r="C101" s="51">
        <f t="shared" ref="C101" si="363">+IFERROR(C100/B100-1,"nm")</f>
        <v>4.3478260869565188E-2</v>
      </c>
      <c r="D101" s="51">
        <f t="shared" ref="D101" si="364">+IFERROR(D100/C100-1,"nm")</f>
        <v>0.125</v>
      </c>
      <c r="E101" s="51">
        <f t="shared" ref="E101" si="365">+IFERROR(E100/D100-1,"nm")</f>
        <v>3.7037037037036979E-2</v>
      </c>
      <c r="F101" s="51">
        <f t="shared" ref="F101" si="366">+IFERROR(F100/E100-1,"nm")</f>
        <v>-0.1071428571428571</v>
      </c>
      <c r="G101" s="51">
        <f t="shared" ref="G101" si="367">+IFERROR(G100/F100-1,"nm")</f>
        <v>-0.12</v>
      </c>
      <c r="H101" s="51">
        <f t="shared" ref="H101" si="368">+IFERROR(H100/G100-1,"nm")</f>
        <v>4.5454545454545414E-2</v>
      </c>
      <c r="I101" s="51">
        <f t="shared" ref="I101" si="369">+IFERROR(I100/H100-1,"nm")</f>
        <v>-0.10869565217391308</v>
      </c>
      <c r="J101" s="57">
        <f t="shared" ref="J101" si="370">+IFERROR(J100/I100-1,"nm")</f>
        <v>4.8999999999999932E-2</v>
      </c>
      <c r="K101" s="57">
        <f t="shared" ref="K101" si="371">+IFERROR(K100/J100-1,"nm")</f>
        <v>4.8999999999999932E-2</v>
      </c>
      <c r="L101" s="57">
        <f t="shared" ref="L101" si="372">+IFERROR(L100/K100-1,"nm")</f>
        <v>4.8999999999999932E-2</v>
      </c>
      <c r="M101" s="57">
        <f t="shared" ref="M101" si="373">+IFERROR(M100/L100-1,"nm")</f>
        <v>4.8999999999999932E-2</v>
      </c>
      <c r="N101" s="57">
        <f t="shared" ref="N101" si="374">+IFERROR(N100/M100-1,"nm")</f>
        <v>4.899999999999971E-2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375">+IFERROR(C100/C$83,"nm")</f>
        <v>1.2681638044914135E-2</v>
      </c>
      <c r="D102" s="51">
        <f t="shared" si="375"/>
        <v>1.2744866650932263E-2</v>
      </c>
      <c r="E102" s="51">
        <f t="shared" si="375"/>
        <v>1.090767432800935E-2</v>
      </c>
      <c r="F102" s="51">
        <f t="shared" si="375"/>
        <v>8.0541237113402053E-3</v>
      </c>
      <c r="G102" s="51">
        <f t="shared" si="375"/>
        <v>6.5878125467884411E-3</v>
      </c>
      <c r="H102" s="51">
        <f t="shared" si="375"/>
        <v>5.5488540410132689E-3</v>
      </c>
      <c r="I102" s="51">
        <f t="shared" si="375"/>
        <v>5.4326222340002651E-3</v>
      </c>
      <c r="J102" s="57">
        <f t="shared" ref="J102:N102" si="376">+IFERROR(J100/J$52,"nm")</f>
        <v>3.2855196730507252E-3</v>
      </c>
      <c r="K102" s="57">
        <f t="shared" si="376"/>
        <v>3.2855196730507252E-3</v>
      </c>
      <c r="L102" s="57">
        <f t="shared" si="376"/>
        <v>3.2855196730507256E-3</v>
      </c>
      <c r="M102" s="57">
        <f t="shared" si="376"/>
        <v>3.285519673050726E-3</v>
      </c>
      <c r="N102" s="57">
        <f t="shared" si="376"/>
        <v>3.2855196730507256E-3</v>
      </c>
    </row>
    <row r="103" spans="1:14" x14ac:dyDescent="0.3">
      <c r="A103" s="50" t="s">
        <v>142</v>
      </c>
      <c r="B103" s="51">
        <f t="shared" ref="B103:I103" si="377">+IFERROR(B100/B110,"nm")</f>
        <v>0.18110236220472442</v>
      </c>
      <c r="C103" s="51">
        <f t="shared" si="377"/>
        <v>0.20512820512820512</v>
      </c>
      <c r="D103" s="51">
        <f t="shared" si="377"/>
        <v>0.24</v>
      </c>
      <c r="E103" s="51">
        <f t="shared" si="377"/>
        <v>0.21875</v>
      </c>
      <c r="F103" s="51">
        <f t="shared" si="377"/>
        <v>0.2109704641350211</v>
      </c>
      <c r="G103" s="51">
        <f t="shared" si="377"/>
        <v>0.20560747663551401</v>
      </c>
      <c r="H103" s="51">
        <f t="shared" si="377"/>
        <v>0.15972222222222221</v>
      </c>
      <c r="I103" s="63">
        <f t="shared" si="377"/>
        <v>0.13531353135313531</v>
      </c>
      <c r="J103" s="64">
        <f>+I103</f>
        <v>0.13531353135313531</v>
      </c>
      <c r="K103" s="64">
        <f t="shared" ref="K103" si="378">+J103</f>
        <v>0.13531353135313531</v>
      </c>
      <c r="L103" s="64">
        <f t="shared" ref="L103" si="379">+K103</f>
        <v>0.13531353135313531</v>
      </c>
      <c r="M103" s="64">
        <f t="shared" ref="M103" si="380">+L103</f>
        <v>0.13531353135313531</v>
      </c>
      <c r="N103" s="64">
        <f t="shared" ref="N103" si="381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2480.8849999999998</v>
      </c>
      <c r="K104" s="58">
        <f t="shared" ref="K104:N104" si="382">+K97-K100</f>
        <v>2602.4483649999997</v>
      </c>
      <c r="L104" s="58">
        <f t="shared" si="382"/>
        <v>2729.9683348849999</v>
      </c>
      <c r="M104" s="58">
        <f t="shared" si="382"/>
        <v>2863.7367832943651</v>
      </c>
      <c r="N104" s="58">
        <f t="shared" si="382"/>
        <v>3004.0598856757879</v>
      </c>
    </row>
    <row r="105" spans="1:14" x14ac:dyDescent="0.3">
      <c r="A105" s="50" t="s">
        <v>129</v>
      </c>
      <c r="B105" s="51" t="str">
        <f t="shared" ref="B105" si="383">+IFERROR(B104/A104-1,"nm")</f>
        <v>nm</v>
      </c>
      <c r="C105" s="51">
        <f t="shared" ref="C105" si="384">+IFERROR(C104/B104-1,"nm")</f>
        <v>0.38167170191339372</v>
      </c>
      <c r="D105" s="51">
        <f t="shared" ref="D105" si="385">+IFERROR(D104/C104-1,"nm")</f>
        <v>9.8396501457725938E-2</v>
      </c>
      <c r="E105" s="51">
        <f t="shared" ref="E105" si="386">+IFERROR(E104/D104-1,"nm")</f>
        <v>0.19907100199071004</v>
      </c>
      <c r="F105" s="51">
        <f t="shared" ref="F105" si="387">+IFERROR(F104/E104-1,"nm")</f>
        <v>0.31488655229662421</v>
      </c>
      <c r="G105" s="51">
        <f t="shared" ref="G105" si="388">+IFERROR(G104/F104-1,"nm")</f>
        <v>4.7979797979798011E-2</v>
      </c>
      <c r="H105" s="51">
        <f t="shared" ref="H105" si="389">+IFERROR(H104/G104-1,"nm")</f>
        <v>0.30240963855421676</v>
      </c>
      <c r="I105" s="51">
        <f t="shared" ref="I105" si="390">+IFERROR(I104/H104-1,"nm")</f>
        <v>-0.27073697193956214</v>
      </c>
      <c r="J105" s="51">
        <f t="shared" ref="J105" si="391">+IFERROR(J104/I104-1,"nm")</f>
        <v>4.8999999999999932E-2</v>
      </c>
      <c r="K105" s="51">
        <f t="shared" ref="K105" si="392">+IFERROR(K104/J104-1,"nm")</f>
        <v>4.8999999999999932E-2</v>
      </c>
      <c r="L105" s="51">
        <f t="shared" ref="L105" si="393">+IFERROR(L104/K104-1,"nm")</f>
        <v>4.9000000000000155E-2</v>
      </c>
      <c r="M105" s="51">
        <f t="shared" ref="M105" si="394">+IFERROR(M104/L104-1,"nm")</f>
        <v>4.9000000000000155E-2</v>
      </c>
      <c r="N105" s="51">
        <f t="shared" ref="N105" si="395">+IFERROR(N104/M104-1,"nm")</f>
        <v>4.899999999999971E-2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N106" si="396">+IFERROR(C104/C$83,"nm")</f>
        <v>0.36248348745046233</v>
      </c>
      <c r="D106" s="51">
        <f t="shared" si="396"/>
        <v>0.35567618598064671</v>
      </c>
      <c r="E106" s="51">
        <f t="shared" si="396"/>
        <v>0.35196727697701596</v>
      </c>
      <c r="F106" s="51">
        <f t="shared" si="396"/>
        <v>0.38273195876288657</v>
      </c>
      <c r="G106" s="51">
        <f t="shared" si="396"/>
        <v>0.37281030094325496</v>
      </c>
      <c r="H106" s="51">
        <f t="shared" si="396"/>
        <v>0.39119420989143544</v>
      </c>
      <c r="I106" s="63">
        <f t="shared" si="396"/>
        <v>0.31336955081489332</v>
      </c>
      <c r="J106" s="63">
        <f t="shared" si="396"/>
        <v>0.31336955081489332</v>
      </c>
      <c r="K106" s="63">
        <f t="shared" si="396"/>
        <v>0.31336955081489332</v>
      </c>
      <c r="L106" s="63">
        <f t="shared" si="396"/>
        <v>0.31336955081489332</v>
      </c>
      <c r="M106" s="63">
        <f t="shared" si="396"/>
        <v>0.31336955081489337</v>
      </c>
      <c r="N106" s="63">
        <f t="shared" si="396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81.822000000000003</v>
      </c>
      <c r="K107" s="61">
        <f t="shared" ref="K107:N107" si="397">+K83*K109</f>
        <v>85.831277999999998</v>
      </c>
      <c r="L107" s="61">
        <f t="shared" si="397"/>
        <v>90.037010621999997</v>
      </c>
      <c r="M107" s="61">
        <f t="shared" si="397"/>
        <v>94.448824142477989</v>
      </c>
      <c r="N107" s="61">
        <f t="shared" si="397"/>
        <v>99.076816525459407</v>
      </c>
    </row>
    <row r="108" spans="1:14" x14ac:dyDescent="0.3">
      <c r="A108" s="50" t="s">
        <v>129</v>
      </c>
      <c r="B108" s="51" t="str">
        <f t="shared" ref="B108" si="398">+IFERROR(B107/A107-1,"nm")</f>
        <v>nm</v>
      </c>
      <c r="C108" s="51">
        <f t="shared" ref="C108" si="399">+IFERROR(C107/B107-1,"nm")</f>
        <v>-0.3623188405797102</v>
      </c>
      <c r="D108" s="51">
        <f t="shared" ref="D108" si="400">+IFERROR(D107/C107-1,"nm")</f>
        <v>0.15909090909090917</v>
      </c>
      <c r="E108" s="51">
        <f t="shared" ref="E108" si="401">+IFERROR(E107/D107-1,"nm")</f>
        <v>0.49019607843137258</v>
      </c>
      <c r="F108" s="51">
        <f t="shared" ref="F108" si="402">+IFERROR(F107/E107-1,"nm")</f>
        <v>-0.35526315789473684</v>
      </c>
      <c r="G108" s="51">
        <f t="shared" ref="G108" si="403">+IFERROR(G107/F107-1,"nm")</f>
        <v>-0.4285714285714286</v>
      </c>
      <c r="H108" s="51">
        <f t="shared" ref="H108:I108" si="404">+IFERROR(H107/G107-1,"nm")</f>
        <v>2.3571428571428572</v>
      </c>
      <c r="I108" s="51">
        <f t="shared" ref="I108" si="405">+IFERROR(I107/H107-1,"nm")</f>
        <v>-0.17021276595744683</v>
      </c>
      <c r="J108" s="51">
        <f t="shared" ref="J108" si="406">+IFERROR(J107/I107-1,"nm")</f>
        <v>4.8999999999999932E-2</v>
      </c>
      <c r="K108" s="51">
        <f t="shared" ref="K108" si="407">+IFERROR(K107/J107-1,"nm")</f>
        <v>4.8999999999999932E-2</v>
      </c>
      <c r="L108" s="51">
        <f t="shared" ref="L108" si="408">+IFERROR(L107/K107-1,"nm")</f>
        <v>4.8999999999999932E-2</v>
      </c>
      <c r="M108" s="51">
        <f t="shared" ref="M108" si="409">+IFERROR(M107/L107-1,"nm")</f>
        <v>4.8999999999999932E-2</v>
      </c>
      <c r="N108" s="51">
        <f t="shared" ref="N108" si="410">+IFERROR(N107/M107-1,"nm")</f>
        <v>4.8999999999999932E-2</v>
      </c>
    </row>
    <row r="109" spans="1:14" x14ac:dyDescent="0.3">
      <c r="A109" s="50" t="s">
        <v>133</v>
      </c>
      <c r="B109" s="51">
        <f>+IFERROR(B107/B$83,"nm")</f>
        <v>2.2497554613628953E-2</v>
      </c>
      <c r="C109" s="51">
        <f t="shared" ref="C109:I109" si="411">+IFERROR(C107/C$83,"nm")</f>
        <v>1.1624834874504624E-2</v>
      </c>
      <c r="D109" s="51">
        <f t="shared" si="411"/>
        <v>1.2036818503658248E-2</v>
      </c>
      <c r="E109" s="51">
        <f t="shared" si="411"/>
        <v>1.4803272302298403E-2</v>
      </c>
      <c r="F109" s="51">
        <f t="shared" si="411"/>
        <v>7.8930412371134018E-3</v>
      </c>
      <c r="G109" s="51">
        <f t="shared" si="411"/>
        <v>4.1922443479562805E-3</v>
      </c>
      <c r="H109" s="51">
        <f t="shared" si="411"/>
        <v>1.1338962605548853E-2</v>
      </c>
      <c r="I109" s="51">
        <f t="shared" si="411"/>
        <v>1.0335232542732211E-2</v>
      </c>
      <c r="J109" s="64">
        <f>+I109</f>
        <v>1.0335232542732211E-2</v>
      </c>
      <c r="K109" s="64">
        <f t="shared" ref="K109:N109" si="412">+J109</f>
        <v>1.0335232542732211E-2</v>
      </c>
      <c r="L109" s="64">
        <f t="shared" si="412"/>
        <v>1.0335232542732211E-2</v>
      </c>
      <c r="M109" s="64">
        <f t="shared" si="412"/>
        <v>1.0335232542732211E-2</v>
      </c>
      <c r="N109" s="64">
        <f t="shared" si="412"/>
        <v>1.0335232542732211E-2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317.84699999999998</v>
      </c>
      <c r="K110" s="61">
        <f t="shared" ref="K110:N110" si="413">+K83*K112</f>
        <v>333.42150299999997</v>
      </c>
      <c r="L110" s="61">
        <f t="shared" si="413"/>
        <v>349.759156647</v>
      </c>
      <c r="M110" s="61">
        <f t="shared" si="413"/>
        <v>366.89735532270299</v>
      </c>
      <c r="N110" s="61">
        <f t="shared" si="413"/>
        <v>384.87532573351535</v>
      </c>
    </row>
    <row r="111" spans="1:14" x14ac:dyDescent="0.3">
      <c r="A111" s="50" t="s">
        <v>129</v>
      </c>
      <c r="B111" s="51" t="str">
        <f t="shared" ref="B111" si="414">+IFERROR(B110/A110-1,"nm")</f>
        <v>nm</v>
      </c>
      <c r="C111" s="51">
        <f t="shared" ref="C111" si="415">+IFERROR(C110/B110-1,"nm")</f>
        <v>-7.8740157480314932E-2</v>
      </c>
      <c r="D111" s="51">
        <f t="shared" ref="D111" si="416">+IFERROR(D110/C110-1,"nm")</f>
        <v>-3.8461538461538436E-2</v>
      </c>
      <c r="E111" s="51">
        <f t="shared" ref="E111" si="417">+IFERROR(E110/D110-1,"nm")</f>
        <v>0.13777777777777778</v>
      </c>
      <c r="F111" s="51">
        <f t="shared" ref="F111" si="418">+IFERROR(F110/E110-1,"nm")</f>
        <v>-7.421875E-2</v>
      </c>
      <c r="G111" s="51">
        <f t="shared" ref="G111" si="419">+IFERROR(G110/F110-1,"nm")</f>
        <v>-9.7046413502109741E-2</v>
      </c>
      <c r="H111" s="51">
        <f t="shared" ref="H111" si="420">+IFERROR(H110/G110-1,"nm")</f>
        <v>0.34579439252336441</v>
      </c>
      <c r="I111" s="51">
        <f t="shared" ref="I111" si="421">+IFERROR(I110/H110-1,"nm")</f>
        <v>5.2083333333333259E-2</v>
      </c>
      <c r="J111" s="51">
        <f t="shared" ref="J111" si="422">+IFERROR(J110/I110-1,"nm")</f>
        <v>4.8999999999999932E-2</v>
      </c>
      <c r="K111" s="51">
        <f t="shared" ref="K111" si="423">+IFERROR(K110/J110-1,"nm")</f>
        <v>4.8999999999999932E-2</v>
      </c>
      <c r="L111" s="51">
        <f t="shared" ref="L111" si="424">+IFERROR(L110/K110-1,"nm")</f>
        <v>4.9000000000000155E-2</v>
      </c>
      <c r="M111" s="51">
        <f t="shared" ref="M111" si="425">+IFERROR(M110/L110-1,"nm")</f>
        <v>4.8999999999999932E-2</v>
      </c>
      <c r="N111" s="51">
        <f t="shared" ref="N111" si="426">+IFERROR(N110/M110-1,"nm")</f>
        <v>4.899999999999971E-2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27">+IFERROR(C110/C$83,"nm")</f>
        <v>6.1822985468956405E-2</v>
      </c>
      <c r="D112" s="51">
        <f t="shared" si="427"/>
        <v>5.31036110455511E-2</v>
      </c>
      <c r="E112" s="51">
        <f t="shared" si="427"/>
        <v>4.9863654070899883E-2</v>
      </c>
      <c r="F112" s="51">
        <f t="shared" si="427"/>
        <v>3.817654639175258E-2</v>
      </c>
      <c r="G112" s="51">
        <f t="shared" si="427"/>
        <v>3.2040724659380147E-2</v>
      </c>
      <c r="H112" s="51">
        <f t="shared" si="427"/>
        <v>3.4740651387213509E-2</v>
      </c>
      <c r="I112" s="63">
        <f t="shared" si="427"/>
        <v>4.0148403339075128E-2</v>
      </c>
      <c r="J112" s="64">
        <f>+I112</f>
        <v>4.0148403339075128E-2</v>
      </c>
      <c r="K112" s="64">
        <f t="shared" ref="K112" si="428">+J112</f>
        <v>4.0148403339075128E-2</v>
      </c>
      <c r="L112" s="64">
        <f t="shared" ref="L112" si="429">+K112</f>
        <v>4.0148403339075128E-2</v>
      </c>
      <c r="M112" s="64">
        <f t="shared" ref="M112" si="430">+L112</f>
        <v>4.0148403339075128E-2</v>
      </c>
      <c r="N112" s="64">
        <f t="shared" ref="N112" si="431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>
        <f>I116+I120+I124</f>
        <v>5955</v>
      </c>
      <c r="J113" s="47">
        <f t="shared" ref="J113:N113" si="432">J116+J120+J124</f>
        <v>6246.7950000000001</v>
      </c>
      <c r="K113" s="47">
        <f t="shared" si="432"/>
        <v>6552.8879549999983</v>
      </c>
      <c r="L113" s="47">
        <f t="shared" si="432"/>
        <v>6873.9794647949984</v>
      </c>
      <c r="M113" s="47">
        <f t="shared" si="432"/>
        <v>7210.8044585699517</v>
      </c>
      <c r="N113" s="47">
        <f t="shared" si="432"/>
        <v>7564.1338770398797</v>
      </c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6">
        <f>Historicals!I119</f>
        <v>5955</v>
      </c>
      <c r="J114" s="66">
        <f>I114*(1+J115)</f>
        <v>6246.7949999999992</v>
      </c>
      <c r="K114" s="66">
        <f t="shared" ref="K114:N114" si="433">J114*(1+K115)</f>
        <v>6552.8879549999983</v>
      </c>
      <c r="L114" s="66">
        <f t="shared" si="433"/>
        <v>6873.9794647949975</v>
      </c>
      <c r="M114" s="66">
        <f t="shared" si="433"/>
        <v>7210.8044585699517</v>
      </c>
      <c r="N114" s="66">
        <f t="shared" si="433"/>
        <v>7564.1338770398788</v>
      </c>
    </row>
    <row r="115" spans="1:14" x14ac:dyDescent="0.3">
      <c r="A115" s="48" t="s">
        <v>129</v>
      </c>
      <c r="B115" s="51" t="str">
        <f t="shared" ref="B115" si="434">+IFERROR(B114/A114-1,"nm")</f>
        <v>nm</v>
      </c>
      <c r="C115" s="51">
        <f t="shared" ref="C115" si="435">+IFERROR(C114/B114-1,"nm")</f>
        <v>-7.2211476466795599E-2</v>
      </c>
      <c r="D115" s="51">
        <f t="shared" ref="D115" si="436">+IFERROR(D114/C114-1,"nm")</f>
        <v>9.7289784572619942E-2</v>
      </c>
      <c r="E115" s="51">
        <f t="shared" ref="E115" si="437">+IFERROR(E114/D114-1,"nm")</f>
        <v>9.0563647878403986E-2</v>
      </c>
      <c r="F115" s="51">
        <f t="shared" ref="F115" si="438">+IFERROR(F114/E114-1,"nm")</f>
        <v>1.7034456058846237E-2</v>
      </c>
      <c r="G115" s="51">
        <f t="shared" ref="G115" si="439">+IFERROR(G114/F114-1,"nm")</f>
        <v>-4.3014845831747195E-2</v>
      </c>
      <c r="H115" s="51">
        <f t="shared" ref="H115" si="440">+IFERROR(H114/G114-1,"nm")</f>
        <v>6.2649164677804237E-2</v>
      </c>
      <c r="I115" s="65">
        <f t="shared" ref="I115" si="441">+IFERROR(I114/H114-1,"nm")</f>
        <v>0.11454239191465465</v>
      </c>
      <c r="J115" s="65">
        <v>4.9000000000000002E-2</v>
      </c>
      <c r="K115" s="65">
        <f t="shared" ref="K115:N115" si="442">J115</f>
        <v>4.9000000000000002E-2</v>
      </c>
      <c r="L115" s="65">
        <f t="shared" si="442"/>
        <v>4.9000000000000002E-2</v>
      </c>
      <c r="M115" s="65">
        <f t="shared" si="442"/>
        <v>4.9000000000000002E-2</v>
      </c>
      <c r="N115" s="65">
        <f t="shared" si="442"/>
        <v>4.9000000000000002E-2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4312.4389999999994</v>
      </c>
      <c r="K116" s="3">
        <f t="shared" ref="K116:N116" si="443">+J116*(1+K117)</f>
        <v>4523.7485109999989</v>
      </c>
      <c r="L116" s="3">
        <f t="shared" si="443"/>
        <v>4745.4121880389985</v>
      </c>
      <c r="M116" s="3">
        <f t="shared" si="443"/>
        <v>4977.9373852529088</v>
      </c>
      <c r="N116" s="3">
        <f t="shared" si="443"/>
        <v>5221.8563171303012</v>
      </c>
    </row>
    <row r="117" spans="1:14" x14ac:dyDescent="0.3">
      <c r="A117" s="48" t="s">
        <v>129</v>
      </c>
      <c r="B117" s="51" t="str">
        <f t="shared" ref="B117" si="444">+IFERROR(B116/A116-1,"nm")</f>
        <v>nm</v>
      </c>
      <c r="C117" s="51">
        <f t="shared" ref="C117" si="445">+IFERROR(C116/B116-1,"nm")</f>
        <v>-5.269964435822827E-2</v>
      </c>
      <c r="D117" s="51">
        <f t="shared" ref="D117" si="446">+IFERROR(D116/C116-1,"nm")</f>
        <v>0.12116040955631391</v>
      </c>
      <c r="E117" s="51">
        <f t="shared" ref="E117" si="447">+IFERROR(E116/D116-1,"nm")</f>
        <v>8.8280060882800715E-2</v>
      </c>
      <c r="F117" s="51">
        <f t="shared" ref="F117" si="448">+IFERROR(F116/E116-1,"nm")</f>
        <v>1.3146853146853044E-2</v>
      </c>
      <c r="G117" s="51">
        <f t="shared" ref="G117" si="449">+IFERROR(G116/F116-1,"nm")</f>
        <v>-4.7763666482606326E-2</v>
      </c>
      <c r="H117" s="51">
        <f t="shared" ref="H117" si="450">+IFERROR(H116/G116-1,"nm")</f>
        <v>6.0887213685126174E-2</v>
      </c>
      <c r="I117" s="68">
        <f t="shared" ref="I117" si="451">+IFERROR(I116/H116-1,"nm")</f>
        <v>0.12353101940420874</v>
      </c>
      <c r="J117" s="68">
        <f>+J118+J119</f>
        <v>4.9000000000000002E-2</v>
      </c>
      <c r="K117" s="68">
        <f t="shared" ref="K117:N117" si="452">+K118+K119</f>
        <v>4.9000000000000002E-2</v>
      </c>
      <c r="L117" s="68">
        <f t="shared" si="452"/>
        <v>4.9000000000000002E-2</v>
      </c>
      <c r="M117" s="68">
        <f t="shared" si="452"/>
        <v>4.9000000000000002E-2</v>
      </c>
      <c r="N117" s="68">
        <f t="shared" si="452"/>
        <v>4.9000000000000002E-2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7">
        <f>Historicals!I192</f>
        <v>0.17</v>
      </c>
      <c r="J118" s="60">
        <v>4.9000000000000002E-2</v>
      </c>
      <c r="K118" s="60">
        <f t="shared" ref="K118:K119" si="453">+J118</f>
        <v>4.9000000000000002E-2</v>
      </c>
      <c r="L118" s="60">
        <f t="shared" ref="L118:L119" si="454">+K118</f>
        <v>4.9000000000000002E-2</v>
      </c>
      <c r="M118" s="60">
        <f t="shared" ref="M118:M119" si="455">+L118</f>
        <v>4.9000000000000002E-2</v>
      </c>
      <c r="N118" s="60">
        <f t="shared" ref="N118:N119" si="456">+M118</f>
        <v>4.9000000000000002E-2</v>
      </c>
    </row>
    <row r="119" spans="1:14" x14ac:dyDescent="0.3">
      <c r="A119" s="48" t="s">
        <v>138</v>
      </c>
      <c r="B119" s="51" t="str">
        <f t="shared" ref="B119:I119" si="457">+IFERROR(B117-B118,"nm")</f>
        <v>nm</v>
      </c>
      <c r="C119" s="51">
        <f t="shared" si="457"/>
        <v>-1.3877787807814457E-17</v>
      </c>
      <c r="D119" s="51">
        <f t="shared" si="457"/>
        <v>-8.3266726846886741E-17</v>
      </c>
      <c r="E119" s="51">
        <f t="shared" si="457"/>
        <v>1.1102230246251565E-16</v>
      </c>
      <c r="F119" s="51">
        <f t="shared" si="457"/>
        <v>-1.0408340855860843E-16</v>
      </c>
      <c r="G119" s="51">
        <f t="shared" si="457"/>
        <v>-3.4694469519536142E-17</v>
      </c>
      <c r="H119" s="51">
        <f t="shared" si="457"/>
        <v>4.8572257327350599E-17</v>
      </c>
      <c r="I119" s="51">
        <f t="shared" si="457"/>
        <v>-4.646898059579127E-2</v>
      </c>
      <c r="J119" s="56">
        <v>0</v>
      </c>
      <c r="K119" s="56">
        <f t="shared" si="453"/>
        <v>0</v>
      </c>
      <c r="L119" s="56">
        <f t="shared" si="454"/>
        <v>0</v>
      </c>
      <c r="M119" s="56">
        <f t="shared" si="455"/>
        <v>0</v>
      </c>
      <c r="N119" s="56">
        <f t="shared" si="456"/>
        <v>0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1688.8899999999999</v>
      </c>
      <c r="K120" s="3">
        <f t="shared" ref="K120:N120" si="458">+J120*(1+K121)</f>
        <v>1771.6456099999998</v>
      </c>
      <c r="L120" s="3">
        <f t="shared" si="458"/>
        <v>1858.4562448899997</v>
      </c>
      <c r="M120" s="3">
        <f t="shared" si="458"/>
        <v>1949.5206008896096</v>
      </c>
      <c r="N120" s="3">
        <f t="shared" si="458"/>
        <v>2045.0471103332004</v>
      </c>
    </row>
    <row r="121" spans="1:14" x14ac:dyDescent="0.3">
      <c r="A121" s="48" t="s">
        <v>129</v>
      </c>
      <c r="B121" s="51" t="str">
        <f t="shared" ref="B121" si="459">+IFERROR(B120/A120-1,"nm")</f>
        <v>nm</v>
      </c>
      <c r="C121" s="51">
        <f t="shared" ref="C121" si="460">+IFERROR(C120/B120-1,"nm")</f>
        <v>-0.10711430855315751</v>
      </c>
      <c r="D121" s="51">
        <f t="shared" ref="D121" si="461">+IFERROR(D120/C120-1,"nm")</f>
        <v>6.0877350044762801E-2</v>
      </c>
      <c r="E121" s="51">
        <f t="shared" ref="E121" si="462">+IFERROR(E120/D120-1,"nm")</f>
        <v>0.13670886075949373</v>
      </c>
      <c r="F121" s="51">
        <f t="shared" ref="F121" si="463">+IFERROR(F120/E120-1,"nm")</f>
        <v>3.563474387527843E-2</v>
      </c>
      <c r="G121" s="51">
        <f t="shared" ref="G121" si="464">+IFERROR(G120/F120-1,"nm")</f>
        <v>-2.1505376344086002E-2</v>
      </c>
      <c r="H121" s="51">
        <f t="shared" ref="H121" si="465">+IFERROR(H120/G120-1,"nm")</f>
        <v>9.4505494505494614E-2</v>
      </c>
      <c r="I121" s="68">
        <f t="shared" ref="I121" si="466">+IFERROR(I120/H120-1,"nm")</f>
        <v>7.7643908969210251E-2</v>
      </c>
      <c r="J121" s="68">
        <f>+J122+J123</f>
        <v>4.9000000000000002E-2</v>
      </c>
      <c r="K121" s="68">
        <f t="shared" ref="K121:N121" si="467">+K122+K123</f>
        <v>4.9000000000000002E-2</v>
      </c>
      <c r="L121" s="68">
        <f t="shared" si="467"/>
        <v>4.9000000000000002E-2</v>
      </c>
      <c r="M121" s="68">
        <f t="shared" si="467"/>
        <v>4.9000000000000002E-2</v>
      </c>
      <c r="N121" s="68">
        <f t="shared" si="467"/>
        <v>4.9000000000000002E-2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7">
        <f>Historicals!I193</f>
        <v>0.12</v>
      </c>
      <c r="J122" s="60">
        <v>4.9000000000000002E-2</v>
      </c>
      <c r="K122" s="60">
        <f t="shared" ref="K122:K123" si="468">+J122</f>
        <v>4.9000000000000002E-2</v>
      </c>
      <c r="L122" s="60">
        <f t="shared" ref="L122:L123" si="469">+K122</f>
        <v>4.9000000000000002E-2</v>
      </c>
      <c r="M122" s="60">
        <f t="shared" ref="M122:M123" si="470">+L122</f>
        <v>4.9000000000000002E-2</v>
      </c>
      <c r="N122" s="60">
        <f t="shared" ref="N122:N123" si="471">+M122</f>
        <v>4.9000000000000002E-2</v>
      </c>
    </row>
    <row r="123" spans="1:14" x14ac:dyDescent="0.3">
      <c r="A123" s="48" t="s">
        <v>138</v>
      </c>
      <c r="B123" s="51" t="str">
        <f t="shared" ref="B123:H123" si="472">+IFERROR(B121-B122,"nm")</f>
        <v>nm</v>
      </c>
      <c r="C123" s="51">
        <f t="shared" si="472"/>
        <v>-4.163336342344337E-17</v>
      </c>
      <c r="D123" s="51">
        <f t="shared" si="472"/>
        <v>4.163336342344337E-17</v>
      </c>
      <c r="E123" s="51">
        <f t="shared" si="472"/>
        <v>5.5511151231257827E-17</v>
      </c>
      <c r="F123" s="51">
        <f t="shared" si="472"/>
        <v>3.4694469519536142E-17</v>
      </c>
      <c r="G123" s="51">
        <f t="shared" si="472"/>
        <v>2.0816681711721685E-17</v>
      </c>
      <c r="H123" s="51">
        <f t="shared" si="472"/>
        <v>1.1102230246251565E-16</v>
      </c>
      <c r="I123" s="51">
        <f>+IFERROR(I121-I122,"nm")</f>
        <v>-4.2356091030789744E-2</v>
      </c>
      <c r="J123" s="56">
        <v>0</v>
      </c>
      <c r="K123" s="56">
        <f t="shared" si="468"/>
        <v>0</v>
      </c>
      <c r="L123" s="56">
        <f t="shared" si="469"/>
        <v>0</v>
      </c>
      <c r="M123" s="56">
        <f t="shared" si="470"/>
        <v>0</v>
      </c>
      <c r="N123" s="56">
        <f t="shared" si="471"/>
        <v>0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245.46599999999998</v>
      </c>
      <c r="K124" s="3">
        <f t="shared" ref="K124:N124" si="473">+J124*(1+K125)</f>
        <v>257.49383399999994</v>
      </c>
      <c r="L124" s="3">
        <f t="shared" si="473"/>
        <v>270.11103186599991</v>
      </c>
      <c r="M124" s="3">
        <f t="shared" si="473"/>
        <v>283.34647242743387</v>
      </c>
      <c r="N124" s="3">
        <f t="shared" si="473"/>
        <v>297.23044957637813</v>
      </c>
    </row>
    <row r="125" spans="1:14" x14ac:dyDescent="0.3">
      <c r="A125" s="48" t="s">
        <v>129</v>
      </c>
      <c r="B125" s="51" t="str">
        <f t="shared" ref="B125" si="474">+IFERROR(B124/A124-1,"nm")</f>
        <v>nm</v>
      </c>
      <c r="C125" s="51">
        <f t="shared" ref="C125" si="475">+IFERROR(C124/B124-1,"nm")</f>
        <v>-0.12621359223300976</v>
      </c>
      <c r="D125" s="51">
        <f t="shared" ref="D125" si="476">+IFERROR(D124/C124-1,"nm")</f>
        <v>-1.1111111111111072E-2</v>
      </c>
      <c r="E125" s="51">
        <f t="shared" ref="E125" si="477">+IFERROR(E124/D124-1,"nm")</f>
        <v>-8.6142322097378266E-2</v>
      </c>
      <c r="F125" s="51">
        <f t="shared" ref="F125" si="478">+IFERROR(F124/E124-1,"nm")</f>
        <v>-2.8688524590163911E-2</v>
      </c>
      <c r="G125" s="51">
        <f t="shared" ref="G125" si="479">+IFERROR(G124/F124-1,"nm")</f>
        <v>-9.7046413502109741E-2</v>
      </c>
      <c r="H125" s="51">
        <f t="shared" ref="H125" si="480">+IFERROR(H124/G124-1,"nm")</f>
        <v>-0.11214953271028039</v>
      </c>
      <c r="I125" s="68">
        <f t="shared" ref="I125" si="481">+IFERROR(I124/H124-1,"nm")</f>
        <v>0.23157894736842111</v>
      </c>
      <c r="J125" s="68">
        <f>+J126+J127</f>
        <v>4.9000000000000002E-2</v>
      </c>
      <c r="K125" s="68">
        <f t="shared" ref="K125:N125" si="482">+K126+K127</f>
        <v>4.9000000000000002E-2</v>
      </c>
      <c r="L125" s="68">
        <f t="shared" si="482"/>
        <v>4.9000000000000002E-2</v>
      </c>
      <c r="M125" s="68">
        <f t="shared" si="482"/>
        <v>4.9000000000000002E-2</v>
      </c>
      <c r="N125" s="68">
        <f t="shared" si="482"/>
        <v>4.9000000000000002E-2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7">
        <f>Historicals!I194</f>
        <v>0.28000000000000003</v>
      </c>
      <c r="J126" s="60">
        <v>4.9000000000000002E-2</v>
      </c>
      <c r="K126" s="60">
        <f t="shared" ref="K126:K127" si="483">+J126</f>
        <v>4.9000000000000002E-2</v>
      </c>
      <c r="L126" s="60">
        <f t="shared" ref="L126:L127" si="484">+K126</f>
        <v>4.9000000000000002E-2</v>
      </c>
      <c r="M126" s="60">
        <f t="shared" ref="M126:M127" si="485">+L126</f>
        <v>4.9000000000000002E-2</v>
      </c>
      <c r="N126" s="60">
        <f t="shared" ref="N126:N127" si="486">+M126</f>
        <v>4.9000000000000002E-2</v>
      </c>
    </row>
    <row r="127" spans="1:14" x14ac:dyDescent="0.3">
      <c r="A127" s="48" t="s">
        <v>138</v>
      </c>
      <c r="B127" s="51" t="str">
        <f t="shared" ref="B127:I127" si="487">+IFERROR(B125-B126,"nm")</f>
        <v>nm</v>
      </c>
      <c r="C127" s="51">
        <f t="shared" si="487"/>
        <v>-5.5511151231257827E-17</v>
      </c>
      <c r="D127" s="51">
        <f t="shared" si="487"/>
        <v>3.9898639947466563E-17</v>
      </c>
      <c r="E127" s="51">
        <f t="shared" si="487"/>
        <v>1.3877787807814457E-17</v>
      </c>
      <c r="F127" s="51">
        <f t="shared" si="487"/>
        <v>2.4286128663675299E-17</v>
      </c>
      <c r="G127" s="51">
        <f t="shared" si="487"/>
        <v>-4.163336342344337E-17</v>
      </c>
      <c r="H127" s="51">
        <f t="shared" si="487"/>
        <v>-1.3877787807814457E-17</v>
      </c>
      <c r="I127" s="51">
        <f t="shared" si="487"/>
        <v>-4.842105263157892E-2</v>
      </c>
      <c r="J127" s="56">
        <v>0</v>
      </c>
      <c r="K127" s="56">
        <f t="shared" si="483"/>
        <v>0</v>
      </c>
      <c r="L127" s="56">
        <f t="shared" si="484"/>
        <v>0</v>
      </c>
      <c r="M127" s="56">
        <f t="shared" si="485"/>
        <v>0</v>
      </c>
      <c r="N127" s="56">
        <f t="shared" si="486"/>
        <v>0</v>
      </c>
    </row>
    <row r="128" spans="1:14" x14ac:dyDescent="0.3">
      <c r="A128" s="9" t="s">
        <v>130</v>
      </c>
      <c r="B128" s="52">
        <f t="shared" ref="B128:H128" si="488">+B135+B131</f>
        <v>967</v>
      </c>
      <c r="C128" s="52">
        <f t="shared" si="488"/>
        <v>1045</v>
      </c>
      <c r="D128" s="52">
        <f t="shared" si="488"/>
        <v>1036</v>
      </c>
      <c r="E128" s="52">
        <f t="shared" si="488"/>
        <v>1244</v>
      </c>
      <c r="F128" s="52">
        <f t="shared" si="488"/>
        <v>1376</v>
      </c>
      <c r="G128" s="52">
        <f t="shared" si="488"/>
        <v>1230</v>
      </c>
      <c r="H128" s="52">
        <f t="shared" si="488"/>
        <v>1573</v>
      </c>
      <c r="I128" s="52">
        <f>+I135+I131</f>
        <v>1938</v>
      </c>
      <c r="J128" s="52">
        <f>+J114*J130</f>
        <v>2032.9619999999995</v>
      </c>
      <c r="K128" s="52">
        <f t="shared" ref="K128:N128" si="489">+K114*K130</f>
        <v>2132.5771379999992</v>
      </c>
      <c r="L128" s="52">
        <f t="shared" si="489"/>
        <v>2237.0734177619993</v>
      </c>
      <c r="M128" s="52">
        <f t="shared" si="489"/>
        <v>2346.6900152323369</v>
      </c>
      <c r="N128" s="52">
        <f t="shared" si="489"/>
        <v>2461.6778259787211</v>
      </c>
    </row>
    <row r="129" spans="1:14" x14ac:dyDescent="0.3">
      <c r="A129" s="50" t="s">
        <v>129</v>
      </c>
      <c r="B129" s="51" t="str">
        <f t="shared" ref="B129" si="490">+IFERROR(B128/A128-1,"nm")</f>
        <v>nm</v>
      </c>
      <c r="C129" s="51">
        <f t="shared" ref="C129" si="491">+IFERROR(C128/B128-1,"nm")</f>
        <v>8.0661840744570945E-2</v>
      </c>
      <c r="D129" s="51">
        <f t="shared" ref="D129" si="492">+IFERROR(D128/C128-1,"nm")</f>
        <v>-8.6124401913875159E-3</v>
      </c>
      <c r="E129" s="51">
        <f t="shared" ref="E129" si="493">+IFERROR(E128/D128-1,"nm")</f>
        <v>0.20077220077220082</v>
      </c>
      <c r="F129" s="51">
        <f t="shared" ref="F129" si="494">+IFERROR(F128/E128-1,"nm")</f>
        <v>0.10610932475884249</v>
      </c>
      <c r="G129" s="51">
        <f t="shared" ref="G129" si="495">+IFERROR(G128/F128-1,"nm")</f>
        <v>-0.10610465116279066</v>
      </c>
      <c r="H129" s="51">
        <f t="shared" ref="H129" si="496">+IFERROR(H128/G128-1,"nm")</f>
        <v>0.27886178861788613</v>
      </c>
      <c r="I129" s="51">
        <f>+IFERROR(I128/H128-1,"nm")</f>
        <v>0.23204068658614108</v>
      </c>
      <c r="J129" s="51">
        <f t="shared" ref="J129" si="497">+IFERROR(J128/I128-1,"nm")</f>
        <v>4.899999999999971E-2</v>
      </c>
      <c r="K129" s="51">
        <f t="shared" ref="K129" si="498">+IFERROR(K128/J128-1,"nm")</f>
        <v>4.8999999999999932E-2</v>
      </c>
      <c r="L129" s="51">
        <f t="shared" ref="L129" si="499">+IFERROR(L128/K128-1,"nm")</f>
        <v>4.9000000000000155E-2</v>
      </c>
      <c r="M129" s="51">
        <f t="shared" ref="M129" si="500">+IFERROR(M128/L128-1,"nm")</f>
        <v>4.8999999999999932E-2</v>
      </c>
      <c r="N129" s="51">
        <f t="shared" ref="N129" si="501">+IFERROR(N128/M128-1,"nm")</f>
        <v>4.8999999999999932E-2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02">+IFERROR(C128/C$114,"nm")</f>
        <v>0.24206624971044707</v>
      </c>
      <c r="D130" s="51">
        <f t="shared" si="502"/>
        <v>0.218703820983745</v>
      </c>
      <c r="E130" s="51">
        <f t="shared" si="502"/>
        <v>0.2408052651955091</v>
      </c>
      <c r="F130" s="51">
        <f t="shared" si="502"/>
        <v>0.26189569851541683</v>
      </c>
      <c r="G130" s="51">
        <f t="shared" si="502"/>
        <v>0.24463007159904535</v>
      </c>
      <c r="H130" s="51">
        <f t="shared" si="502"/>
        <v>0.2944038929440389</v>
      </c>
      <c r="I130" s="63">
        <f t="shared" si="502"/>
        <v>0.32544080604534004</v>
      </c>
      <c r="J130" s="64">
        <f>+I130</f>
        <v>0.32544080604534004</v>
      </c>
      <c r="K130" s="64">
        <f t="shared" ref="K130" si="503">+J130</f>
        <v>0.32544080604534004</v>
      </c>
      <c r="L130" s="64">
        <f t="shared" ref="L130" si="504">+K130</f>
        <v>0.32544080604534004</v>
      </c>
      <c r="M130" s="64">
        <f t="shared" ref="M130" si="505">+L130</f>
        <v>0.32544080604534004</v>
      </c>
      <c r="N130" s="64">
        <f t="shared" ref="N130" si="506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44.058</v>
      </c>
      <c r="K131" s="52">
        <f t="shared" ref="K131:N131" si="507">+K134*K141</f>
        <v>46.216841999999986</v>
      </c>
      <c r="L131" s="52">
        <f t="shared" si="507"/>
        <v>48.481467257999988</v>
      </c>
      <c r="M131" s="52">
        <f t="shared" si="507"/>
        <v>50.857059153641984</v>
      </c>
      <c r="N131" s="52">
        <f t="shared" si="507"/>
        <v>53.349055052170428</v>
      </c>
    </row>
    <row r="132" spans="1:14" x14ac:dyDescent="0.3">
      <c r="A132" s="50" t="s">
        <v>129</v>
      </c>
      <c r="B132" s="51" t="str">
        <f t="shared" ref="B132" si="508">+IFERROR(B131/A131-1,"nm")</f>
        <v>nm</v>
      </c>
      <c r="C132" s="51">
        <f t="shared" ref="C132" si="509">+IFERROR(C131/B131-1,"nm")</f>
        <v>-0.12244897959183676</v>
      </c>
      <c r="D132" s="51">
        <f t="shared" ref="D132" si="510">+IFERROR(D131/C131-1,"nm")</f>
        <v>0.30232558139534893</v>
      </c>
      <c r="E132" s="51">
        <f t="shared" ref="E132" si="511">+IFERROR(E131/D131-1,"nm")</f>
        <v>-1.7857142857142905E-2</v>
      </c>
      <c r="F132" s="51">
        <f t="shared" ref="F132" si="512">+IFERROR(F131/E131-1,"nm")</f>
        <v>-3.6363636363636376E-2</v>
      </c>
      <c r="G132" s="51">
        <f t="shared" ref="G132" si="513">+IFERROR(G131/F131-1,"nm")</f>
        <v>-0.13207547169811318</v>
      </c>
      <c r="H132" s="51">
        <f t="shared" ref="H132" si="514">+IFERROR(H131/G131-1,"nm")</f>
        <v>-6.5217391304347783E-2</v>
      </c>
      <c r="I132" s="51">
        <f t="shared" ref="I132" si="515">+IFERROR(I131/H131-1,"nm")</f>
        <v>-2.3255813953488413E-2</v>
      </c>
      <c r="J132" s="51">
        <f t="shared" ref="J132" si="516">+IFERROR(J131/I131-1,"nm")</f>
        <v>4.8999999999999932E-2</v>
      </c>
      <c r="K132" s="51">
        <f t="shared" ref="K132" si="517">+IFERROR(K131/J131-1,"nm")</f>
        <v>4.899999999999971E-2</v>
      </c>
      <c r="L132" s="51">
        <f t="shared" ref="L132" si="518">+IFERROR(L131/K131-1,"nm")</f>
        <v>4.9000000000000155E-2</v>
      </c>
      <c r="M132" s="51">
        <f t="shared" ref="M132" si="519">+IFERROR(M131/L131-1,"nm")</f>
        <v>4.8999999999999932E-2</v>
      </c>
      <c r="N132" s="51">
        <f t="shared" ref="N132" si="520">+IFERROR(N131/M131-1,"nm")</f>
        <v>4.899999999999971E-2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21">+IFERROR(C131/C$114,"nm")</f>
        <v>9.9606208014825105E-3</v>
      </c>
      <c r="D133" s="51">
        <f t="shared" si="521"/>
        <v>1.1821828161283512E-2</v>
      </c>
      <c r="E133" s="51">
        <f t="shared" si="521"/>
        <v>1.064653503677894E-2</v>
      </c>
      <c r="F133" s="51">
        <f t="shared" si="521"/>
        <v>1.0087552341073468E-2</v>
      </c>
      <c r="G133" s="51">
        <f t="shared" si="521"/>
        <v>9.148766905330152E-3</v>
      </c>
      <c r="H133" s="51">
        <f t="shared" si="521"/>
        <v>8.0479131574022079E-3</v>
      </c>
      <c r="I133" s="51">
        <f t="shared" si="521"/>
        <v>7.0528967254408059E-3</v>
      </c>
      <c r="J133" s="51">
        <f t="shared" ref="J133:N133" si="522">+IFERROR(J131/J$21,"nm")</f>
        <v>2.2884542036724241E-3</v>
      </c>
      <c r="K133" s="51">
        <f t="shared" si="522"/>
        <v>2.2884542036724236E-3</v>
      </c>
      <c r="L133" s="51">
        <f t="shared" si="522"/>
        <v>2.2884542036724241E-3</v>
      </c>
      <c r="M133" s="51">
        <f t="shared" si="522"/>
        <v>2.2884542036724241E-3</v>
      </c>
      <c r="N133" s="51">
        <f t="shared" si="522"/>
        <v>2.2884542036724236E-3</v>
      </c>
    </row>
    <row r="134" spans="1:14" x14ac:dyDescent="0.3">
      <c r="A134" s="50" t="s">
        <v>142</v>
      </c>
      <c r="B134" s="51">
        <f t="shared" ref="B134:H134" si="523">+IFERROR(B131/B141,"nm")</f>
        <v>0.15909090909090909</v>
      </c>
      <c r="C134" s="51">
        <f t="shared" si="523"/>
        <v>0.12951807228915663</v>
      </c>
      <c r="D134" s="51">
        <f t="shared" si="523"/>
        <v>0.16470588235294117</v>
      </c>
      <c r="E134" s="51">
        <f t="shared" si="523"/>
        <v>0.16224188790560473</v>
      </c>
      <c r="F134" s="51">
        <f t="shared" si="523"/>
        <v>0.16257668711656442</v>
      </c>
      <c r="G134" s="51">
        <f t="shared" si="523"/>
        <v>0.1554054054054054</v>
      </c>
      <c r="H134" s="51">
        <f t="shared" si="523"/>
        <v>0.14144736842105263</v>
      </c>
      <c r="I134" s="63">
        <f>+IFERROR(I131/I141,"nm")</f>
        <v>0.15328467153284672</v>
      </c>
      <c r="J134" s="64">
        <f>+I134</f>
        <v>0.15328467153284672</v>
      </c>
      <c r="K134" s="64">
        <f t="shared" ref="K134" si="524">+J134</f>
        <v>0.15328467153284672</v>
      </c>
      <c r="L134" s="64">
        <f t="shared" ref="L134" si="525">+K134</f>
        <v>0.15328467153284672</v>
      </c>
      <c r="M134" s="64">
        <f t="shared" ref="M134" si="526">+L134</f>
        <v>0.15328467153284672</v>
      </c>
      <c r="N134" s="64">
        <f t="shared" ref="N134" si="527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1988.9039999999995</v>
      </c>
      <c r="K135" s="9">
        <f t="shared" ref="K135:N135" si="528">+K128-K131</f>
        <v>2086.3602959999994</v>
      </c>
      <c r="L135" s="9">
        <f t="shared" si="528"/>
        <v>2188.5919505039992</v>
      </c>
      <c r="M135" s="9">
        <f t="shared" si="528"/>
        <v>2295.8329560786951</v>
      </c>
      <c r="N135" s="9">
        <f t="shared" si="528"/>
        <v>2408.3287709265505</v>
      </c>
    </row>
    <row r="136" spans="1:14" x14ac:dyDescent="0.3">
      <c r="A136" s="50" t="s">
        <v>129</v>
      </c>
      <c r="B136" s="51" t="str">
        <f t="shared" ref="B136" si="529">+IFERROR(B135/A135-1,"nm")</f>
        <v>nm</v>
      </c>
      <c r="C136" s="51">
        <f t="shared" ref="C136" si="530">+IFERROR(C135/B135-1,"nm")</f>
        <v>9.1503267973856106E-2</v>
      </c>
      <c r="D136" s="51">
        <f t="shared" ref="D136" si="531">+IFERROR(D135/C135-1,"nm")</f>
        <v>-2.1956087824351322E-2</v>
      </c>
      <c r="E136" s="51">
        <f t="shared" ref="E136" si="532">+IFERROR(E135/D135-1,"nm")</f>
        <v>0.21326530612244898</v>
      </c>
      <c r="F136" s="51">
        <f t="shared" ref="F136" si="533">+IFERROR(F135/E135-1,"nm")</f>
        <v>0.11269974768713209</v>
      </c>
      <c r="G136" s="51">
        <f t="shared" ref="G136" si="534">+IFERROR(G135/F135-1,"nm")</f>
        <v>-0.1050642479213908</v>
      </c>
      <c r="H136" s="51">
        <f t="shared" ref="H136" si="535">+IFERROR(H135/G135-1,"nm")</f>
        <v>0.29222972972972983</v>
      </c>
      <c r="I136" s="51">
        <f>+IFERROR(I135/H135-1,"nm")</f>
        <v>0.23921568627450984</v>
      </c>
      <c r="J136" s="51">
        <f t="shared" ref="J136" si="536">+IFERROR(J135/I135-1,"nm")</f>
        <v>4.899999999999971E-2</v>
      </c>
      <c r="K136" s="51">
        <f t="shared" ref="K136" si="537">+IFERROR(K135/J135-1,"nm")</f>
        <v>4.8999999999999932E-2</v>
      </c>
      <c r="L136" s="51">
        <f t="shared" ref="L136" si="538">+IFERROR(L135/K135-1,"nm")</f>
        <v>4.8999999999999932E-2</v>
      </c>
      <c r="M136" s="51">
        <f t="shared" ref="M136" si="539">+IFERROR(M135/L135-1,"nm")</f>
        <v>4.8999999999999932E-2</v>
      </c>
      <c r="N136" s="51">
        <f t="shared" ref="N136" si="540">+IFERROR(N135/M135-1,"nm")</f>
        <v>4.899999999999971E-2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N137" si="541">+IFERROR(C135/C$114,"nm")</f>
        <v>0.23210562890896455</v>
      </c>
      <c r="D137" s="51">
        <f t="shared" si="541"/>
        <v>0.20688199282246147</v>
      </c>
      <c r="E137" s="51">
        <f t="shared" si="541"/>
        <v>0.23015873015873015</v>
      </c>
      <c r="F137" s="51">
        <f t="shared" si="541"/>
        <v>0.25180814617434338</v>
      </c>
      <c r="G137" s="51">
        <f t="shared" si="541"/>
        <v>0.2354813046937152</v>
      </c>
      <c r="H137" s="51">
        <f t="shared" si="541"/>
        <v>0.28635597978663674</v>
      </c>
      <c r="I137" s="63">
        <f t="shared" si="541"/>
        <v>0.31838790931989924</v>
      </c>
      <c r="J137" s="63">
        <f t="shared" si="541"/>
        <v>0.31838790931989919</v>
      </c>
      <c r="K137" s="63">
        <f t="shared" si="541"/>
        <v>0.31838790931989924</v>
      </c>
      <c r="L137" s="63">
        <f t="shared" si="541"/>
        <v>0.31838790931989924</v>
      </c>
      <c r="M137" s="63">
        <f t="shared" si="541"/>
        <v>0.31838790931989924</v>
      </c>
      <c r="N137" s="63">
        <f t="shared" si="541"/>
        <v>0.31838790931989919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58.743999999999993</v>
      </c>
      <c r="K138" s="52">
        <f t="shared" ref="K138:N138" si="542">+K114*K140</f>
        <v>61.622455999999985</v>
      </c>
      <c r="L138" s="52">
        <f t="shared" si="542"/>
        <v>64.641956343999979</v>
      </c>
      <c r="M138" s="52">
        <f t="shared" si="542"/>
        <v>67.809412204855974</v>
      </c>
      <c r="N138" s="52">
        <f t="shared" si="542"/>
        <v>71.132073402893909</v>
      </c>
    </row>
    <row r="139" spans="1:14" x14ac:dyDescent="0.3">
      <c r="A139" s="50" t="s">
        <v>129</v>
      </c>
      <c r="B139" s="51" t="str">
        <f t="shared" ref="B139" si="543">+IFERROR(B138/A138-1,"nm")</f>
        <v>nm</v>
      </c>
      <c r="C139" s="51">
        <f t="shared" ref="C139" si="544">+IFERROR(C138/B138-1,"nm")</f>
        <v>0.23076923076923084</v>
      </c>
      <c r="D139" s="51">
        <f t="shared" ref="D139" si="545">+IFERROR(D138/C138-1,"nm")</f>
        <v>-7.8125E-2</v>
      </c>
      <c r="E139" s="51">
        <f t="shared" ref="E139" si="546">+IFERROR(E138/D138-1,"nm")</f>
        <v>-0.16949152542372881</v>
      </c>
      <c r="F139" s="51">
        <f t="shared" ref="F139" si="547">+IFERROR(F138/E138-1,"nm")</f>
        <v>-4.081632653061229E-2</v>
      </c>
      <c r="G139" s="51">
        <f t="shared" ref="G139" si="548">+IFERROR(G138/F138-1,"nm")</f>
        <v>-0.12765957446808507</v>
      </c>
      <c r="H139" s="51">
        <f t="shared" ref="H139" si="549">+IFERROR(H138/G138-1,"nm")</f>
        <v>0.31707317073170738</v>
      </c>
      <c r="I139" s="51">
        <f t="shared" ref="I139" si="550">+IFERROR(I138/H138-1,"nm")</f>
        <v>3.7037037037036979E-2</v>
      </c>
      <c r="J139" s="51">
        <f t="shared" ref="J139" si="551">+IFERROR(J138/I138-1,"nm")</f>
        <v>4.8999999999999932E-2</v>
      </c>
      <c r="K139" s="51">
        <f t="shared" ref="K139" si="552">+IFERROR(K138/J138-1,"nm")</f>
        <v>4.8999999999999932E-2</v>
      </c>
      <c r="L139" s="51">
        <f t="shared" ref="L139" si="553">+IFERROR(L138/K138-1,"nm")</f>
        <v>4.8999999999999932E-2</v>
      </c>
      <c r="M139" s="51">
        <f t="shared" ref="M139" si="554">+IFERROR(M138/L138-1,"nm")</f>
        <v>4.8999999999999932E-2</v>
      </c>
      <c r="N139" s="51">
        <f t="shared" ref="N139" si="555">+IFERROR(N138/M138-1,"nm")</f>
        <v>4.8999999999999932E-2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56">+IFERROR(C138/C$114,"nm")</f>
        <v>1.4825110030113504E-2</v>
      </c>
      <c r="D140" s="51">
        <f t="shared" si="556"/>
        <v>1.2455140384209416E-2</v>
      </c>
      <c r="E140" s="51">
        <f t="shared" si="556"/>
        <v>9.485094850948509E-3</v>
      </c>
      <c r="F140" s="51">
        <f t="shared" si="556"/>
        <v>8.9455652835934533E-3</v>
      </c>
      <c r="G140" s="51">
        <f t="shared" si="556"/>
        <v>8.1543357199681775E-3</v>
      </c>
      <c r="H140" s="51">
        <f t="shared" si="556"/>
        <v>1.0106681639528355E-2</v>
      </c>
      <c r="I140" s="63">
        <f t="shared" si="556"/>
        <v>9.4038623005877411E-3</v>
      </c>
      <c r="J140" s="64">
        <f>+I140</f>
        <v>9.4038623005877411E-3</v>
      </c>
      <c r="K140" s="64">
        <f t="shared" ref="K140" si="557">+J140</f>
        <v>9.4038623005877411E-3</v>
      </c>
      <c r="L140" s="64">
        <f t="shared" ref="L140" si="558">+K140</f>
        <v>9.4038623005877411E-3</v>
      </c>
      <c r="M140" s="64">
        <f t="shared" ref="M140" si="559">+L140</f>
        <v>9.4038623005877411E-3</v>
      </c>
      <c r="N140" s="64">
        <f t="shared" ref="N140" si="560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287.42599999999999</v>
      </c>
      <c r="K141" s="52">
        <f t="shared" ref="K141:N141" si="561">+K114*K143</f>
        <v>301.50987399999991</v>
      </c>
      <c r="L141" s="52">
        <f t="shared" si="561"/>
        <v>316.28385782599992</v>
      </c>
      <c r="M141" s="52">
        <f t="shared" si="561"/>
        <v>331.78176685947386</v>
      </c>
      <c r="N141" s="52">
        <f t="shared" si="561"/>
        <v>348.03907343558802</v>
      </c>
    </row>
    <row r="142" spans="1:14" x14ac:dyDescent="0.3">
      <c r="A142" s="50" t="s">
        <v>129</v>
      </c>
      <c r="B142" s="51" t="str">
        <f t="shared" ref="B142" si="562">+IFERROR(B141/A141-1,"nm")</f>
        <v>nm</v>
      </c>
      <c r="C142" s="51">
        <f t="shared" ref="C142" si="563">+IFERROR(C141/B141-1,"nm")</f>
        <v>7.7922077922077948E-2</v>
      </c>
      <c r="D142" s="51">
        <f t="shared" ref="D142" si="564">+IFERROR(D141/C141-1,"nm")</f>
        <v>2.4096385542168752E-2</v>
      </c>
      <c r="E142" s="51">
        <f t="shared" ref="E142" si="565">+IFERROR(E141/D141-1,"nm")</f>
        <v>-2.9411764705882248E-3</v>
      </c>
      <c r="F142" s="51">
        <f t="shared" ref="F142" si="566">+IFERROR(F141/E141-1,"nm")</f>
        <v>-3.8348082595870192E-2</v>
      </c>
      <c r="G142" s="51">
        <f t="shared" ref="G142" si="567">+IFERROR(G141/F141-1,"nm")</f>
        <v>-9.2024539877300637E-2</v>
      </c>
      <c r="H142" s="51">
        <f t="shared" ref="H142" si="568">+IFERROR(H141/G141-1,"nm")</f>
        <v>2.7027027027026973E-2</v>
      </c>
      <c r="I142" s="51">
        <f>+IFERROR(I141/H141-1,"nm")</f>
        <v>-9.8684210526315819E-2</v>
      </c>
      <c r="J142" s="51">
        <f t="shared" ref="J142:N142" si="569">+IFERROR(J141/I141-1,"nm")</f>
        <v>4.8999999999999932E-2</v>
      </c>
      <c r="K142" s="51">
        <f t="shared" si="569"/>
        <v>4.899999999999971E-2</v>
      </c>
      <c r="L142" s="51">
        <f t="shared" si="569"/>
        <v>4.8999999999999932E-2</v>
      </c>
      <c r="M142" s="51">
        <f t="shared" si="569"/>
        <v>4.8999999999999932E-2</v>
      </c>
      <c r="N142" s="51">
        <f t="shared" si="569"/>
        <v>4.8999999999999932E-2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J143" si="570">+IFERROR(C141/C$114,"nm")</f>
        <v>7.6905258281213806E-2</v>
      </c>
      <c r="D143" s="51">
        <f t="shared" si="570"/>
        <v>7.1775385264935612E-2</v>
      </c>
      <c r="E143" s="51">
        <f t="shared" si="570"/>
        <v>6.5621370499419282E-2</v>
      </c>
      <c r="F143" s="51">
        <f t="shared" si="570"/>
        <v>6.2047963456414161E-2</v>
      </c>
      <c r="G143" s="51">
        <f t="shared" si="570"/>
        <v>5.88703261734288E-2</v>
      </c>
      <c r="H143" s="51">
        <f t="shared" si="570"/>
        <v>5.6896874415122589E-2</v>
      </c>
      <c r="I143" s="63">
        <f t="shared" si="570"/>
        <v>4.6011754827875735E-2</v>
      </c>
      <c r="J143" s="64">
        <f>+I143</f>
        <v>4.6011754827875735E-2</v>
      </c>
      <c r="K143" s="64">
        <f t="shared" ref="K143" si="571">+J143</f>
        <v>4.6011754827875735E-2</v>
      </c>
      <c r="L143" s="64">
        <f t="shared" ref="L143" si="572">+K143</f>
        <v>4.6011754827875735E-2</v>
      </c>
      <c r="M143" s="64">
        <f t="shared" ref="M143" si="573">+L143</f>
        <v>4.6011754827875735E-2</v>
      </c>
      <c r="N143" s="64">
        <f t="shared" ref="N143" si="574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>
        <f>I147+I151+I155+I159</f>
        <v>2346</v>
      </c>
      <c r="J144" s="47">
        <f t="shared" ref="J144:N144" si="575">J147+J151+J155+J159</f>
        <v>2460.9539999999997</v>
      </c>
      <c r="K144" s="47">
        <f t="shared" si="575"/>
        <v>2581.5407459999997</v>
      </c>
      <c r="L144" s="47">
        <f t="shared" si="575"/>
        <v>2708.0362425539993</v>
      </c>
      <c r="M144" s="47">
        <f t="shared" si="575"/>
        <v>2840.7300184391452</v>
      </c>
      <c r="N144" s="47">
        <f t="shared" si="575"/>
        <v>2979.9257893426629</v>
      </c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6">
        <f>Historicals!I125</f>
        <v>2346</v>
      </c>
      <c r="J145" s="66">
        <f>I145*(1+J146)</f>
        <v>2460.9539999999997</v>
      </c>
      <c r="K145" s="66">
        <f t="shared" ref="K145:N145" si="576">J145*(1+K146)</f>
        <v>2581.5407459999997</v>
      </c>
      <c r="L145" s="66">
        <f t="shared" si="576"/>
        <v>2708.0362425539993</v>
      </c>
      <c r="M145" s="66">
        <f t="shared" si="576"/>
        <v>2840.7300184391452</v>
      </c>
      <c r="N145" s="66">
        <f t="shared" si="576"/>
        <v>2979.9257893426629</v>
      </c>
    </row>
    <row r="146" spans="1:14" x14ac:dyDescent="0.3">
      <c r="A146" s="48" t="s">
        <v>129</v>
      </c>
      <c r="B146" s="51" t="str">
        <f t="shared" ref="B146" si="577">+IFERROR(B145/A145-1,"nm")</f>
        <v>nm</v>
      </c>
      <c r="C146" s="51">
        <f t="shared" ref="C146" si="578">+IFERROR(C145/B145-1,"nm")</f>
        <v>-1.3622603430877955E-2</v>
      </c>
      <c r="D146" s="51">
        <f t="shared" ref="D146" si="579">+IFERROR(D145/C145-1,"nm")</f>
        <v>4.4501278772378416E-2</v>
      </c>
      <c r="E146" s="51">
        <f t="shared" ref="E146" si="580">+IFERROR(E145/D145-1,"nm")</f>
        <v>-7.6395690499510338E-2</v>
      </c>
      <c r="F146" s="51">
        <f t="shared" ref="F146" si="581">+IFERROR(F145/E145-1,"nm")</f>
        <v>1.0604453870625585E-2</v>
      </c>
      <c r="G146" s="51">
        <f t="shared" ref="G146" si="582">+IFERROR(G145/F145-1,"nm")</f>
        <v>-3.147953830010497E-2</v>
      </c>
      <c r="H146" s="51">
        <f t="shared" ref="H146" si="583">+IFERROR(H145/G145-1,"nm")</f>
        <v>0.19447453954496208</v>
      </c>
      <c r="I146" s="65">
        <f t="shared" ref="I146" si="584">+IFERROR(I145/H145-1,"nm")</f>
        <v>6.3945578231292544E-2</v>
      </c>
      <c r="J146" s="65">
        <v>4.9000000000000002E-2</v>
      </c>
      <c r="K146" s="65">
        <f t="shared" ref="K146:N146" si="585">J146</f>
        <v>4.9000000000000002E-2</v>
      </c>
      <c r="L146" s="65">
        <f t="shared" si="585"/>
        <v>4.9000000000000002E-2</v>
      </c>
      <c r="M146" s="65">
        <f t="shared" si="585"/>
        <v>4.9000000000000002E-2</v>
      </c>
      <c r="N146" s="65">
        <f t="shared" si="585"/>
        <v>4.9000000000000002E-2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2196.6059999999998</v>
      </c>
      <c r="K147" s="3">
        <f t="shared" ref="K147:N147" si="586">+J147*(1+K148)</f>
        <v>2304.2396939999994</v>
      </c>
      <c r="L147" s="3">
        <f t="shared" si="586"/>
        <v>2417.1474390059993</v>
      </c>
      <c r="M147" s="3">
        <f t="shared" si="586"/>
        <v>2535.5876635172931</v>
      </c>
      <c r="N147" s="3">
        <f t="shared" si="586"/>
        <v>2659.8314590296404</v>
      </c>
    </row>
    <row r="148" spans="1:14" x14ac:dyDescent="0.3">
      <c r="A148" s="48" t="s">
        <v>129</v>
      </c>
      <c r="B148" s="51" t="str">
        <f t="shared" ref="B148" si="587">+IFERROR(B147/A147-1,"nm")</f>
        <v>nm</v>
      </c>
      <c r="C148" s="51" t="str">
        <f t="shared" ref="C148" si="588">+IFERROR(C147/B147-1,"nm")</f>
        <v>nm</v>
      </c>
      <c r="D148" s="51" t="str">
        <f t="shared" ref="D148" si="589">+IFERROR(D147/C147-1,"nm")</f>
        <v>nm</v>
      </c>
      <c r="E148" s="51" t="str">
        <f t="shared" ref="E148" si="590">+IFERROR(E147/D147-1,"nm")</f>
        <v>nm</v>
      </c>
      <c r="F148" s="51">
        <f t="shared" ref="F148" si="591">+IFERROR(F147/E147-1,"nm")</f>
        <v>2.9174425822470429E-2</v>
      </c>
      <c r="G148" s="51">
        <f t="shared" ref="G148" si="592">+IFERROR(G147/F147-1,"nm")</f>
        <v>-9.6501809408926498E-3</v>
      </c>
      <c r="H148" s="51">
        <f t="shared" ref="H148" si="593">+IFERROR(H147/G147-1,"nm")</f>
        <v>0.2095006090133984</v>
      </c>
      <c r="I148" s="68">
        <f t="shared" ref="I148" si="594">+IFERROR(I147/H147-1,"nm")</f>
        <v>5.4380664652567967E-2</v>
      </c>
      <c r="J148" s="68">
        <f>+J149+J150</f>
        <v>4.9000000000000002E-2</v>
      </c>
      <c r="K148" s="68">
        <f t="shared" ref="K148:N148" si="595">+K149+K150</f>
        <v>4.9000000000000002E-2</v>
      </c>
      <c r="L148" s="68">
        <f t="shared" si="595"/>
        <v>4.9000000000000002E-2</v>
      </c>
      <c r="M148" s="68">
        <f t="shared" si="595"/>
        <v>4.9000000000000002E-2</v>
      </c>
      <c r="N148" s="68">
        <f t="shared" si="595"/>
        <v>4.9000000000000002E-2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60">
        <v>4.9000000000000002E-2</v>
      </c>
      <c r="K149" s="60">
        <f t="shared" ref="K149:K150" si="596">+J149</f>
        <v>4.9000000000000002E-2</v>
      </c>
      <c r="L149" s="60">
        <f t="shared" ref="L149:L150" si="597">+K149</f>
        <v>4.9000000000000002E-2</v>
      </c>
      <c r="M149" s="60">
        <f t="shared" ref="M149:M150" si="598">+L149</f>
        <v>4.9000000000000002E-2</v>
      </c>
      <c r="N149" s="60">
        <f t="shared" ref="N149:N150" si="599">+M149</f>
        <v>4.9000000000000002E-2</v>
      </c>
    </row>
    <row r="150" spans="1:14" x14ac:dyDescent="0.3">
      <c r="A150" s="48" t="s">
        <v>138</v>
      </c>
      <c r="B150" s="51" t="str">
        <f t="shared" ref="B150:I150" si="600">+IFERROR(B148-B149,"nm")</f>
        <v>nm</v>
      </c>
      <c r="C150" s="51" t="str">
        <f t="shared" si="600"/>
        <v>nm</v>
      </c>
      <c r="D150" s="51" t="str">
        <f t="shared" si="600"/>
        <v>nm</v>
      </c>
      <c r="E150" s="51" t="str">
        <f t="shared" si="600"/>
        <v>nm</v>
      </c>
      <c r="F150" s="51">
        <f t="shared" si="600"/>
        <v>-8.6736173798840355E-17</v>
      </c>
      <c r="G150" s="51">
        <f t="shared" si="600"/>
        <v>-8.6736173798840355E-18</v>
      </c>
      <c r="H150" s="51">
        <f t="shared" si="600"/>
        <v>1.1102230246251565E-16</v>
      </c>
      <c r="I150" s="51">
        <f t="shared" si="600"/>
        <v>-5.6193353474320307E-3</v>
      </c>
      <c r="J150" s="56">
        <v>0</v>
      </c>
      <c r="K150" s="56">
        <f t="shared" si="596"/>
        <v>0</v>
      </c>
      <c r="L150" s="56">
        <f t="shared" si="597"/>
        <v>0</v>
      </c>
      <c r="M150" s="56">
        <f t="shared" si="598"/>
        <v>0</v>
      </c>
      <c r="N150" s="56">
        <f t="shared" si="599"/>
        <v>0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108.047</v>
      </c>
      <c r="K151" s="3">
        <f t="shared" ref="K151:N151" si="601">+J151*(1+K152)</f>
        <v>113.341303</v>
      </c>
      <c r="L151" s="3">
        <f t="shared" si="601"/>
        <v>118.89502684699998</v>
      </c>
      <c r="M151" s="3">
        <f t="shared" si="601"/>
        <v>124.72088316250297</v>
      </c>
      <c r="N151" s="3">
        <f t="shared" si="601"/>
        <v>130.8322064374656</v>
      </c>
    </row>
    <row r="152" spans="1:14" x14ac:dyDescent="0.3">
      <c r="A152" s="48" t="s">
        <v>129</v>
      </c>
      <c r="B152" s="51" t="str">
        <f t="shared" ref="B152" si="602">+IFERROR(B151/A151-1,"nm")</f>
        <v>nm</v>
      </c>
      <c r="C152" s="51" t="str">
        <f t="shared" ref="C152" si="603">+IFERROR(C151/B151-1,"nm")</f>
        <v>nm</v>
      </c>
      <c r="D152" s="51" t="str">
        <f t="shared" ref="D152" si="604">+IFERROR(D151/C151-1,"nm")</f>
        <v>nm</v>
      </c>
      <c r="E152" s="51" t="str">
        <f t="shared" ref="E152" si="605">+IFERROR(E151/D151-1,"nm")</f>
        <v>nm</v>
      </c>
      <c r="F152" s="51">
        <f t="shared" ref="F152" si="606">+IFERROR(F151/E151-1,"nm")</f>
        <v>-0.18055555555555558</v>
      </c>
      <c r="G152" s="51">
        <f t="shared" ref="G152" si="607">+IFERROR(G151/F151-1,"nm")</f>
        <v>-0.24576271186440679</v>
      </c>
      <c r="H152" s="51">
        <f t="shared" ref="H152" si="608">+IFERROR(H151/G151-1,"nm")</f>
        <v>0.1685393258426966</v>
      </c>
      <c r="I152" s="68">
        <f t="shared" ref="I152" si="609">+IFERROR(I151/H151-1,"nm")</f>
        <v>-9.6153846153845812E-3</v>
      </c>
      <c r="J152" s="68">
        <f>+J153+J154</f>
        <v>4.9000000000000002E-2</v>
      </c>
      <c r="K152" s="68">
        <f t="shared" ref="K152:N152" si="610">+K153+K154</f>
        <v>4.9000000000000002E-2</v>
      </c>
      <c r="L152" s="68">
        <f t="shared" si="610"/>
        <v>4.9000000000000002E-2</v>
      </c>
      <c r="M152" s="68">
        <f t="shared" si="610"/>
        <v>4.9000000000000002E-2</v>
      </c>
      <c r="N152" s="68">
        <f t="shared" si="610"/>
        <v>4.9000000000000002E-2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7">
        <f>Historicals!I199</f>
        <v>-0.03</v>
      </c>
      <c r="J153" s="60">
        <v>4.9000000000000002E-2</v>
      </c>
      <c r="K153" s="60">
        <f t="shared" ref="K153:K154" si="611">+J153</f>
        <v>4.9000000000000002E-2</v>
      </c>
      <c r="L153" s="60">
        <f t="shared" ref="L153:L154" si="612">+K153</f>
        <v>4.9000000000000002E-2</v>
      </c>
      <c r="M153" s="60">
        <f t="shared" ref="M153:M154" si="613">+L153</f>
        <v>4.9000000000000002E-2</v>
      </c>
      <c r="N153" s="60">
        <f t="shared" ref="N153:N154" si="614">+M153</f>
        <v>4.9000000000000002E-2</v>
      </c>
    </row>
    <row r="154" spans="1:14" x14ac:dyDescent="0.3">
      <c r="A154" s="48" t="s">
        <v>138</v>
      </c>
      <c r="B154" s="51" t="str">
        <f t="shared" ref="B154:I154" si="615">+IFERROR(B152-B153,"nm")</f>
        <v>nm</v>
      </c>
      <c r="C154" s="51" t="str">
        <f t="shared" si="615"/>
        <v>nm</v>
      </c>
      <c r="D154" s="51" t="str">
        <f t="shared" si="615"/>
        <v>nm</v>
      </c>
      <c r="E154" s="51" t="str">
        <f t="shared" si="615"/>
        <v>nm</v>
      </c>
      <c r="F154" s="51">
        <f t="shared" si="615"/>
        <v>-2.7755575615628914E-17</v>
      </c>
      <c r="G154" s="51">
        <f t="shared" si="615"/>
        <v>0</v>
      </c>
      <c r="H154" s="51">
        <f t="shared" si="615"/>
        <v>-2.7755575615628914E-17</v>
      </c>
      <c r="I154" s="51">
        <f t="shared" si="615"/>
        <v>2.0384615384615418E-2</v>
      </c>
      <c r="J154" s="56">
        <v>0</v>
      </c>
      <c r="K154" s="56">
        <f t="shared" si="611"/>
        <v>0</v>
      </c>
      <c r="L154" s="56">
        <f t="shared" si="612"/>
        <v>0</v>
      </c>
      <c r="M154" s="56">
        <f t="shared" si="613"/>
        <v>0</v>
      </c>
      <c r="N154" s="56">
        <f t="shared" si="614"/>
        <v>0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27.273999999999997</v>
      </c>
      <c r="K155" s="3">
        <f t="shared" ref="K155:N155" si="616">+J155*(1+K156)</f>
        <v>28.610425999999997</v>
      </c>
      <c r="L155" s="3">
        <f t="shared" si="616"/>
        <v>30.012336873999995</v>
      </c>
      <c r="M155" s="3">
        <f t="shared" si="616"/>
        <v>31.482941380825991</v>
      </c>
      <c r="N155" s="3">
        <f t="shared" si="616"/>
        <v>33.025605508486464</v>
      </c>
    </row>
    <row r="156" spans="1:14" x14ac:dyDescent="0.3">
      <c r="A156" s="48" t="s">
        <v>129</v>
      </c>
      <c r="B156" s="51" t="str">
        <f t="shared" ref="B156" si="617">+IFERROR(B155/A155-1,"nm")</f>
        <v>nm</v>
      </c>
      <c r="C156" s="51" t="str">
        <f t="shared" ref="C156" si="618">+IFERROR(C155/B155-1,"nm")</f>
        <v>nm</v>
      </c>
      <c r="D156" s="51" t="str">
        <f t="shared" ref="D156" si="619">+IFERROR(D155/C155-1,"nm")</f>
        <v>nm</v>
      </c>
      <c r="E156" s="51" t="str">
        <f t="shared" ref="E156" si="620">+IFERROR(E155/D155-1,"nm")</f>
        <v>nm</v>
      </c>
      <c r="F156" s="51">
        <f t="shared" ref="F156" si="621">+IFERROR(F155/E155-1,"nm")</f>
        <v>-0.1428571428571429</v>
      </c>
      <c r="G156" s="51">
        <f t="shared" ref="G156" si="622">+IFERROR(G155/F155-1,"nm")</f>
        <v>4.1666666666666741E-2</v>
      </c>
      <c r="H156" s="51">
        <f t="shared" ref="H156" si="623">+IFERROR(H155/G155-1,"nm")</f>
        <v>0.15999999999999992</v>
      </c>
      <c r="I156" s="68">
        <f t="shared" ref="I156" si="624">+IFERROR(I155/H155-1,"nm")</f>
        <v>-0.10344827586206895</v>
      </c>
      <c r="J156" s="68">
        <f>+J157+J158</f>
        <v>4.9000000000000002E-2</v>
      </c>
      <c r="K156" s="68">
        <f t="shared" ref="K156:N156" si="625">+K157+K158</f>
        <v>4.9000000000000002E-2</v>
      </c>
      <c r="L156" s="68">
        <f t="shared" si="625"/>
        <v>4.9000000000000002E-2</v>
      </c>
      <c r="M156" s="68">
        <f t="shared" si="625"/>
        <v>4.9000000000000002E-2</v>
      </c>
      <c r="N156" s="68">
        <f t="shared" si="625"/>
        <v>4.9000000000000002E-2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7">
        <f>Historicals!I200</f>
        <v>-0.16</v>
      </c>
      <c r="J157" s="60">
        <v>4.9000000000000002E-2</v>
      </c>
      <c r="K157" s="60">
        <f t="shared" ref="K157:K158" si="626">+J157</f>
        <v>4.9000000000000002E-2</v>
      </c>
      <c r="L157" s="60">
        <f t="shared" ref="L157:L158" si="627">+K157</f>
        <v>4.9000000000000002E-2</v>
      </c>
      <c r="M157" s="60">
        <f t="shared" ref="M157:M158" si="628">+L157</f>
        <v>4.9000000000000002E-2</v>
      </c>
      <c r="N157" s="60">
        <f t="shared" ref="N157:N158" si="629">+M157</f>
        <v>4.9000000000000002E-2</v>
      </c>
    </row>
    <row r="158" spans="1:14" x14ac:dyDescent="0.3">
      <c r="A158" s="48" t="s">
        <v>138</v>
      </c>
      <c r="B158" s="51" t="str">
        <f t="shared" ref="B158:I158" si="630">+IFERROR(B156-B157,"nm")</f>
        <v>nm</v>
      </c>
      <c r="C158" s="51" t="str">
        <f t="shared" si="630"/>
        <v>nm</v>
      </c>
      <c r="D158" s="51" t="str">
        <f t="shared" si="630"/>
        <v>nm</v>
      </c>
      <c r="E158" s="51" t="str">
        <f t="shared" si="630"/>
        <v>nm</v>
      </c>
      <c r="F158" s="51">
        <f t="shared" si="630"/>
        <v>-5.5511151231257827E-17</v>
      </c>
      <c r="G158" s="51">
        <f t="shared" si="630"/>
        <v>7.6327832942979512E-17</v>
      </c>
      <c r="H158" s="51">
        <f t="shared" si="630"/>
        <v>-8.3266726846886741E-17</v>
      </c>
      <c r="I158" s="51">
        <f t="shared" si="630"/>
        <v>5.6551724137931053E-2</v>
      </c>
      <c r="J158" s="56">
        <v>0</v>
      </c>
      <c r="K158" s="56">
        <f t="shared" si="626"/>
        <v>0</v>
      </c>
      <c r="L158" s="56">
        <f t="shared" si="627"/>
        <v>0</v>
      </c>
      <c r="M158" s="56">
        <f t="shared" si="628"/>
        <v>0</v>
      </c>
      <c r="N158" s="56">
        <f t="shared" si="629"/>
        <v>0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129.02699999999999</v>
      </c>
      <c r="K159" s="3">
        <f t="shared" ref="K159:N159" si="631">+J159*(1+K160)</f>
        <v>135.34932299999997</v>
      </c>
      <c r="L159" s="3">
        <f t="shared" si="631"/>
        <v>141.98143982699995</v>
      </c>
      <c r="M159" s="3">
        <f t="shared" si="631"/>
        <v>148.93853037852293</v>
      </c>
      <c r="N159" s="3">
        <f t="shared" si="631"/>
        <v>156.23651836707054</v>
      </c>
    </row>
    <row r="160" spans="1:14" x14ac:dyDescent="0.3">
      <c r="A160" s="48" t="s">
        <v>129</v>
      </c>
      <c r="B160" s="51" t="str">
        <f t="shared" ref="B160" si="632">+IFERROR(B159/A159-1,"nm")</f>
        <v>nm</v>
      </c>
      <c r="C160" s="51">
        <f t="shared" ref="C160" si="633">+IFERROR(C159/B159-1,"nm")</f>
        <v>-1.3622603430877955E-2</v>
      </c>
      <c r="D160" s="51">
        <f t="shared" ref="D160" si="634">+IFERROR(D159/C159-1,"nm")</f>
        <v>4.4501278772378416E-2</v>
      </c>
      <c r="E160" s="51">
        <f t="shared" ref="E160" si="635">+IFERROR(E159/D159-1,"nm")</f>
        <v>-0.9495592556317336</v>
      </c>
      <c r="F160" s="51">
        <f t="shared" ref="F160" si="636">+IFERROR(F159/E159-1,"nm")</f>
        <v>2.9126213592232997E-2</v>
      </c>
      <c r="G160" s="51">
        <f t="shared" ref="G160" si="637">+IFERROR(G159/F159-1,"nm")</f>
        <v>-0.15094339622641506</v>
      </c>
      <c r="H160" s="51">
        <f t="shared" ref="H160" si="638">+IFERROR(H159/G159-1,"nm")</f>
        <v>-4.4444444444444398E-2</v>
      </c>
      <c r="I160" s="68">
        <f t="shared" ref="I160" si="639">+IFERROR(I159/H159-1,"nm")</f>
        <v>0.43023255813953498</v>
      </c>
      <c r="J160" s="68">
        <f>+J161+J162</f>
        <v>4.9000000000000002E-2</v>
      </c>
      <c r="K160" s="68">
        <f t="shared" ref="K160:N160" si="640">+K161+K162</f>
        <v>4.9000000000000002E-2</v>
      </c>
      <c r="L160" s="68">
        <f t="shared" si="640"/>
        <v>4.9000000000000002E-2</v>
      </c>
      <c r="M160" s="68">
        <f t="shared" si="640"/>
        <v>4.9000000000000002E-2</v>
      </c>
      <c r="N160" s="68">
        <f t="shared" si="640"/>
        <v>4.9000000000000002E-2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7">
        <f>Historicals!I201</f>
        <v>0.42</v>
      </c>
      <c r="J161" s="60">
        <v>4.9000000000000002E-2</v>
      </c>
      <c r="K161" s="60">
        <f t="shared" ref="K161:K162" si="641">+J161</f>
        <v>4.9000000000000002E-2</v>
      </c>
      <c r="L161" s="60">
        <f t="shared" ref="L161:L162" si="642">+K161</f>
        <v>4.9000000000000002E-2</v>
      </c>
      <c r="M161" s="60">
        <f t="shared" ref="M161:M162" si="643">+L161</f>
        <v>4.9000000000000002E-2</v>
      </c>
      <c r="N161" s="60">
        <f t="shared" ref="N161:N162" si="644">+M161</f>
        <v>4.9000000000000002E-2</v>
      </c>
    </row>
    <row r="162" spans="1:14" x14ac:dyDescent="0.3">
      <c r="A162" s="48" t="s">
        <v>138</v>
      </c>
      <c r="B162" s="51" t="str">
        <f t="shared" ref="B162:I162" si="645">+IFERROR(B160-B161,"nm")</f>
        <v>nm</v>
      </c>
      <c r="C162" s="51">
        <f t="shared" si="645"/>
        <v>-5.377642775528102E-17</v>
      </c>
      <c r="D162" s="51">
        <f t="shared" si="645"/>
        <v>-9.7144514654701197E-17</v>
      </c>
      <c r="E162" s="51">
        <f t="shared" si="645"/>
        <v>0</v>
      </c>
      <c r="F162" s="51">
        <f t="shared" si="645"/>
        <v>-1.3877787807814457E-17</v>
      </c>
      <c r="G162" s="51">
        <f t="shared" si="645"/>
        <v>2.7755575615628914E-17</v>
      </c>
      <c r="H162" s="51">
        <f t="shared" si="645"/>
        <v>4.8572257327350599E-17</v>
      </c>
      <c r="I162" s="51">
        <f t="shared" si="645"/>
        <v>1.0232558139534997E-2</v>
      </c>
      <c r="J162" s="56">
        <v>0</v>
      </c>
      <c r="K162" s="56">
        <f t="shared" si="641"/>
        <v>0</v>
      </c>
      <c r="L162" s="56">
        <f t="shared" si="642"/>
        <v>0</v>
      </c>
      <c r="M162" s="56">
        <f t="shared" si="643"/>
        <v>0</v>
      </c>
      <c r="N162" s="56">
        <f t="shared" si="644"/>
        <v>0</v>
      </c>
    </row>
    <row r="163" spans="1:14" x14ac:dyDescent="0.3">
      <c r="A163" s="9" t="s">
        <v>130</v>
      </c>
      <c r="B163" s="52">
        <f t="shared" ref="B163:H163" si="646">+B170+B166</f>
        <v>535</v>
      </c>
      <c r="C163" s="52">
        <f t="shared" si="646"/>
        <v>514</v>
      </c>
      <c r="D163" s="52">
        <f t="shared" si="646"/>
        <v>505</v>
      </c>
      <c r="E163" s="52">
        <f t="shared" si="646"/>
        <v>343</v>
      </c>
      <c r="F163" s="52">
        <f t="shared" si="646"/>
        <v>334</v>
      </c>
      <c r="G163" s="52">
        <f t="shared" si="646"/>
        <v>322</v>
      </c>
      <c r="H163" s="52">
        <f t="shared" si="646"/>
        <v>569</v>
      </c>
      <c r="I163" s="52">
        <f>+I170+I166</f>
        <v>691</v>
      </c>
      <c r="J163" s="52">
        <f>+J145*J165</f>
        <v>724.85899999999992</v>
      </c>
      <c r="K163" s="52">
        <f t="shared" ref="K163:N163" si="647">+K145*K165</f>
        <v>760.37709099999995</v>
      </c>
      <c r="L163" s="52">
        <f t="shared" si="647"/>
        <v>797.63556845899973</v>
      </c>
      <c r="M163" s="52">
        <f t="shared" si="647"/>
        <v>836.71971131349073</v>
      </c>
      <c r="N163" s="52">
        <f t="shared" si="647"/>
        <v>877.71897716785168</v>
      </c>
    </row>
    <row r="164" spans="1:14" x14ac:dyDescent="0.3">
      <c r="A164" s="50" t="s">
        <v>129</v>
      </c>
      <c r="B164" s="51" t="str">
        <f t="shared" ref="B164" si="648">+IFERROR(B163/A163-1,"nm")</f>
        <v>nm</v>
      </c>
      <c r="C164" s="51">
        <f t="shared" ref="C164" si="649">+IFERROR(C163/B163-1,"nm")</f>
        <v>-3.9252336448598157E-2</v>
      </c>
      <c r="D164" s="51">
        <f t="shared" ref="D164" si="650">+IFERROR(D163/C163-1,"nm")</f>
        <v>-1.7509727626459193E-2</v>
      </c>
      <c r="E164" s="51">
        <f t="shared" ref="E164" si="651">+IFERROR(E163/D163-1,"nm")</f>
        <v>-0.32079207920792074</v>
      </c>
      <c r="F164" s="51">
        <f t="shared" ref="F164" si="652">+IFERROR(F163/E163-1,"nm")</f>
        <v>-2.6239067055393583E-2</v>
      </c>
      <c r="G164" s="51">
        <f t="shared" ref="G164" si="653">+IFERROR(G163/F163-1,"nm")</f>
        <v>-3.59281437125748E-2</v>
      </c>
      <c r="H164" s="51">
        <f t="shared" ref="H164" si="654">+IFERROR(H163/G163-1,"nm")</f>
        <v>0.76708074534161486</v>
      </c>
      <c r="I164" s="51">
        <f t="shared" ref="I164" si="655">+IFERROR(I163/H163-1,"nm")</f>
        <v>0.21441124780316345</v>
      </c>
      <c r="J164" s="51">
        <f t="shared" ref="J164" si="656">+IFERROR(J163/I163-1,"nm")</f>
        <v>4.8999999999999932E-2</v>
      </c>
      <c r="K164" s="51">
        <f t="shared" ref="K164" si="657">+IFERROR(K163/J163-1,"nm")</f>
        <v>4.8999999999999932E-2</v>
      </c>
      <c r="L164" s="51">
        <f t="shared" ref="L164" si="658">+IFERROR(L163/K163-1,"nm")</f>
        <v>4.899999999999971E-2</v>
      </c>
      <c r="M164" s="51">
        <f t="shared" ref="M164" si="659">+IFERROR(M163/L163-1,"nm")</f>
        <v>4.8999999999999932E-2</v>
      </c>
      <c r="N164" s="51">
        <f t="shared" ref="N164" si="660">+IFERROR(N163/M163-1,"nm")</f>
        <v>4.8999999999999932E-2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661">+IFERROR(C163/C$145,"nm")</f>
        <v>0.26291560102301792</v>
      </c>
      <c r="D165" s="51">
        <f t="shared" si="661"/>
        <v>0.24730656219392752</v>
      </c>
      <c r="E165" s="51">
        <f t="shared" si="661"/>
        <v>0.18186638388123011</v>
      </c>
      <c r="F165" s="51">
        <f t="shared" si="661"/>
        <v>0.17523609653725078</v>
      </c>
      <c r="G165" s="51">
        <f t="shared" si="661"/>
        <v>0.17443120260021669</v>
      </c>
      <c r="H165" s="51">
        <f t="shared" si="661"/>
        <v>0.25804988662131517</v>
      </c>
      <c r="I165" s="63">
        <f t="shared" si="661"/>
        <v>0.29454390451832907</v>
      </c>
      <c r="J165" s="64">
        <f>+I165</f>
        <v>0.29454390451832907</v>
      </c>
      <c r="K165" s="64">
        <f t="shared" ref="K165" si="662">+J165</f>
        <v>0.29454390451832907</v>
      </c>
      <c r="L165" s="64">
        <f t="shared" ref="L165" si="663">+K165</f>
        <v>0.29454390451832907</v>
      </c>
      <c r="M165" s="64">
        <f t="shared" ref="M165" si="664">+L165</f>
        <v>0.29454390451832907</v>
      </c>
      <c r="N165" s="64">
        <f t="shared" ref="N165" si="665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23.077999999999999</v>
      </c>
      <c r="K166" s="52">
        <f t="shared" ref="K166:N166" si="666">+K169*K176</f>
        <v>24.208821999999998</v>
      </c>
      <c r="L166" s="52">
        <f t="shared" si="666"/>
        <v>25.395054277999993</v>
      </c>
      <c r="M166" s="52">
        <f t="shared" si="666"/>
        <v>26.639411937621993</v>
      </c>
      <c r="N166" s="52">
        <f t="shared" si="666"/>
        <v>27.944743122565466</v>
      </c>
    </row>
    <row r="167" spans="1:14" x14ac:dyDescent="0.3">
      <c r="A167" s="50" t="s">
        <v>129</v>
      </c>
      <c r="B167" s="51" t="str">
        <f t="shared" ref="B167" si="667">+IFERROR(B166/A166-1,"nm")</f>
        <v>nm</v>
      </c>
      <c r="C167" s="51">
        <f t="shared" ref="C167" si="668">+IFERROR(C166/B166-1,"nm")</f>
        <v>0.5</v>
      </c>
      <c r="D167" s="51">
        <f t="shared" ref="D167" si="669">+IFERROR(D166/C166-1,"nm")</f>
        <v>3.7037037037036979E-2</v>
      </c>
      <c r="E167" s="51">
        <f t="shared" ref="E167" si="670">+IFERROR(E166/D166-1,"nm")</f>
        <v>0.1785714285714286</v>
      </c>
      <c r="F167" s="51">
        <f t="shared" ref="F167" si="671">+IFERROR(F166/E166-1,"nm")</f>
        <v>-6.0606060606060552E-2</v>
      </c>
      <c r="G167" s="51">
        <f t="shared" ref="G167" si="672">+IFERROR(G166/F166-1,"nm")</f>
        <v>-0.19354838709677424</v>
      </c>
      <c r="H167" s="51">
        <f t="shared" ref="H167" si="673">+IFERROR(H166/G166-1,"nm")</f>
        <v>4.0000000000000036E-2</v>
      </c>
      <c r="I167" s="51">
        <f t="shared" ref="I167" si="674">+IFERROR(I166/H166-1,"nm")</f>
        <v>-0.15384615384615385</v>
      </c>
      <c r="J167" s="51">
        <f t="shared" ref="J167" si="675">+IFERROR(J166/I166-1,"nm")</f>
        <v>4.8999999999999932E-2</v>
      </c>
      <c r="K167" s="51">
        <f t="shared" ref="K167" si="676">+IFERROR(K166/J166-1,"nm")</f>
        <v>4.8999999999999932E-2</v>
      </c>
      <c r="L167" s="51">
        <f t="shared" ref="L167" si="677">+IFERROR(L166/K166-1,"nm")</f>
        <v>4.899999999999971E-2</v>
      </c>
      <c r="M167" s="51">
        <f t="shared" ref="M167" si="678">+IFERROR(M166/L166-1,"nm")</f>
        <v>4.8999999999999932E-2</v>
      </c>
      <c r="N167" s="51">
        <f t="shared" ref="N167" si="679">+IFERROR(N166/M166-1,"nm")</f>
        <v>4.899999999999971E-2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680">+IFERROR(C166/C$145,"nm")</f>
        <v>1.3810741687979539E-2</v>
      </c>
      <c r="D168" s="51">
        <f t="shared" si="680"/>
        <v>1.3712047012732615E-2</v>
      </c>
      <c r="E168" s="51">
        <f t="shared" si="680"/>
        <v>1.7497348886532343E-2</v>
      </c>
      <c r="F168" s="51">
        <f t="shared" si="680"/>
        <v>1.6264428121720881E-2</v>
      </c>
      <c r="G168" s="51">
        <f t="shared" si="680"/>
        <v>1.3542795232936078E-2</v>
      </c>
      <c r="H168" s="51">
        <f t="shared" si="680"/>
        <v>1.1791383219954649E-2</v>
      </c>
      <c r="I168" s="51">
        <f t="shared" si="680"/>
        <v>9.3776641091219103E-3</v>
      </c>
      <c r="J168" s="51">
        <f t="shared" ref="J168:N168" si="681">+IFERROR(J166/J$21,"nm")</f>
        <v>1.1987141066855556E-3</v>
      </c>
      <c r="K168" s="51">
        <f t="shared" si="681"/>
        <v>1.1987141066855556E-3</v>
      </c>
      <c r="L168" s="51">
        <f t="shared" si="681"/>
        <v>1.1987141066855554E-3</v>
      </c>
      <c r="M168" s="51">
        <f t="shared" si="681"/>
        <v>1.1987141066855556E-3</v>
      </c>
      <c r="N168" s="51">
        <f t="shared" si="681"/>
        <v>1.1987141066855554E-3</v>
      </c>
    </row>
    <row r="169" spans="1:14" x14ac:dyDescent="0.3">
      <c r="A169" s="50" t="s">
        <v>142</v>
      </c>
      <c r="B169" s="51">
        <f t="shared" ref="B169:I169" si="682">+IFERROR(B166/B176,"nm")</f>
        <v>0.14754098360655737</v>
      </c>
      <c r="C169" s="51">
        <f t="shared" si="682"/>
        <v>0.216</v>
      </c>
      <c r="D169" s="51">
        <f t="shared" si="682"/>
        <v>0.224</v>
      </c>
      <c r="E169" s="51">
        <f t="shared" si="682"/>
        <v>0.28695652173913044</v>
      </c>
      <c r="F169" s="51">
        <f t="shared" si="682"/>
        <v>0.31</v>
      </c>
      <c r="G169" s="51">
        <f t="shared" si="682"/>
        <v>0.3125</v>
      </c>
      <c r="H169" s="51">
        <f t="shared" si="682"/>
        <v>0.41269841269841268</v>
      </c>
      <c r="I169" s="63">
        <f t="shared" si="682"/>
        <v>0.44897959183673469</v>
      </c>
      <c r="J169" s="64">
        <f>+I169</f>
        <v>0.44897959183673469</v>
      </c>
      <c r="K169" s="64">
        <f t="shared" ref="K169" si="683">+J169</f>
        <v>0.44897959183673469</v>
      </c>
      <c r="L169" s="64">
        <f t="shared" ref="L169" si="684">+K169</f>
        <v>0.44897959183673469</v>
      </c>
      <c r="M169" s="64">
        <f t="shared" ref="M169" si="685">+L169</f>
        <v>0.44897959183673469</v>
      </c>
      <c r="N169" s="64">
        <f t="shared" ref="N169" si="686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87">+K163-K166</f>
        <v>736.16826900000001</v>
      </c>
      <c r="L170" s="9">
        <f t="shared" si="687"/>
        <v>772.24051418099975</v>
      </c>
      <c r="M170" s="9">
        <f t="shared" si="687"/>
        <v>810.08029937586878</v>
      </c>
      <c r="N170" s="9">
        <f t="shared" si="687"/>
        <v>849.77423404528622</v>
      </c>
    </row>
    <row r="171" spans="1:14" x14ac:dyDescent="0.3">
      <c r="A171" s="50" t="s">
        <v>129</v>
      </c>
      <c r="B171" s="51" t="str">
        <f t="shared" ref="B171" si="688">+IFERROR(B170/A170-1,"nm")</f>
        <v>nm</v>
      </c>
      <c r="C171" s="51">
        <f t="shared" ref="C171" si="689">+IFERROR(C170/B170-1,"nm")</f>
        <v>-5.8027079303675011E-2</v>
      </c>
      <c r="D171" s="51">
        <f t="shared" ref="D171" si="690">+IFERROR(D170/C170-1,"nm")</f>
        <v>-2.0533880903490731E-2</v>
      </c>
      <c r="E171" s="51">
        <f t="shared" ref="E171" si="691">+IFERROR(E170/D170-1,"nm")</f>
        <v>-0.35010482180293501</v>
      </c>
      <c r="F171" s="51">
        <f t="shared" ref="F171" si="692">+IFERROR(F170/E170-1,"nm")</f>
        <v>-2.2580645161290325E-2</v>
      </c>
      <c r="G171" s="51">
        <f t="shared" ref="G171" si="693">+IFERROR(G170/F170-1,"nm")</f>
        <v>-1.980198019801982E-2</v>
      </c>
      <c r="H171" s="51">
        <f t="shared" ref="H171" si="694">+IFERROR(H170/G170-1,"nm")</f>
        <v>0.82828282828282829</v>
      </c>
      <c r="I171" s="51">
        <f>+IFERROR(I170/H170-1,"nm")</f>
        <v>0.2320441988950277</v>
      </c>
      <c r="J171" s="51">
        <f t="shared" ref="J171" si="695">+IFERROR(J170/I170-1,"nm")</f>
        <v>4.8999999999999932E-2</v>
      </c>
      <c r="K171" s="51">
        <f t="shared" ref="K171" si="696">+IFERROR(K170/J170-1,"nm")</f>
        <v>4.9000000000000155E-2</v>
      </c>
      <c r="L171" s="51">
        <f t="shared" ref="L171" si="697">+IFERROR(L170/K170-1,"nm")</f>
        <v>4.899999999999971E-2</v>
      </c>
      <c r="M171" s="51">
        <f t="shared" ref="M171" si="698">+IFERROR(M170/L170-1,"nm")</f>
        <v>4.9000000000000155E-2</v>
      </c>
      <c r="N171" s="51">
        <f t="shared" ref="N171" si="699">+IFERROR(N170/M170-1,"nm")</f>
        <v>4.8999999999999932E-2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N172" si="700">+IFERROR(C170/C$145,"nm")</f>
        <v>0.24910485933503837</v>
      </c>
      <c r="D172" s="51">
        <f t="shared" si="700"/>
        <v>0.23359451518119489</v>
      </c>
      <c r="E172" s="51">
        <f t="shared" si="700"/>
        <v>0.16436903499469777</v>
      </c>
      <c r="F172" s="51">
        <f t="shared" si="700"/>
        <v>0.1589716684155299</v>
      </c>
      <c r="G172" s="51">
        <f t="shared" si="700"/>
        <v>0.16088840736728061</v>
      </c>
      <c r="H172" s="51">
        <f t="shared" si="700"/>
        <v>0.24625850340136055</v>
      </c>
      <c r="I172" s="63">
        <f t="shared" si="700"/>
        <v>0.28516624040920718</v>
      </c>
      <c r="J172" s="63">
        <f t="shared" si="700"/>
        <v>0.28516624040920718</v>
      </c>
      <c r="K172" s="63">
        <f t="shared" si="700"/>
        <v>0.28516624040920718</v>
      </c>
      <c r="L172" s="63">
        <f t="shared" si="700"/>
        <v>0.28516624040920713</v>
      </c>
      <c r="M172" s="63">
        <f t="shared" si="700"/>
        <v>0.28516624040920718</v>
      </c>
      <c r="N172" s="63">
        <f t="shared" si="700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9.4409999999999989</v>
      </c>
      <c r="K173" s="52">
        <f t="shared" ref="K173:N173" si="701">+K145*K175</f>
        <v>9.9036089999999994</v>
      </c>
      <c r="L173" s="52">
        <f t="shared" si="701"/>
        <v>10.388885840999997</v>
      </c>
      <c r="M173" s="52">
        <f t="shared" si="701"/>
        <v>10.897941247208998</v>
      </c>
      <c r="N173" s="52">
        <f t="shared" si="701"/>
        <v>11.431940368322236</v>
      </c>
    </row>
    <row r="174" spans="1:14" x14ac:dyDescent="0.3">
      <c r="A174" s="50" t="s">
        <v>129</v>
      </c>
      <c r="B174" s="51" t="str">
        <f t="shared" ref="B174" si="702">+IFERROR(B173/A173-1,"nm")</f>
        <v>nm</v>
      </c>
      <c r="C174" s="51">
        <f t="shared" ref="C174" si="703">+IFERROR(C173/B173-1,"nm")</f>
        <v>-0.43478260869565222</v>
      </c>
      <c r="D174" s="51">
        <f t="shared" ref="D174" si="704">+IFERROR(D173/C173-1,"nm")</f>
        <v>-0.23076923076923073</v>
      </c>
      <c r="E174" s="51">
        <f t="shared" ref="E174" si="705">+IFERROR(E173/D173-1,"nm")</f>
        <v>-0.26666666666666672</v>
      </c>
      <c r="F174" s="51">
        <f t="shared" ref="F174" si="706">+IFERROR(F173/E173-1,"nm")</f>
        <v>-0.18181818181818177</v>
      </c>
      <c r="G174" s="51">
        <f t="shared" ref="G174" si="707">+IFERROR(G173/F173-1,"nm")</f>
        <v>-0.33333333333333337</v>
      </c>
      <c r="H174" s="51">
        <f t="shared" ref="H174" si="708">+IFERROR(H173/G173-1,"nm")</f>
        <v>-0.41666666666666663</v>
      </c>
      <c r="I174" s="51">
        <f t="shared" ref="I174" si="709">+IFERROR(I173/H173-1,"nm")</f>
        <v>0.28571428571428581</v>
      </c>
      <c r="J174" s="51">
        <f t="shared" ref="J174" si="710">+IFERROR(J173/I173-1,"nm")</f>
        <v>4.8999999999999932E-2</v>
      </c>
      <c r="K174" s="51">
        <f t="shared" ref="K174" si="711">+IFERROR(K173/J173-1,"nm")</f>
        <v>4.9000000000000155E-2</v>
      </c>
      <c r="L174" s="51">
        <f t="shared" ref="L174" si="712">+IFERROR(L173/K173-1,"nm")</f>
        <v>4.899999999999971E-2</v>
      </c>
      <c r="M174" s="51">
        <f t="shared" ref="M174" si="713">+IFERROR(M173/L173-1,"nm")</f>
        <v>4.9000000000000155E-2</v>
      </c>
      <c r="N174" s="51">
        <f t="shared" ref="N174" si="714">+IFERROR(N173/M173-1,"nm")</f>
        <v>4.899999999999971E-2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15">+IFERROR(C173/C$145,"nm")</f>
        <v>1.9948849104859334E-2</v>
      </c>
      <c r="D175" s="51">
        <f t="shared" si="715"/>
        <v>1.4691478942213516E-2</v>
      </c>
      <c r="E175" s="51">
        <f t="shared" si="715"/>
        <v>1.166489925768823E-2</v>
      </c>
      <c r="F175" s="51">
        <f t="shared" si="715"/>
        <v>9.4438614900314802E-3</v>
      </c>
      <c r="G175" s="51">
        <f t="shared" si="715"/>
        <v>6.5005417118093175E-3</v>
      </c>
      <c r="H175" s="51">
        <f t="shared" si="715"/>
        <v>3.1746031746031746E-3</v>
      </c>
      <c r="I175" s="63">
        <f t="shared" si="715"/>
        <v>3.8363171355498722E-3</v>
      </c>
      <c r="J175" s="64">
        <f>+I175</f>
        <v>3.8363171355498722E-3</v>
      </c>
      <c r="K175" s="64">
        <f t="shared" ref="K175" si="716">+J175</f>
        <v>3.8363171355498722E-3</v>
      </c>
      <c r="L175" s="64">
        <f t="shared" ref="L175" si="717">+K175</f>
        <v>3.8363171355498722E-3</v>
      </c>
      <c r="M175" s="64">
        <f t="shared" ref="M175" si="718">+L175</f>
        <v>3.8363171355498722E-3</v>
      </c>
      <c r="N175" s="64">
        <f t="shared" ref="N175" si="719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51.400999999999996</v>
      </c>
      <c r="K176" s="52">
        <f t="shared" ref="K176:N176" si="720">+K145*K178</f>
        <v>53.919648999999993</v>
      </c>
      <c r="L176" s="52">
        <f t="shared" si="720"/>
        <v>56.561711800999987</v>
      </c>
      <c r="M176" s="52">
        <f t="shared" si="720"/>
        <v>59.333235679248986</v>
      </c>
      <c r="N176" s="52">
        <f t="shared" si="720"/>
        <v>62.240564227532175</v>
      </c>
    </row>
    <row r="177" spans="1:14" x14ac:dyDescent="0.3">
      <c r="A177" s="50" t="s">
        <v>129</v>
      </c>
      <c r="B177" s="51" t="str">
        <f t="shared" ref="B177" si="721">+IFERROR(B176/A176-1,"nm")</f>
        <v>nm</v>
      </c>
      <c r="C177" s="51">
        <f t="shared" ref="C177" si="722">+IFERROR(C176/B176-1,"nm")</f>
        <v>2.4590163934426146E-2</v>
      </c>
      <c r="D177" s="51">
        <f t="shared" ref="D177" si="723">+IFERROR(D176/C176-1,"nm")</f>
        <v>0</v>
      </c>
      <c r="E177" s="51">
        <f t="shared" ref="E177" si="724">+IFERROR(E176/D176-1,"nm")</f>
        <v>-7.999999999999996E-2</v>
      </c>
      <c r="F177" s="51">
        <f t="shared" ref="F177" si="725">+IFERROR(F176/E176-1,"nm")</f>
        <v>-0.13043478260869568</v>
      </c>
      <c r="G177" s="51">
        <f t="shared" ref="G177" si="726">+IFERROR(G176/F176-1,"nm")</f>
        <v>-0.19999999999999996</v>
      </c>
      <c r="H177" s="51">
        <f t="shared" ref="H177" si="727">+IFERROR(H176/G176-1,"nm")</f>
        <v>-0.21250000000000002</v>
      </c>
      <c r="I177" s="51">
        <f>+IFERROR(I176/H176-1,"nm")</f>
        <v>-0.22222222222222221</v>
      </c>
      <c r="J177" s="51">
        <f t="shared" ref="J177:N177" si="728">+IFERROR(J176/I176-1,"nm")</f>
        <v>4.8999999999999932E-2</v>
      </c>
      <c r="K177" s="51">
        <f t="shared" si="728"/>
        <v>4.8999999999999932E-2</v>
      </c>
      <c r="L177" s="51">
        <f t="shared" si="728"/>
        <v>4.8999999999999932E-2</v>
      </c>
      <c r="M177" s="51">
        <f t="shared" si="728"/>
        <v>4.8999999999999932E-2</v>
      </c>
      <c r="N177" s="51">
        <f t="shared" si="728"/>
        <v>4.899999999999971E-2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I178" si="729">+IFERROR(C176/C$145,"nm")</f>
        <v>6.3938618925831206E-2</v>
      </c>
      <c r="D178" s="51">
        <f t="shared" si="729"/>
        <v>6.1214495592556317E-2</v>
      </c>
      <c r="E178" s="51">
        <f t="shared" si="729"/>
        <v>6.097560975609756E-2</v>
      </c>
      <c r="F178" s="51">
        <f t="shared" si="729"/>
        <v>5.2465897166841552E-2</v>
      </c>
      <c r="G178" s="51">
        <f t="shared" si="729"/>
        <v>4.3336944745395449E-2</v>
      </c>
      <c r="H178" s="51">
        <f t="shared" si="729"/>
        <v>2.8571428571428571E-2</v>
      </c>
      <c r="I178" s="63">
        <f t="shared" si="729"/>
        <v>2.0886615515771527E-2</v>
      </c>
      <c r="J178" s="64">
        <f>+I178</f>
        <v>2.0886615515771527E-2</v>
      </c>
      <c r="K178" s="64">
        <f t="shared" ref="K178" si="730">+J178</f>
        <v>2.0886615515771527E-2</v>
      </c>
      <c r="L178" s="64">
        <f t="shared" ref="L178" si="731">+K178</f>
        <v>2.0886615515771527E-2</v>
      </c>
      <c r="M178" s="64">
        <f t="shared" ref="M178" si="732">+L178</f>
        <v>2.0886615515771527E-2</v>
      </c>
      <c r="N178" s="64">
        <f t="shared" ref="N178" si="733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>
        <f>I180</f>
        <v>102</v>
      </c>
      <c r="J179" s="47">
        <f t="shared" ref="J179:N179" si="734">J180</f>
        <v>106.99799999999999</v>
      </c>
      <c r="K179" s="47">
        <f t="shared" si="734"/>
        <v>112.24090199999998</v>
      </c>
      <c r="L179" s="47">
        <f t="shared" si="734"/>
        <v>117.74070619799997</v>
      </c>
      <c r="M179" s="47">
        <f t="shared" si="734"/>
        <v>123.51000080170196</v>
      </c>
      <c r="N179" s="47">
        <f t="shared" si="734"/>
        <v>129.56199084098535</v>
      </c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6">
        <f>Historicals!I123</f>
        <v>102</v>
      </c>
      <c r="J180" s="66">
        <f>I180*(1+J181)</f>
        <v>106.99799999999999</v>
      </c>
      <c r="K180" s="66">
        <f t="shared" ref="K180:N180" si="735">J180*(1+K181)</f>
        <v>112.24090199999998</v>
      </c>
      <c r="L180" s="66">
        <f t="shared" ref="L180" si="736">K180*(1+L181)</f>
        <v>117.74070619799997</v>
      </c>
      <c r="M180" s="66">
        <f t="shared" ref="M180" si="737">L180*(1+M181)</f>
        <v>123.51000080170196</v>
      </c>
      <c r="N180" s="66">
        <f t="shared" ref="N180" si="738">M180*(1+N181)</f>
        <v>129.56199084098535</v>
      </c>
    </row>
    <row r="181" spans="1:14" x14ac:dyDescent="0.3">
      <c r="A181" s="48" t="s">
        <v>129</v>
      </c>
      <c r="B181" s="51" t="str">
        <f t="shared" ref="B181" si="739">+IFERROR(B180/A180-1,"nm")</f>
        <v>nm</v>
      </c>
      <c r="C181" s="51">
        <f t="shared" ref="C181" si="740">+IFERROR(C180/B180-1,"nm")</f>
        <v>-0.36521739130434783</v>
      </c>
      <c r="D181" s="51">
        <f t="shared" ref="D181" si="741">+IFERROR(D180/C180-1,"nm")</f>
        <v>0</v>
      </c>
      <c r="E181" s="51">
        <f t="shared" ref="E181" si="742">+IFERROR(E180/D180-1,"nm")</f>
        <v>0.20547945205479445</v>
      </c>
      <c r="F181" s="51">
        <f t="shared" ref="F181" si="743">+IFERROR(F180/E180-1,"nm")</f>
        <v>-0.52272727272727271</v>
      </c>
      <c r="G181" s="51">
        <f t="shared" ref="G181" si="744">+IFERROR(G180/F180-1,"nm")</f>
        <v>-0.2857142857142857</v>
      </c>
      <c r="H181" s="51">
        <f t="shared" ref="H181" si="745">+IFERROR(H180/G180-1,"nm")</f>
        <v>-0.16666666666666663</v>
      </c>
      <c r="I181" s="65">
        <f t="shared" ref="I181" si="746">+IFERROR(I180/H180-1,"nm")</f>
        <v>3.08</v>
      </c>
      <c r="J181" s="65">
        <v>4.9000000000000002E-2</v>
      </c>
      <c r="K181" s="65">
        <v>4.9000000000000002E-2</v>
      </c>
      <c r="L181" s="65">
        <v>4.9000000000000002E-2</v>
      </c>
      <c r="M181" s="65">
        <v>4.9000000000000002E-2</v>
      </c>
      <c r="N181" s="65">
        <v>4.9000000000000002E-2</v>
      </c>
    </row>
    <row r="182" spans="1:14" x14ac:dyDescent="0.3">
      <c r="A182" s="9" t="s">
        <v>130</v>
      </c>
      <c r="B182" s="52">
        <f t="shared" ref="B182:H182" si="747">+B189+B185</f>
        <v>-2057</v>
      </c>
      <c r="C182" s="52">
        <f t="shared" si="747"/>
        <v>-2366</v>
      </c>
      <c r="D182" s="52">
        <f t="shared" si="747"/>
        <v>-2444</v>
      </c>
      <c r="E182" s="52">
        <f t="shared" si="747"/>
        <v>-2441</v>
      </c>
      <c r="F182" s="52">
        <f t="shared" si="747"/>
        <v>-3067</v>
      </c>
      <c r="G182" s="52">
        <f t="shared" si="747"/>
        <v>-3254</v>
      </c>
      <c r="H182" s="52">
        <f t="shared" si="747"/>
        <v>-3434</v>
      </c>
      <c r="I182" s="52">
        <f>+I189+I185</f>
        <v>-4042</v>
      </c>
      <c r="J182" s="52">
        <f>+J180*J184</f>
        <v>-4240.0579999999991</v>
      </c>
      <c r="K182" s="52">
        <f>+K180*K184</f>
        <v>-4447.8208419999992</v>
      </c>
      <c r="L182" s="52">
        <f>+L180*L184</f>
        <v>-4665.7640632579987</v>
      </c>
      <c r="M182" s="52">
        <f>+M180*M184</f>
        <v>-4894.38650235764</v>
      </c>
      <c r="N182" s="52">
        <f>+N180*N184</f>
        <v>-5134.2114409731639</v>
      </c>
    </row>
    <row r="183" spans="1:14" x14ac:dyDescent="0.3">
      <c r="A183" s="50" t="s">
        <v>129</v>
      </c>
      <c r="B183" s="51" t="str">
        <f t="shared" ref="B183" si="748">+IFERROR(B182/A182-1,"nm")</f>
        <v>nm</v>
      </c>
      <c r="C183" s="51">
        <f t="shared" ref="C183" si="749">+IFERROR(C182/B182-1,"nm")</f>
        <v>0.15021876519202726</v>
      </c>
      <c r="D183" s="51">
        <f t="shared" ref="D183" si="750">+IFERROR(D182/C182-1,"nm")</f>
        <v>3.2967032967033072E-2</v>
      </c>
      <c r="E183" s="51">
        <f t="shared" ref="E183" si="751">+IFERROR(E182/D182-1,"nm")</f>
        <v>-1.2274959083469206E-3</v>
      </c>
      <c r="F183" s="51">
        <f t="shared" ref="F183" si="752">+IFERROR(F182/E182-1,"nm")</f>
        <v>0.25645227365833678</v>
      </c>
      <c r="G183" s="51">
        <f t="shared" ref="G183" si="753">+IFERROR(G182/F182-1,"nm")</f>
        <v>6.0971633518095869E-2</v>
      </c>
      <c r="H183" s="51">
        <f t="shared" ref="H183" si="754">+IFERROR(H182/G182-1,"nm")</f>
        <v>5.5316533497234088E-2</v>
      </c>
      <c r="I183" s="68">
        <f>+IFERROR(I182/H182-1,"nm")</f>
        <v>0.1770529994175889</v>
      </c>
      <c r="J183" s="68">
        <f t="shared" ref="J183" si="755">+IFERROR(J182/I182-1,"nm")</f>
        <v>4.899999999999971E-2</v>
      </c>
      <c r="K183" s="68">
        <f t="shared" ref="K183" si="756">+IFERROR(K182/J182-1,"nm")</f>
        <v>4.8999999999999932E-2</v>
      </c>
      <c r="L183" s="68">
        <f t="shared" ref="L183" si="757">+IFERROR(L182/K182-1,"nm")</f>
        <v>4.8999999999999932E-2</v>
      </c>
      <c r="M183" s="68">
        <f t="shared" ref="M183" si="758">+IFERROR(M182/L182-1,"nm")</f>
        <v>4.8999999999999932E-2</v>
      </c>
      <c r="N183" s="68">
        <f t="shared" ref="N183" si="759">+IFERROR(N182/M182-1,"nm")</f>
        <v>4.8999999999999932E-2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760">+IFERROR(C182/C$180,"nm")</f>
        <v>-32.410958904109592</v>
      </c>
      <c r="D184" s="51">
        <f t="shared" si="760"/>
        <v>-33.479452054794521</v>
      </c>
      <c r="E184" s="51">
        <f t="shared" si="760"/>
        <v>-27.738636363636363</v>
      </c>
      <c r="F184" s="51">
        <f t="shared" si="760"/>
        <v>-73.023809523809518</v>
      </c>
      <c r="G184" s="51">
        <f t="shared" si="760"/>
        <v>-108.46666666666667</v>
      </c>
      <c r="H184" s="51">
        <f t="shared" si="760"/>
        <v>-137.36000000000001</v>
      </c>
      <c r="I184" s="63">
        <f t="shared" si="760"/>
        <v>-39.627450980392155</v>
      </c>
      <c r="J184" s="64">
        <f>+I184</f>
        <v>-39.627450980392155</v>
      </c>
      <c r="K184" s="64">
        <f t="shared" ref="K184" si="761">+J184</f>
        <v>-39.627450980392155</v>
      </c>
      <c r="L184" s="64">
        <f t="shared" ref="L184" si="762">+K184</f>
        <v>-39.627450980392155</v>
      </c>
      <c r="M184" s="64">
        <f t="shared" ref="M184" si="763">+L184</f>
        <v>-39.627450980392155</v>
      </c>
      <c r="N184" s="64">
        <f t="shared" ref="N184" si="764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230.77999999999997</v>
      </c>
      <c r="K185" s="52">
        <f t="shared" ref="K185:N185" si="765">+K188*K195</f>
        <v>242.08821999999992</v>
      </c>
      <c r="L185" s="52">
        <f t="shared" si="765"/>
        <v>253.95054277999989</v>
      </c>
      <c r="M185" s="52">
        <f t="shared" si="765"/>
        <v>266.39411937621992</v>
      </c>
      <c r="N185" s="52">
        <f t="shared" si="765"/>
        <v>279.44743122565467</v>
      </c>
    </row>
    <row r="186" spans="1:14" x14ac:dyDescent="0.3">
      <c r="A186" s="50" t="s">
        <v>129</v>
      </c>
      <c r="B186" s="51" t="str">
        <f t="shared" ref="B186" si="766">+IFERROR(B185/A185-1,"nm")</f>
        <v>nm</v>
      </c>
      <c r="C186" s="51">
        <f t="shared" ref="C186" si="767">+IFERROR(C185/B185-1,"nm")</f>
        <v>9.5238095238095344E-2</v>
      </c>
      <c r="D186" s="51">
        <f t="shared" ref="D186" si="768">+IFERROR(D185/C185-1,"nm")</f>
        <v>1.304347826086949E-2</v>
      </c>
      <c r="E186" s="51">
        <f t="shared" ref="E186" si="769">+IFERROR(E185/D185-1,"nm")</f>
        <v>-6.8669527896995763E-2</v>
      </c>
      <c r="F186" s="51">
        <f t="shared" ref="F186" si="770">+IFERROR(F185/E185-1,"nm")</f>
        <v>-0.10138248847926268</v>
      </c>
      <c r="G186" s="51">
        <f t="shared" ref="G186" si="771">+IFERROR(G185/F185-1,"nm")</f>
        <v>9.7435897435897534E-2</v>
      </c>
      <c r="H186" s="51">
        <f t="shared" ref="H186" si="772">+IFERROR(H185/G185-1,"nm")</f>
        <v>3.7383177570093462E-2</v>
      </c>
      <c r="I186" s="51">
        <f t="shared" ref="I186" si="773">+IFERROR(I185/H185-1,"nm")</f>
        <v>-9.009009009009028E-3</v>
      </c>
      <c r="J186" s="51">
        <f t="shared" ref="J186" si="774">+IFERROR(J185/I185-1,"nm")</f>
        <v>4.8999999999999932E-2</v>
      </c>
      <c r="K186" s="51">
        <f t="shared" ref="K186" si="775">+IFERROR(K185/J185-1,"nm")</f>
        <v>4.899999999999971E-2</v>
      </c>
      <c r="L186" s="51">
        <f t="shared" ref="L186" si="776">+IFERROR(L185/K185-1,"nm")</f>
        <v>4.8999999999999932E-2</v>
      </c>
      <c r="M186" s="51">
        <f t="shared" ref="M186" si="777">+IFERROR(M185/L185-1,"nm")</f>
        <v>4.9000000000000155E-2</v>
      </c>
      <c r="N186" s="51">
        <f t="shared" ref="N186" si="778">+IFERROR(N185/M185-1,"nm")</f>
        <v>4.8999999999999932E-2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779">+IFERROR(C185/C$180,"nm")</f>
        <v>3.1506849315068495</v>
      </c>
      <c r="D187" s="51">
        <f t="shared" si="779"/>
        <v>3.1917808219178081</v>
      </c>
      <c r="E187" s="51">
        <f t="shared" si="779"/>
        <v>2.4659090909090908</v>
      </c>
      <c r="F187" s="51">
        <f t="shared" si="779"/>
        <v>4.6428571428571432</v>
      </c>
      <c r="G187" s="51">
        <f t="shared" si="779"/>
        <v>7.1333333333333337</v>
      </c>
      <c r="H187" s="51">
        <f t="shared" si="779"/>
        <v>8.8800000000000008</v>
      </c>
      <c r="I187" s="51">
        <f t="shared" si="779"/>
        <v>2.1568627450980391</v>
      </c>
      <c r="J187" s="51">
        <f t="shared" ref="J187:N187" si="780">+IFERROR(J185/J$21,"nm")</f>
        <v>1.1987141066855554E-2</v>
      </c>
      <c r="K187" s="51">
        <f t="shared" si="780"/>
        <v>1.1987141066855552E-2</v>
      </c>
      <c r="L187" s="51">
        <f t="shared" si="780"/>
        <v>1.1987141066855552E-2</v>
      </c>
      <c r="M187" s="51">
        <f t="shared" si="780"/>
        <v>1.1987141066855554E-2</v>
      </c>
      <c r="N187" s="51">
        <f t="shared" si="780"/>
        <v>1.1987141066855554E-2</v>
      </c>
    </row>
    <row r="188" spans="1:14" x14ac:dyDescent="0.3">
      <c r="A188" s="50" t="s">
        <v>142</v>
      </c>
      <c r="B188" s="51">
        <f t="shared" ref="B188:I188" si="781">+IFERROR(B185/B195,"nm")</f>
        <v>0.43388429752066116</v>
      </c>
      <c r="C188" s="51">
        <f t="shared" si="781"/>
        <v>0.45009784735812131</v>
      </c>
      <c r="D188" s="51">
        <f t="shared" si="781"/>
        <v>0.43714821763602252</v>
      </c>
      <c r="E188" s="51">
        <f t="shared" si="781"/>
        <v>0.36348408710217756</v>
      </c>
      <c r="F188" s="51">
        <f t="shared" si="781"/>
        <v>0.2932330827067669</v>
      </c>
      <c r="G188" s="51">
        <f t="shared" si="781"/>
        <v>0.25783132530120484</v>
      </c>
      <c r="H188" s="51">
        <f t="shared" si="781"/>
        <v>0.2846153846153846</v>
      </c>
      <c r="I188" s="63">
        <f t="shared" si="781"/>
        <v>0.27883396704689478</v>
      </c>
      <c r="J188" s="64">
        <f>+I188</f>
        <v>0.27883396704689478</v>
      </c>
      <c r="K188" s="64">
        <f t="shared" ref="K188" si="782">+J188</f>
        <v>0.27883396704689478</v>
      </c>
      <c r="L188" s="64">
        <f t="shared" ref="L188" si="783">+K188</f>
        <v>0.27883396704689478</v>
      </c>
      <c r="M188" s="64">
        <f t="shared" ref="M188" si="784">+L188</f>
        <v>0.27883396704689478</v>
      </c>
      <c r="N188" s="64">
        <f t="shared" ref="N188" si="785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86">+K182-K185</f>
        <v>-4689.9090619999988</v>
      </c>
      <c r="L189" s="9">
        <f t="shared" si="786"/>
        <v>-4919.7146060379982</v>
      </c>
      <c r="M189" s="9">
        <f t="shared" si="786"/>
        <v>-5160.7806217338602</v>
      </c>
      <c r="N189" s="9">
        <f t="shared" si="786"/>
        <v>-5413.6588721988182</v>
      </c>
    </row>
    <row r="190" spans="1:14" x14ac:dyDescent="0.3">
      <c r="A190" s="50" t="s">
        <v>129</v>
      </c>
      <c r="B190" s="51" t="str">
        <f t="shared" ref="B190" si="787">+IFERROR(B189/A189-1,"nm")</f>
        <v>nm</v>
      </c>
      <c r="C190" s="51">
        <f t="shared" ref="C190" si="788">+IFERROR(C189/B189-1,"nm")</f>
        <v>0.145125716806352</v>
      </c>
      <c r="D190" s="51">
        <f t="shared" ref="D190" si="789">+IFERROR(D189/C189-1,"nm")</f>
        <v>3.1201848998459125E-2</v>
      </c>
      <c r="E190" s="51">
        <f t="shared" ref="E190" si="790">+IFERROR(E189/D189-1,"nm")</f>
        <v>-7.097497198356395E-3</v>
      </c>
      <c r="F190" s="51">
        <f t="shared" ref="F190" si="791">+IFERROR(F189/E189-1,"nm")</f>
        <v>0.22723852520692245</v>
      </c>
      <c r="G190" s="51">
        <f t="shared" ref="G190" si="792">+IFERROR(G189/F189-1,"nm")</f>
        <v>6.3151440833844275E-2</v>
      </c>
      <c r="H190" s="51">
        <f t="shared" ref="H190" si="793">+IFERROR(H189/G189-1,"nm")</f>
        <v>5.4209919261822392E-2</v>
      </c>
      <c r="I190" s="51">
        <f t="shared" ref="I190" si="794">+IFERROR(I189/H189-1,"nm")</f>
        <v>0.16575492341356668</v>
      </c>
      <c r="J190" s="51">
        <f t="shared" ref="J190" si="795">+IFERROR(J189/I189-1,"nm")</f>
        <v>4.899999999999971E-2</v>
      </c>
      <c r="K190" s="51">
        <f t="shared" ref="K190" si="796">+IFERROR(K189/J189-1,"nm")</f>
        <v>4.8999999999999932E-2</v>
      </c>
      <c r="L190" s="51">
        <f t="shared" ref="L190" si="797">+IFERROR(L189/K189-1,"nm")</f>
        <v>4.8999999999999932E-2</v>
      </c>
      <c r="M190" s="51">
        <f t="shared" ref="M190" si="798">+IFERROR(M189/L189-1,"nm")</f>
        <v>4.8999999999999932E-2</v>
      </c>
      <c r="N190" s="51">
        <f t="shared" ref="N190" si="799">+IFERROR(N189/M189-1,"nm")</f>
        <v>4.899999999999971E-2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N191" si="800">+IFERROR(C189/C$180,"nm")</f>
        <v>-35.561643835616437</v>
      </c>
      <c r="D191" s="51">
        <f t="shared" si="800"/>
        <v>-36.671232876712331</v>
      </c>
      <c r="E191" s="51">
        <f t="shared" si="800"/>
        <v>-30.204545454545453</v>
      </c>
      <c r="F191" s="51">
        <f t="shared" si="800"/>
        <v>-77.666666666666671</v>
      </c>
      <c r="G191" s="51">
        <f t="shared" si="800"/>
        <v>-115.6</v>
      </c>
      <c r="H191" s="51">
        <f t="shared" si="800"/>
        <v>-146.24</v>
      </c>
      <c r="I191" s="63">
        <f t="shared" si="800"/>
        <v>-41.784313725490193</v>
      </c>
      <c r="J191" s="63">
        <f t="shared" si="800"/>
        <v>-41.784313725490186</v>
      </c>
      <c r="K191" s="63">
        <f t="shared" si="800"/>
        <v>-41.784313725490193</v>
      </c>
      <c r="L191" s="63">
        <f t="shared" si="800"/>
        <v>-41.784313725490193</v>
      </c>
      <c r="M191" s="63">
        <f t="shared" si="800"/>
        <v>-41.784313725490193</v>
      </c>
      <c r="N191" s="63">
        <f t="shared" si="800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232.87799999999996</v>
      </c>
      <c r="K192" s="52">
        <f>+K180*K194</f>
        <v>244.28902199999993</v>
      </c>
      <c r="L192" s="52">
        <f>+L180*L194</f>
        <v>256.25918407799992</v>
      </c>
      <c r="M192" s="52">
        <f>+M180*M194</f>
        <v>268.81588409782188</v>
      </c>
      <c r="N192" s="52">
        <f>+N180*N194</f>
        <v>281.98786241861512</v>
      </c>
    </row>
    <row r="193" spans="1:14" x14ac:dyDescent="0.3">
      <c r="A193" s="50" t="s">
        <v>129</v>
      </c>
      <c r="B193" s="51" t="str">
        <f t="shared" ref="B193" si="801">+IFERROR(B192/A192-1,"nm")</f>
        <v>nm</v>
      </c>
      <c r="C193" s="51">
        <f t="shared" ref="C193" si="802">+IFERROR(C192/B192-1,"nm")</f>
        <v>0.14666666666666672</v>
      </c>
      <c r="D193" s="51">
        <f t="shared" ref="D193" si="803">+IFERROR(D192/C192-1,"nm")</f>
        <v>7.7519379844961156E-2</v>
      </c>
      <c r="E193" s="51">
        <f t="shared" ref="E193" si="804">+IFERROR(E192/D192-1,"nm")</f>
        <v>2.877697841726623E-2</v>
      </c>
      <c r="F193" s="51">
        <f t="shared" ref="F193" si="805">+IFERROR(F192/E192-1,"nm")</f>
        <v>-2.7972027972028024E-2</v>
      </c>
      <c r="G193" s="51">
        <f t="shared" ref="G193" si="806">+IFERROR(G192/F192-1,"nm")</f>
        <v>0.57553956834532372</v>
      </c>
      <c r="H193" s="51">
        <f t="shared" ref="H193" si="807">+IFERROR(H192/G192-1,"nm")</f>
        <v>-0.36529680365296802</v>
      </c>
      <c r="I193" s="51">
        <f t="shared" ref="I193" si="808">+IFERROR(I192/H192-1,"nm")</f>
        <v>-0.20143884892086328</v>
      </c>
      <c r="J193" s="51">
        <f t="shared" ref="J193" si="809">+IFERROR(J192/I192-1,"nm")</f>
        <v>4.899999999999971E-2</v>
      </c>
      <c r="K193" s="51">
        <f t="shared" ref="K193" si="810">+IFERROR(K192/J192-1,"nm")</f>
        <v>4.8999999999999932E-2</v>
      </c>
      <c r="L193" s="51">
        <f t="shared" ref="L193" si="811">+IFERROR(L192/K192-1,"nm")</f>
        <v>4.8999999999999932E-2</v>
      </c>
      <c r="M193" s="51">
        <f t="shared" ref="M193" si="812">+IFERROR(M192/L192-1,"nm")</f>
        <v>4.8999999999999932E-2</v>
      </c>
      <c r="N193" s="51">
        <f t="shared" ref="N193" si="813">+IFERROR(N192/M192-1,"nm")</f>
        <v>4.8999999999999932E-2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14">+IFERROR(C192/C$180,"nm")</f>
        <v>3.5342465753424657</v>
      </c>
      <c r="D194" s="51">
        <f t="shared" si="814"/>
        <v>3.8082191780821919</v>
      </c>
      <c r="E194" s="51">
        <f t="shared" si="814"/>
        <v>3.25</v>
      </c>
      <c r="F194" s="51">
        <f t="shared" si="814"/>
        <v>6.6190476190476186</v>
      </c>
      <c r="G194" s="51">
        <f t="shared" si="814"/>
        <v>14.6</v>
      </c>
      <c r="H194" s="51">
        <f t="shared" si="814"/>
        <v>11.12</v>
      </c>
      <c r="I194" s="63">
        <f t="shared" si="814"/>
        <v>2.1764705882352939</v>
      </c>
      <c r="J194" s="64">
        <f>+I194</f>
        <v>2.1764705882352939</v>
      </c>
      <c r="K194" s="64">
        <f t="shared" ref="K194" si="815">+J194</f>
        <v>2.1764705882352939</v>
      </c>
      <c r="L194" s="64">
        <f t="shared" ref="L194" si="816">+K194</f>
        <v>2.1764705882352939</v>
      </c>
      <c r="M194" s="64">
        <f t="shared" ref="M194" si="817">+L194</f>
        <v>2.1764705882352939</v>
      </c>
      <c r="N194" s="64">
        <f t="shared" ref="N194" si="818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827.66099999999994</v>
      </c>
      <c r="K195" s="52">
        <f t="shared" ref="K195:N195" si="819">+K180*K197</f>
        <v>868.21638899999982</v>
      </c>
      <c r="L195" s="52">
        <f t="shared" si="819"/>
        <v>910.75899206099973</v>
      </c>
      <c r="M195" s="52">
        <f t="shared" si="819"/>
        <v>955.38618267198876</v>
      </c>
      <c r="N195" s="52">
        <f t="shared" si="819"/>
        <v>1002.2001056229161</v>
      </c>
    </row>
    <row r="196" spans="1:14" x14ac:dyDescent="0.3">
      <c r="A196" s="50" t="s">
        <v>129</v>
      </c>
      <c r="B196" s="51" t="str">
        <f t="shared" ref="B196" si="820">+IFERROR(B195/A195-1,"nm")</f>
        <v>nm</v>
      </c>
      <c r="C196" s="51">
        <f t="shared" ref="C196" si="821">+IFERROR(C195/B195-1,"nm")</f>
        <v>5.5785123966942241E-2</v>
      </c>
      <c r="D196" s="51">
        <f t="shared" ref="D196" si="822">+IFERROR(D195/C195-1,"nm")</f>
        <v>4.3052837573385627E-2</v>
      </c>
      <c r="E196" s="51">
        <f t="shared" ref="E196" si="823">+IFERROR(E195/D195-1,"nm")</f>
        <v>0.12007504690431525</v>
      </c>
      <c r="F196" s="51">
        <f t="shared" ref="F196" si="824">+IFERROR(F195/E195-1,"nm")</f>
        <v>0.11390284757118918</v>
      </c>
      <c r="G196" s="51">
        <f t="shared" ref="G196" si="825">+IFERROR(G195/F195-1,"nm")</f>
        <v>0.24812030075187974</v>
      </c>
      <c r="H196" s="51">
        <f t="shared" ref="H196" si="826">+IFERROR(H195/G195-1,"nm")</f>
        <v>-6.0240963855421659E-2</v>
      </c>
      <c r="I196" s="51">
        <f t="shared" ref="I196" si="827">+IFERROR(I195/H195-1,"nm")</f>
        <v>1.1538461538461497E-2</v>
      </c>
      <c r="J196" s="51">
        <f t="shared" ref="J196" si="828">+IFERROR(J195/I195-1,"nm")</f>
        <v>4.8999999999999932E-2</v>
      </c>
      <c r="K196" s="51">
        <f t="shared" ref="K196" si="829">+IFERROR(K195/J195-1,"nm")</f>
        <v>4.8999999999999932E-2</v>
      </c>
      <c r="L196" s="51">
        <f t="shared" ref="L196" si="830">+IFERROR(L195/K195-1,"nm")</f>
        <v>4.8999999999999932E-2</v>
      </c>
      <c r="M196" s="51">
        <f t="shared" ref="M196" si="831">+IFERROR(M195/L195-1,"nm")</f>
        <v>4.9000000000000155E-2</v>
      </c>
      <c r="N196" s="51">
        <f t="shared" ref="N196" si="832">+IFERROR(N195/M195-1,"nm")</f>
        <v>4.8999999999999932E-2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N197" si="833">+IFERROR(C195/C$180,"nm")</f>
        <v>7</v>
      </c>
      <c r="D197" s="51">
        <f t="shared" si="833"/>
        <v>7.3013698630136989</v>
      </c>
      <c r="E197" s="51">
        <f t="shared" si="833"/>
        <v>6.7840909090909092</v>
      </c>
      <c r="F197" s="51">
        <f t="shared" si="833"/>
        <v>15.833333333333334</v>
      </c>
      <c r="G197" s="51">
        <f t="shared" si="833"/>
        <v>27.666666666666668</v>
      </c>
      <c r="H197" s="51">
        <f t="shared" si="833"/>
        <v>31.2</v>
      </c>
      <c r="I197" s="63">
        <f t="shared" si="833"/>
        <v>7.7352941176470589</v>
      </c>
      <c r="J197" s="64">
        <f>+I197</f>
        <v>7.7352941176470589</v>
      </c>
      <c r="K197" s="64">
        <f t="shared" ref="K197" si="834">+J197</f>
        <v>7.7352941176470589</v>
      </c>
      <c r="L197" s="64">
        <f t="shared" ref="L197" si="835">+K197</f>
        <v>7.7352941176470589</v>
      </c>
      <c r="M197" s="64">
        <f t="shared" ref="M197" si="836">+L197</f>
        <v>7.7352941176470589</v>
      </c>
      <c r="N197" s="64">
        <f t="shared" ref="N197" si="837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>
        <f>I199</f>
        <v>-72</v>
      </c>
      <c r="J198" s="47">
        <f t="shared" ref="J198:N198" si="838">J199</f>
        <v>-75.527999999999992</v>
      </c>
      <c r="K198" s="47">
        <f t="shared" si="838"/>
        <v>-79.228871999999981</v>
      </c>
      <c r="L198" s="47">
        <f t="shared" si="838"/>
        <v>-83.111086727999975</v>
      </c>
      <c r="M198" s="47">
        <f t="shared" si="838"/>
        <v>-87.183529977671967</v>
      </c>
      <c r="N198" s="47">
        <f t="shared" si="838"/>
        <v>-91.455522946577887</v>
      </c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6">
        <f>Historicals!I130</f>
        <v>-72</v>
      </c>
      <c r="J199" s="66">
        <f>I199*(1+J200)</f>
        <v>-75.527999999999992</v>
      </c>
      <c r="K199" s="66">
        <f t="shared" ref="K199:N199" si="839">J199*(1+K200)</f>
        <v>-79.228871999999981</v>
      </c>
      <c r="L199" s="66">
        <f t="shared" si="839"/>
        <v>-83.111086727999975</v>
      </c>
      <c r="M199" s="66">
        <f t="shared" si="839"/>
        <v>-87.183529977671967</v>
      </c>
      <c r="N199" s="66">
        <f t="shared" si="839"/>
        <v>-91.455522946577887</v>
      </c>
    </row>
    <row r="200" spans="1:14" x14ac:dyDescent="0.3">
      <c r="A200" s="48" t="s">
        <v>129</v>
      </c>
      <c r="B200" s="51" t="str">
        <f t="shared" ref="B200" si="840">+IFERROR(B199/A199-1,"nm")</f>
        <v>nm</v>
      </c>
      <c r="C200" s="51">
        <f t="shared" ref="C200" si="841">+IFERROR(C199/B199-1,"nm")</f>
        <v>4.8780487804878092E-2</v>
      </c>
      <c r="D200" s="51">
        <f t="shared" ref="D200" si="842">+IFERROR(D199/C199-1,"nm")</f>
        <v>-1.8720930232558139</v>
      </c>
      <c r="E200" s="51">
        <f t="shared" ref="E200" si="843">+IFERROR(E199/D199-1,"nm")</f>
        <v>-0.65333333333333332</v>
      </c>
      <c r="F200" s="51">
        <f t="shared" ref="F200" si="844">+IFERROR(F199/E199-1,"nm")</f>
        <v>-1.2692307692307692</v>
      </c>
      <c r="G200" s="51">
        <f t="shared" ref="G200" si="845">+IFERROR(G199/F199-1,"nm")</f>
        <v>0.5714285714285714</v>
      </c>
      <c r="H200" s="51">
        <f t="shared" ref="H200" si="846">+IFERROR(H199/G199-1,"nm")</f>
        <v>-4.6363636363636367</v>
      </c>
      <c r="I200" s="65">
        <f t="shared" ref="I200" si="847">+IFERROR(I199/H199-1,"nm")</f>
        <v>-2.8</v>
      </c>
      <c r="J200" s="65">
        <v>4.9000000000000002E-2</v>
      </c>
      <c r="K200" s="65">
        <v>4.9000000000000002E-2</v>
      </c>
      <c r="L200" s="65">
        <v>4.9000000000000002E-2</v>
      </c>
      <c r="M200" s="65">
        <v>4.9000000000000002E-2</v>
      </c>
      <c r="N200" s="65">
        <v>4.9000000000000002E-2</v>
      </c>
    </row>
    <row r="201" spans="1:14" x14ac:dyDescent="0.3">
      <c r="A201" s="9" t="s">
        <v>130</v>
      </c>
      <c r="B201" s="52">
        <f t="shared" ref="B201:H201" si="848">+B208+B204</f>
        <v>-1022</v>
      </c>
      <c r="C201" s="52">
        <f t="shared" si="848"/>
        <v>-1089</v>
      </c>
      <c r="D201" s="52">
        <f t="shared" si="848"/>
        <v>-633</v>
      </c>
      <c r="E201" s="52">
        <f t="shared" si="848"/>
        <v>-1346</v>
      </c>
      <c r="F201" s="52">
        <f t="shared" si="848"/>
        <v>-1694</v>
      </c>
      <c r="G201" s="52">
        <f t="shared" si="848"/>
        <v>-1855</v>
      </c>
      <c r="H201" s="52">
        <f t="shared" si="848"/>
        <v>-2120</v>
      </c>
      <c r="I201" s="52">
        <f>+I208+I204</f>
        <v>-2085</v>
      </c>
      <c r="J201" s="52">
        <f>+J199*J203</f>
        <v>-2187.1649999999995</v>
      </c>
      <c r="K201" s="52">
        <f t="shared" ref="K201:N201" si="849">+K199*K203</f>
        <v>-2294.3360849999995</v>
      </c>
      <c r="L201" s="52">
        <f t="shared" si="849"/>
        <v>-2406.7585531649993</v>
      </c>
      <c r="M201" s="52">
        <f t="shared" si="849"/>
        <v>-2524.6897222700841</v>
      </c>
      <c r="N201" s="52">
        <f t="shared" si="849"/>
        <v>-2648.3995186613179</v>
      </c>
    </row>
    <row r="202" spans="1:14" x14ac:dyDescent="0.3">
      <c r="A202" s="50" t="s">
        <v>129</v>
      </c>
      <c r="B202" s="51" t="str">
        <f t="shared" ref="B202" si="850">+IFERROR(B201/A201-1,"nm")</f>
        <v>nm</v>
      </c>
      <c r="C202" s="51">
        <f t="shared" ref="C202" si="851">+IFERROR(C201/B201-1,"nm")</f>
        <v>6.5557729941291498E-2</v>
      </c>
      <c r="D202" s="51">
        <f t="shared" ref="D202" si="852">+IFERROR(D201/C201-1,"nm")</f>
        <v>-0.41873278236914602</v>
      </c>
      <c r="E202" s="51">
        <f t="shared" ref="E202" si="853">+IFERROR(E201/D201-1,"nm")</f>
        <v>1.126382306477093</v>
      </c>
      <c r="F202" s="51">
        <f t="shared" ref="F202" si="854">+IFERROR(F201/E201-1,"nm")</f>
        <v>0.25854383358098065</v>
      </c>
      <c r="G202" s="51">
        <f t="shared" ref="G202" si="855">+IFERROR(G201/F201-1,"nm")</f>
        <v>9.5041322314049603E-2</v>
      </c>
      <c r="H202" s="51">
        <f t="shared" ref="H202" si="856">+IFERROR(H201/G201-1,"nm")</f>
        <v>0.14285714285714279</v>
      </c>
      <c r="I202" s="51">
        <f>+IFERROR(I201/H201-1,"nm")</f>
        <v>-1.650943396226412E-2</v>
      </c>
      <c r="J202" s="51">
        <f t="shared" ref="J202" si="857">+IFERROR(J201/I201-1,"nm")</f>
        <v>4.899999999999971E-2</v>
      </c>
      <c r="K202" s="51">
        <f t="shared" ref="K202" si="858">+IFERROR(K201/J201-1,"nm")</f>
        <v>4.8999999999999932E-2</v>
      </c>
      <c r="L202" s="51">
        <f t="shared" ref="L202" si="859">+IFERROR(L201/K201-1,"nm")</f>
        <v>4.8999999999999932E-2</v>
      </c>
      <c r="M202" s="51">
        <f t="shared" ref="M202" si="860">+IFERROR(M201/L201-1,"nm")</f>
        <v>4.8999999999999932E-2</v>
      </c>
      <c r="N202" s="51">
        <f t="shared" ref="N202" si="861">+IFERROR(N201/M201-1,"nm")</f>
        <v>4.8999999999999932E-2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862">+IFERROR(C201/C$199,"nm")</f>
        <v>12.662790697674419</v>
      </c>
      <c r="D203" s="51">
        <f t="shared" si="862"/>
        <v>-8.44</v>
      </c>
      <c r="E203" s="51">
        <f t="shared" si="862"/>
        <v>-51.769230769230766</v>
      </c>
      <c r="F203" s="51">
        <f t="shared" si="862"/>
        <v>242</v>
      </c>
      <c r="G203" s="51">
        <f t="shared" si="862"/>
        <v>168.63636363636363</v>
      </c>
      <c r="H203" s="51">
        <f t="shared" si="862"/>
        <v>-53</v>
      </c>
      <c r="I203" s="63">
        <f t="shared" si="862"/>
        <v>28.958333333333332</v>
      </c>
      <c r="J203" s="64">
        <f>+I203</f>
        <v>28.958333333333332</v>
      </c>
      <c r="K203" s="64">
        <f t="shared" ref="K203" si="863">+J203</f>
        <v>28.958333333333332</v>
      </c>
      <c r="L203" s="64">
        <f t="shared" ref="L203" si="864">+K203</f>
        <v>28.958333333333332</v>
      </c>
      <c r="M203" s="64">
        <f t="shared" ref="M203" si="865">+L203</f>
        <v>28.958333333333332</v>
      </c>
      <c r="N203" s="64">
        <f t="shared" ref="N203" si="866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140.56599999999997</v>
      </c>
      <c r="K204" s="52">
        <f t="shared" ref="K204:N204" si="867">+K207*K214</f>
        <v>147.45373399999997</v>
      </c>
      <c r="L204" s="52">
        <f t="shared" si="867"/>
        <v>154.67896696599996</v>
      </c>
      <c r="M204" s="52">
        <f t="shared" si="867"/>
        <v>162.25823634733396</v>
      </c>
      <c r="N204" s="52">
        <f t="shared" si="867"/>
        <v>170.2088899283533</v>
      </c>
    </row>
    <row r="205" spans="1:14" x14ac:dyDescent="0.3">
      <c r="A205" s="50" t="s">
        <v>129</v>
      </c>
      <c r="B205" s="51" t="str">
        <f t="shared" ref="B205" si="868">+IFERROR(B204/A204-1,"nm")</f>
        <v>nm</v>
      </c>
      <c r="C205" s="51">
        <f t="shared" ref="C205" si="869">+IFERROR(C204/B204-1,"nm")</f>
        <v>0.12000000000000011</v>
      </c>
      <c r="D205" s="51">
        <f t="shared" ref="D205" si="870">+IFERROR(D204/C204-1,"nm")</f>
        <v>8.3333333333333259E-2</v>
      </c>
      <c r="E205" s="51">
        <f t="shared" ref="E205" si="871">+IFERROR(E204/D204-1,"nm")</f>
        <v>0.20879120879120872</v>
      </c>
      <c r="F205" s="51">
        <f t="shared" ref="F205" si="872">+IFERROR(F204/E204-1,"nm")</f>
        <v>5.4545454545454453E-2</v>
      </c>
      <c r="G205" s="51">
        <f t="shared" ref="G205" si="873">+IFERROR(G204/F204-1,"nm")</f>
        <v>-3.4482758620689613E-2</v>
      </c>
      <c r="H205" s="51">
        <f t="shared" ref="H205" si="874">+IFERROR(H204/G204-1,"nm")</f>
        <v>0.2589285714285714</v>
      </c>
      <c r="I205" s="51">
        <f t="shared" ref="I205" si="875">+IFERROR(I204/H204-1,"nm")</f>
        <v>-4.9645390070921946E-2</v>
      </c>
      <c r="J205" s="51">
        <f t="shared" ref="J205" si="876">+IFERROR(J204/I204-1,"nm")</f>
        <v>4.899999999999971E-2</v>
      </c>
      <c r="K205" s="51">
        <f t="shared" ref="K205" si="877">+IFERROR(K204/J204-1,"nm")</f>
        <v>4.8999999999999932E-2</v>
      </c>
      <c r="L205" s="51">
        <f t="shared" ref="L205" si="878">+IFERROR(L204/K204-1,"nm")</f>
        <v>4.8999999999999932E-2</v>
      </c>
      <c r="M205" s="51">
        <f t="shared" ref="M205" si="879">+IFERROR(M204/L204-1,"nm")</f>
        <v>4.8999999999999932E-2</v>
      </c>
      <c r="N205" s="51">
        <f t="shared" ref="N205" si="880">+IFERROR(N204/M204-1,"nm")</f>
        <v>4.8999999999999932E-2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881">+IFERROR(C204/C$199,"nm")</f>
        <v>-0.97674418604651159</v>
      </c>
      <c r="D206" s="51">
        <f t="shared" si="881"/>
        <v>1.2133333333333334</v>
      </c>
      <c r="E206" s="51">
        <f t="shared" si="881"/>
        <v>4.2307692307692308</v>
      </c>
      <c r="F206" s="51">
        <f t="shared" si="881"/>
        <v>-16.571428571428573</v>
      </c>
      <c r="G206" s="51">
        <f t="shared" si="881"/>
        <v>-10.181818181818182</v>
      </c>
      <c r="H206" s="51">
        <f t="shared" si="881"/>
        <v>3.5249999999999999</v>
      </c>
      <c r="I206" s="51">
        <f t="shared" si="881"/>
        <v>-1.8611111111111112</v>
      </c>
      <c r="J206" s="51">
        <f t="shared" ref="J206:N206" si="882">+IFERROR(J204/J$21,"nm")</f>
        <v>7.301258649812019E-3</v>
      </c>
      <c r="K206" s="51">
        <f t="shared" si="882"/>
        <v>7.301258649812019E-3</v>
      </c>
      <c r="L206" s="51">
        <f t="shared" si="882"/>
        <v>7.3012586498120199E-3</v>
      </c>
      <c r="M206" s="51">
        <f t="shared" si="882"/>
        <v>7.3012586498120199E-3</v>
      </c>
      <c r="N206" s="51">
        <f t="shared" si="882"/>
        <v>7.301258649812019E-3</v>
      </c>
    </row>
    <row r="207" spans="1:14" x14ac:dyDescent="0.3">
      <c r="A207" s="50" t="s">
        <v>142</v>
      </c>
      <c r="B207" s="51">
        <f t="shared" ref="B207:I207" si="883">+IFERROR(B204/B214,"nm")</f>
        <v>0.10518934081346423</v>
      </c>
      <c r="C207" s="51">
        <f t="shared" si="883"/>
        <v>8.9647812166488788E-2</v>
      </c>
      <c r="D207" s="51">
        <f t="shared" si="883"/>
        <v>7.3505654281098551E-2</v>
      </c>
      <c r="E207" s="51">
        <f t="shared" si="883"/>
        <v>7.586206896551724E-2</v>
      </c>
      <c r="F207" s="51">
        <f t="shared" si="883"/>
        <v>6.9336521219366412E-2</v>
      </c>
      <c r="G207" s="51">
        <f t="shared" si="883"/>
        <v>5.845511482254697E-2</v>
      </c>
      <c r="H207" s="51">
        <f t="shared" si="883"/>
        <v>7.5401069518716571E-2</v>
      </c>
      <c r="I207" s="63">
        <f t="shared" si="883"/>
        <v>7.374793615850303E-2</v>
      </c>
      <c r="J207" s="64">
        <f>+I207</f>
        <v>7.374793615850303E-2</v>
      </c>
      <c r="K207" s="64">
        <f t="shared" ref="K207" si="884">+J207</f>
        <v>7.374793615850303E-2</v>
      </c>
      <c r="L207" s="64">
        <f t="shared" ref="L207" si="885">+K207</f>
        <v>7.374793615850303E-2</v>
      </c>
      <c r="M207" s="64">
        <f t="shared" ref="M207" si="886">+L207</f>
        <v>7.374793615850303E-2</v>
      </c>
      <c r="N207" s="64">
        <f t="shared" ref="N207" si="887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88">+K201-K204</f>
        <v>-2441.7898189999996</v>
      </c>
      <c r="L208" s="9">
        <f t="shared" si="888"/>
        <v>-2561.4375201309995</v>
      </c>
      <c r="M208" s="9">
        <f t="shared" si="888"/>
        <v>-2686.947958617418</v>
      </c>
      <c r="N208" s="9">
        <f t="shared" si="888"/>
        <v>-2818.6084085896709</v>
      </c>
    </row>
    <row r="209" spans="1:14" x14ac:dyDescent="0.3">
      <c r="A209" s="50" t="s">
        <v>129</v>
      </c>
      <c r="B209" s="51" t="str">
        <f t="shared" ref="B209" si="889">+IFERROR(B208/A208-1,"nm")</f>
        <v>nm</v>
      </c>
      <c r="C209" s="51">
        <f t="shared" ref="C209" si="890">+IFERROR(C208/B208-1,"nm")</f>
        <v>6.9279854147675568E-2</v>
      </c>
      <c r="D209" s="51">
        <f t="shared" ref="D209" si="891">+IFERROR(D208/C208-1,"nm")</f>
        <v>-0.38277919863597609</v>
      </c>
      <c r="E209" s="51">
        <f t="shared" ref="E209" si="892">+IFERROR(E208/D208-1,"nm")</f>
        <v>1.0110497237569063</v>
      </c>
      <c r="F209" s="51">
        <f t="shared" ref="F209" si="893">+IFERROR(F208/E208-1,"nm")</f>
        <v>0.24313186813186816</v>
      </c>
      <c r="G209" s="51">
        <f t="shared" ref="G209" si="894">+IFERROR(G208/F208-1,"nm")</f>
        <v>8.6740331491712785E-2</v>
      </c>
      <c r="H209" s="51">
        <f t="shared" ref="H209" si="895">+IFERROR(H208/G208-1,"nm")</f>
        <v>0.14946619217081847</v>
      </c>
      <c r="I209" s="51">
        <f t="shared" ref="I209" si="896">+IFERROR(I208/H208-1,"nm")</f>
        <v>-1.8575851393188847E-2</v>
      </c>
      <c r="J209" s="51">
        <f t="shared" ref="J209" si="897">+IFERROR(J208/I208-1,"nm")</f>
        <v>4.899999999999971E-2</v>
      </c>
      <c r="K209" s="51">
        <f t="shared" ref="K209" si="898">+IFERROR(K208/J208-1,"nm")</f>
        <v>4.9000000000000155E-2</v>
      </c>
      <c r="L209" s="51">
        <f t="shared" ref="L209" si="899">+IFERROR(L208/K208-1,"nm")</f>
        <v>4.8999999999999932E-2</v>
      </c>
      <c r="M209" s="51">
        <f t="shared" ref="M209" si="900">+IFERROR(M208/L208-1,"nm")</f>
        <v>4.899999999999971E-2</v>
      </c>
      <c r="N209" s="51">
        <f t="shared" ref="N209" si="901">+IFERROR(N208/M208-1,"nm")</f>
        <v>4.899999999999971E-2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N210" si="902">+IFERROR(C208/C$199,"nm")</f>
        <v>13.63953488372093</v>
      </c>
      <c r="D210" s="51">
        <f t="shared" si="902"/>
        <v>-9.6533333333333342</v>
      </c>
      <c r="E210" s="51">
        <f t="shared" si="902"/>
        <v>-56</v>
      </c>
      <c r="F210" s="51">
        <f t="shared" si="902"/>
        <v>258.57142857142856</v>
      </c>
      <c r="G210" s="51">
        <f t="shared" si="902"/>
        <v>178.81818181818181</v>
      </c>
      <c r="H210" s="51">
        <f t="shared" si="902"/>
        <v>-56.524999999999999</v>
      </c>
      <c r="I210" s="63">
        <f t="shared" si="902"/>
        <v>30.819444444444443</v>
      </c>
      <c r="J210" s="63">
        <f t="shared" si="902"/>
        <v>30.819444444444439</v>
      </c>
      <c r="K210" s="63">
        <f t="shared" si="902"/>
        <v>30.819444444444446</v>
      </c>
      <c r="L210" s="63">
        <f t="shared" si="902"/>
        <v>30.819444444444446</v>
      </c>
      <c r="M210" s="63">
        <f t="shared" si="902"/>
        <v>30.819444444444443</v>
      </c>
      <c r="N210" s="63">
        <f t="shared" si="902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52.449999999999996</v>
      </c>
      <c r="K211" s="52">
        <f t="shared" ref="K211:N211" si="903">+K199*K213</f>
        <v>55.020049999999983</v>
      </c>
      <c r="L211" s="52">
        <f t="shared" si="903"/>
        <v>57.716032449999979</v>
      </c>
      <c r="M211" s="52">
        <f t="shared" si="903"/>
        <v>60.544118040049973</v>
      </c>
      <c r="N211" s="52">
        <f t="shared" si="903"/>
        <v>63.510779824012417</v>
      </c>
    </row>
    <row r="212" spans="1:14" x14ac:dyDescent="0.3">
      <c r="A212" s="50" t="s">
        <v>129</v>
      </c>
      <c r="B212" s="51" t="str">
        <f t="shared" ref="B212" si="904">+IFERROR(B211/A211-1,"nm")</f>
        <v>nm</v>
      </c>
      <c r="C212" s="51">
        <f t="shared" ref="C212" si="905">+IFERROR(C211/B211-1,"nm")</f>
        <v>1.5384615384615383</v>
      </c>
      <c r="D212" s="51">
        <f t="shared" ref="D212" si="906">+IFERROR(D211/C211-1,"nm")</f>
        <v>0.10227272727272729</v>
      </c>
      <c r="E212" s="51">
        <f t="shared" ref="E212" si="907">+IFERROR(E211/D211-1,"nm")</f>
        <v>-0.45360824742268047</v>
      </c>
      <c r="F212" s="51">
        <f t="shared" ref="F212" si="908">+IFERROR(F211/E211-1,"nm")</f>
        <v>1.3710691823899372</v>
      </c>
      <c r="G212" s="51">
        <f t="shared" ref="G212" si="909">+IFERROR(G211/F211-1,"nm")</f>
        <v>-0.156498673740053</v>
      </c>
      <c r="H212" s="51">
        <f t="shared" ref="H212" si="910">+IFERROR(H211/G211-1,"nm")</f>
        <v>-0.96540880503144655</v>
      </c>
      <c r="I212" s="51">
        <f t="shared" ref="I212" si="911">+IFERROR(I211/H211-1,"nm")</f>
        <v>3.5454545454545459</v>
      </c>
      <c r="J212" s="51">
        <f t="shared" ref="J212" si="912">+IFERROR(J211/I211-1,"nm")</f>
        <v>4.8999999999999932E-2</v>
      </c>
      <c r="K212" s="51">
        <f t="shared" ref="K212" si="913">+IFERROR(K211/J211-1,"nm")</f>
        <v>4.899999999999971E-2</v>
      </c>
      <c r="L212" s="51">
        <f t="shared" ref="L212" si="914">+IFERROR(L211/K211-1,"nm")</f>
        <v>4.8999999999999932E-2</v>
      </c>
      <c r="M212" s="51">
        <f t="shared" ref="M212" si="915">+IFERROR(M211/L211-1,"nm")</f>
        <v>4.8999999999999932E-2</v>
      </c>
      <c r="N212" s="51">
        <f t="shared" ref="N212" si="916">+IFERROR(N211/M211-1,"nm")</f>
        <v>4.8999999999999932E-2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I213" si="917">+IFERROR(C211/C$199,"nm")</f>
        <v>-3.0697674418604652</v>
      </c>
      <c r="D213" s="51">
        <f t="shared" si="917"/>
        <v>3.88</v>
      </c>
      <c r="E213" s="51">
        <f t="shared" si="917"/>
        <v>6.115384615384615</v>
      </c>
      <c r="F213" s="51">
        <f t="shared" si="917"/>
        <v>-53.857142857142854</v>
      </c>
      <c r="G213" s="51">
        <f t="shared" si="917"/>
        <v>-28.90909090909091</v>
      </c>
      <c r="H213" s="51">
        <f t="shared" si="917"/>
        <v>0.27500000000000002</v>
      </c>
      <c r="I213" s="63">
        <f t="shared" si="917"/>
        <v>-0.69444444444444442</v>
      </c>
      <c r="J213" s="64">
        <f>+I213</f>
        <v>-0.69444444444444442</v>
      </c>
      <c r="K213" s="64">
        <f t="shared" ref="K213" si="918">+J213</f>
        <v>-0.69444444444444442</v>
      </c>
      <c r="L213" s="64">
        <f t="shared" ref="L213" si="919">+K213</f>
        <v>-0.69444444444444442</v>
      </c>
      <c r="M213" s="64">
        <f t="shared" ref="M213" si="920">+L213</f>
        <v>-0.69444444444444442</v>
      </c>
      <c r="N213" s="64">
        <f t="shared" ref="N213" si="921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1906.0329999999997</v>
      </c>
      <c r="K214" s="52">
        <f>+K199*K216</f>
        <v>1999.4286169999996</v>
      </c>
      <c r="L214" s="52">
        <f>+L199*L216</f>
        <v>2097.4006192329994</v>
      </c>
      <c r="M214" s="52">
        <f>+M199*M216</f>
        <v>2200.1732495754163</v>
      </c>
      <c r="N214" s="52">
        <f>+N199*N216</f>
        <v>2307.9817388046113</v>
      </c>
    </row>
    <row r="215" spans="1:14" x14ac:dyDescent="0.3">
      <c r="A215" s="50" t="s">
        <v>129</v>
      </c>
      <c r="B215" s="51" t="str">
        <f t="shared" ref="B215" si="922">+IFERROR(B214/A214-1,"nm")</f>
        <v>nm</v>
      </c>
      <c r="C215" s="51">
        <f t="shared" ref="C215" si="923">+IFERROR(C214/B214-1,"nm")</f>
        <v>0.31416549789621318</v>
      </c>
      <c r="D215" s="51">
        <f t="shared" ref="D215" si="924">+IFERROR(D214/C214-1,"nm")</f>
        <v>0.32123799359658478</v>
      </c>
      <c r="E215" s="51">
        <f t="shared" ref="E215" si="925">+IFERROR(E214/D214-1,"nm")</f>
        <v>0.17124394184168024</v>
      </c>
      <c r="F215" s="51">
        <f t="shared" ref="F215" si="926">+IFERROR(F214/E214-1,"nm")</f>
        <v>0.15379310344827579</v>
      </c>
      <c r="G215" s="51">
        <f t="shared" ref="G215" si="927">+IFERROR(G214/F214-1,"nm")</f>
        <v>0.14524805738194857</v>
      </c>
      <c r="H215" s="51">
        <f t="shared" ref="H215" si="928">+IFERROR(H214/G214-1,"nm")</f>
        <v>-2.4008350730688965E-2</v>
      </c>
      <c r="I215" s="51">
        <f t="shared" ref="I215" si="929">+IFERROR(I214/H214-1,"nm")</f>
        <v>-2.8342245989304793E-2</v>
      </c>
      <c r="J215" s="51">
        <f t="shared" ref="J215" si="930">+IFERROR(J214/I214-1,"nm")</f>
        <v>4.899999999999971E-2</v>
      </c>
      <c r="K215" s="51">
        <f t="shared" ref="K215" si="931">+IFERROR(K214/J214-1,"nm")</f>
        <v>4.8999999999999932E-2</v>
      </c>
      <c r="L215" s="51">
        <f t="shared" ref="L215" si="932">+IFERROR(L214/K214-1,"nm")</f>
        <v>4.8999999999999932E-2</v>
      </c>
      <c r="M215" s="51">
        <f t="shared" ref="M215" si="933">+IFERROR(M214/L214-1,"nm")</f>
        <v>4.8999999999999932E-2</v>
      </c>
      <c r="N215" s="51">
        <f t="shared" ref="N215" si="934">+IFERROR(N214/M214-1,"nm")</f>
        <v>4.899999999999971E-2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N216" si="935">+IFERROR(C214/C$199,"nm")</f>
        <v>-10.895348837209303</v>
      </c>
      <c r="D216" s="51">
        <f t="shared" si="935"/>
        <v>16.506666666666668</v>
      </c>
      <c r="E216" s="51">
        <f t="shared" si="935"/>
        <v>55.769230769230766</v>
      </c>
      <c r="F216" s="51">
        <f t="shared" si="935"/>
        <v>-239</v>
      </c>
      <c r="G216" s="51">
        <f t="shared" si="935"/>
        <v>-174.18181818181819</v>
      </c>
      <c r="H216" s="51">
        <f t="shared" si="935"/>
        <v>46.75</v>
      </c>
      <c r="I216" s="63">
        <f t="shared" si="935"/>
        <v>-25.236111111111111</v>
      </c>
      <c r="J216" s="64">
        <f>+I216</f>
        <v>-25.236111111111111</v>
      </c>
      <c r="K216" s="64">
        <f t="shared" ref="K216" si="936">+J216</f>
        <v>-25.236111111111111</v>
      </c>
      <c r="L216" s="64">
        <f t="shared" ref="L216" si="937">+K216</f>
        <v>-25.236111111111111</v>
      </c>
      <c r="M216" s="64">
        <f t="shared" ref="M216" si="938">+L216</f>
        <v>-25.236111111111111</v>
      </c>
      <c r="N216" s="64">
        <f t="shared" ref="N216" si="939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2024-03-18T19:12:35Z</dcterms:modified>
</cp:coreProperties>
</file>