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defaultThemeVersion="166925"/>
  <mc:AlternateContent xmlns:mc="http://schemas.openxmlformats.org/markup-compatibility/2006">
    <mc:Choice Requires="x15">
      <x15ac:absPath xmlns:x15ac="http://schemas.microsoft.com/office/spreadsheetml/2010/11/ac" url="/Users/sohumdhir/Downloads/"/>
    </mc:Choice>
  </mc:AlternateContent>
  <xr:revisionPtr revIDLastSave="0" documentId="13_ncr:1_{BCEBB70B-6AA9-8844-BEB6-396DE549C29E}" xr6:coauthVersionLast="47" xr6:coauthVersionMax="47" xr10:uidLastSave="{00000000-0000-0000-0000-000000000000}"/>
  <bookViews>
    <workbookView xWindow="0" yWindow="500" windowWidth="23260" windowHeight="139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D3" i="3"/>
  <c r="E3" i="3"/>
  <c r="F3" i="3"/>
  <c r="G3" i="3"/>
  <c r="H3" i="3"/>
  <c r="I3" i="3"/>
  <c r="B3" i="3"/>
  <c r="C5" i="3"/>
  <c r="D5" i="3"/>
  <c r="E5" i="3"/>
  <c r="F5" i="3"/>
  <c r="G5" i="3"/>
  <c r="H5" i="3"/>
  <c r="I5" i="3"/>
  <c r="I7" i="3" s="1"/>
  <c r="B5" i="3"/>
  <c r="C8" i="3"/>
  <c r="D8" i="3"/>
  <c r="E8" i="3"/>
  <c r="F8" i="3"/>
  <c r="G8" i="3"/>
  <c r="H8" i="3"/>
  <c r="I8" i="3"/>
  <c r="B8" i="3"/>
  <c r="C11" i="3"/>
  <c r="D11" i="3"/>
  <c r="E11" i="3"/>
  <c r="F11" i="3"/>
  <c r="G11" i="3"/>
  <c r="H11" i="3"/>
  <c r="I11" i="3"/>
  <c r="B11" i="3"/>
  <c r="C14" i="3"/>
  <c r="D14" i="3"/>
  <c r="E14" i="3"/>
  <c r="F14" i="3"/>
  <c r="G14" i="3"/>
  <c r="H14" i="3"/>
  <c r="I14" i="3"/>
  <c r="B14" i="3"/>
  <c r="C181" i="3"/>
  <c r="D181" i="3"/>
  <c r="E181" i="3"/>
  <c r="F181" i="3"/>
  <c r="G181" i="3"/>
  <c r="H181" i="3"/>
  <c r="I181" i="3"/>
  <c r="B181" i="3"/>
  <c r="C178" i="3"/>
  <c r="D178" i="3"/>
  <c r="E178" i="3"/>
  <c r="F178" i="3"/>
  <c r="G178" i="3"/>
  <c r="H178" i="3"/>
  <c r="I178" i="3"/>
  <c r="B178" i="3"/>
  <c r="C175" i="3"/>
  <c r="D175" i="3"/>
  <c r="E175" i="3"/>
  <c r="F175" i="3"/>
  <c r="G175" i="3"/>
  <c r="H175" i="3"/>
  <c r="I175" i="3"/>
  <c r="B175" i="3"/>
  <c r="B172" i="3"/>
  <c r="C172" i="3"/>
  <c r="D172" i="3"/>
  <c r="E172" i="3"/>
  <c r="F172" i="3"/>
  <c r="G172" i="3"/>
  <c r="H172" i="3"/>
  <c r="I172" i="3"/>
  <c r="B157" i="3"/>
  <c r="C180" i="3"/>
  <c r="D180" i="3"/>
  <c r="E180" i="3"/>
  <c r="F180" i="3"/>
  <c r="G180" i="3"/>
  <c r="H180" i="3"/>
  <c r="I180" i="3"/>
  <c r="B180" i="3"/>
  <c r="C177" i="3"/>
  <c r="D177" i="3"/>
  <c r="E177" i="3"/>
  <c r="F177" i="3"/>
  <c r="G177" i="3"/>
  <c r="H177" i="3"/>
  <c r="I177" i="3"/>
  <c r="B177" i="3"/>
  <c r="C174" i="3"/>
  <c r="D174" i="3"/>
  <c r="E174" i="3"/>
  <c r="F174" i="3"/>
  <c r="G174" i="3"/>
  <c r="H174" i="3"/>
  <c r="I174" i="3"/>
  <c r="B174" i="3"/>
  <c r="C171" i="3"/>
  <c r="D171" i="3"/>
  <c r="E171" i="3"/>
  <c r="F171" i="3"/>
  <c r="G171" i="3"/>
  <c r="H171" i="3"/>
  <c r="I171" i="3"/>
  <c r="B171" i="3"/>
  <c r="B169" i="3"/>
  <c r="C170" i="3"/>
  <c r="D170" i="3"/>
  <c r="E170" i="3"/>
  <c r="F170" i="3"/>
  <c r="G170" i="3"/>
  <c r="H170" i="3"/>
  <c r="I170" i="3"/>
  <c r="B170" i="3"/>
  <c r="C179" i="3"/>
  <c r="D179" i="3"/>
  <c r="E179" i="3"/>
  <c r="F179" i="3"/>
  <c r="G179" i="3"/>
  <c r="H179" i="3"/>
  <c r="I179" i="3"/>
  <c r="B179" i="3"/>
  <c r="C176" i="3"/>
  <c r="D176" i="3"/>
  <c r="E176" i="3"/>
  <c r="F176" i="3"/>
  <c r="G176" i="3"/>
  <c r="H176" i="3"/>
  <c r="I176" i="3"/>
  <c r="B176" i="3"/>
  <c r="C173" i="3"/>
  <c r="D173" i="3"/>
  <c r="E173" i="3"/>
  <c r="F173" i="3"/>
  <c r="G173" i="3"/>
  <c r="H173" i="3"/>
  <c r="I173" i="3"/>
  <c r="B173" i="3"/>
  <c r="C169" i="3"/>
  <c r="D169" i="3"/>
  <c r="E169" i="3"/>
  <c r="F169" i="3"/>
  <c r="G169" i="3"/>
  <c r="H169" i="3"/>
  <c r="I169" i="3"/>
  <c r="B142" i="3"/>
  <c r="C168" i="3"/>
  <c r="D168" i="3"/>
  <c r="E168" i="3"/>
  <c r="F168" i="3"/>
  <c r="G168" i="3"/>
  <c r="H168" i="3"/>
  <c r="I168" i="3"/>
  <c r="B168" i="3"/>
  <c r="C166" i="3"/>
  <c r="D166" i="3"/>
  <c r="E166" i="3"/>
  <c r="F166" i="3"/>
  <c r="G166" i="3"/>
  <c r="H166" i="3"/>
  <c r="I166" i="3"/>
  <c r="B166" i="3"/>
  <c r="B163" i="3"/>
  <c r="C163" i="3"/>
  <c r="D163" i="3"/>
  <c r="E163" i="3"/>
  <c r="F163" i="3"/>
  <c r="G163" i="3"/>
  <c r="H163" i="3"/>
  <c r="I163" i="3"/>
  <c r="B164" i="3"/>
  <c r="B165" i="3" s="1"/>
  <c r="B160" i="3"/>
  <c r="C160" i="3"/>
  <c r="D160" i="3"/>
  <c r="E160" i="3"/>
  <c r="F160" i="3"/>
  <c r="G160" i="3"/>
  <c r="H160" i="3"/>
  <c r="I160" i="3"/>
  <c r="C157" i="3"/>
  <c r="D157" i="3"/>
  <c r="E157" i="3"/>
  <c r="F157" i="3"/>
  <c r="G157" i="3"/>
  <c r="H157" i="3"/>
  <c r="I157" i="3"/>
  <c r="B130" i="3"/>
  <c r="C165" i="3"/>
  <c r="D165" i="3"/>
  <c r="E165" i="3"/>
  <c r="F165" i="3"/>
  <c r="G165" i="3"/>
  <c r="H165" i="3"/>
  <c r="I165" i="3"/>
  <c r="C162" i="3"/>
  <c r="D162" i="3"/>
  <c r="E162" i="3"/>
  <c r="F162" i="3"/>
  <c r="G162" i="3"/>
  <c r="H162" i="3"/>
  <c r="I162" i="3"/>
  <c r="B162" i="3"/>
  <c r="C159" i="3"/>
  <c r="D159" i="3"/>
  <c r="E159" i="3"/>
  <c r="F159" i="3"/>
  <c r="G159" i="3"/>
  <c r="H159" i="3"/>
  <c r="I159" i="3"/>
  <c r="B159" i="3"/>
  <c r="C156" i="3"/>
  <c r="D156" i="3"/>
  <c r="E156" i="3"/>
  <c r="F156" i="3"/>
  <c r="G156" i="3"/>
  <c r="H156" i="3"/>
  <c r="I156" i="3"/>
  <c r="B156" i="3"/>
  <c r="B129" i="3"/>
  <c r="C164" i="3"/>
  <c r="D164" i="3"/>
  <c r="E164" i="3"/>
  <c r="F164" i="3"/>
  <c r="G164" i="3"/>
  <c r="H164" i="3"/>
  <c r="I164" i="3"/>
  <c r="C155" i="3"/>
  <c r="D155" i="3"/>
  <c r="E155" i="3"/>
  <c r="F155" i="3"/>
  <c r="G155" i="3"/>
  <c r="H155" i="3"/>
  <c r="I155" i="3"/>
  <c r="B155" i="3"/>
  <c r="C161" i="3"/>
  <c r="D161" i="3"/>
  <c r="E161" i="3"/>
  <c r="F161" i="3"/>
  <c r="G161" i="3"/>
  <c r="H161" i="3"/>
  <c r="I161" i="3"/>
  <c r="B161" i="3"/>
  <c r="C158" i="3"/>
  <c r="D158" i="3"/>
  <c r="E158" i="3"/>
  <c r="F158" i="3"/>
  <c r="G158" i="3"/>
  <c r="H158" i="3"/>
  <c r="I158" i="3"/>
  <c r="B158" i="3"/>
  <c r="C154" i="3"/>
  <c r="D154" i="3"/>
  <c r="E154" i="3"/>
  <c r="F154" i="3"/>
  <c r="G154" i="3"/>
  <c r="H154" i="3"/>
  <c r="I154" i="3"/>
  <c r="B154" i="3"/>
  <c r="B150" i="3"/>
  <c r="C153" i="3"/>
  <c r="D153" i="3"/>
  <c r="E153" i="3"/>
  <c r="F153" i="3"/>
  <c r="G153" i="3"/>
  <c r="H153" i="3"/>
  <c r="I153" i="3"/>
  <c r="B153" i="3"/>
  <c r="C152" i="3"/>
  <c r="D152" i="3"/>
  <c r="E152" i="3"/>
  <c r="F152" i="3"/>
  <c r="G152" i="3"/>
  <c r="H152" i="3"/>
  <c r="I152" i="3"/>
  <c r="B152" i="3"/>
  <c r="B148" i="3"/>
  <c r="C150" i="3"/>
  <c r="D150" i="3"/>
  <c r="E150" i="3"/>
  <c r="F150" i="3"/>
  <c r="G150" i="3"/>
  <c r="H150" i="3"/>
  <c r="I150" i="3"/>
  <c r="B146" i="3"/>
  <c r="C149" i="3"/>
  <c r="D149" i="3"/>
  <c r="E149" i="3"/>
  <c r="F149" i="3"/>
  <c r="G149" i="3"/>
  <c r="H149" i="3"/>
  <c r="I149" i="3"/>
  <c r="B149" i="3"/>
  <c r="C148" i="3"/>
  <c r="D148" i="3"/>
  <c r="E148" i="3"/>
  <c r="F148" i="3"/>
  <c r="G148" i="3"/>
  <c r="H148" i="3"/>
  <c r="I148" i="3"/>
  <c r="B144" i="3"/>
  <c r="C151" i="3"/>
  <c r="D151" i="3"/>
  <c r="E151" i="3"/>
  <c r="F151" i="3"/>
  <c r="G151" i="3"/>
  <c r="H151" i="3"/>
  <c r="I151" i="3"/>
  <c r="B151" i="3"/>
  <c r="C147" i="3"/>
  <c r="D147" i="3"/>
  <c r="E147" i="3"/>
  <c r="F147" i="3"/>
  <c r="G147" i="3"/>
  <c r="H147" i="3"/>
  <c r="I147" i="3"/>
  <c r="B147" i="3"/>
  <c r="C146" i="3"/>
  <c r="D146" i="3"/>
  <c r="E146" i="3"/>
  <c r="F146" i="3"/>
  <c r="G146" i="3"/>
  <c r="H146" i="3"/>
  <c r="I146" i="3"/>
  <c r="B104" i="3"/>
  <c r="C145" i="3"/>
  <c r="D145" i="3"/>
  <c r="E145" i="3"/>
  <c r="F145" i="3"/>
  <c r="G145" i="3"/>
  <c r="H145" i="3"/>
  <c r="I145" i="3"/>
  <c r="B145" i="3"/>
  <c r="C144" i="3"/>
  <c r="D144" i="3"/>
  <c r="E144" i="3"/>
  <c r="F144" i="3"/>
  <c r="G144" i="3"/>
  <c r="H144" i="3"/>
  <c r="I144" i="3"/>
  <c r="B102" i="3"/>
  <c r="C143" i="3"/>
  <c r="D143" i="3"/>
  <c r="E143" i="3"/>
  <c r="F143" i="3"/>
  <c r="G143" i="3"/>
  <c r="H143" i="3"/>
  <c r="I143" i="3"/>
  <c r="B143" i="3"/>
  <c r="C142" i="3"/>
  <c r="D142" i="3"/>
  <c r="E142" i="3"/>
  <c r="F142" i="3"/>
  <c r="G142" i="3"/>
  <c r="H142" i="3"/>
  <c r="I142" i="3"/>
  <c r="B127" i="3"/>
  <c r="C141" i="3"/>
  <c r="D141" i="3"/>
  <c r="E141" i="3"/>
  <c r="F141" i="3"/>
  <c r="G141" i="3"/>
  <c r="H141" i="3"/>
  <c r="I141" i="3"/>
  <c r="B141" i="3"/>
  <c r="C139" i="3"/>
  <c r="D139" i="3"/>
  <c r="E139" i="3"/>
  <c r="F139" i="3"/>
  <c r="G139" i="3"/>
  <c r="H139" i="3"/>
  <c r="I139" i="3"/>
  <c r="B139" i="3"/>
  <c r="B136" i="3"/>
  <c r="C136" i="3"/>
  <c r="D136" i="3"/>
  <c r="E136" i="3"/>
  <c r="F136" i="3"/>
  <c r="G136" i="3"/>
  <c r="H136" i="3"/>
  <c r="I136" i="3"/>
  <c r="B133" i="3"/>
  <c r="C133" i="3"/>
  <c r="D133" i="3"/>
  <c r="E133" i="3"/>
  <c r="F133" i="3"/>
  <c r="G133" i="3"/>
  <c r="H133" i="3"/>
  <c r="I133" i="3"/>
  <c r="C138" i="3"/>
  <c r="D138" i="3"/>
  <c r="E138" i="3"/>
  <c r="F138" i="3"/>
  <c r="G138" i="3"/>
  <c r="H138" i="3"/>
  <c r="I138" i="3"/>
  <c r="B138" i="3"/>
  <c r="B135" i="3"/>
  <c r="C135" i="3"/>
  <c r="D135" i="3"/>
  <c r="E135" i="3"/>
  <c r="F135" i="3"/>
  <c r="G135" i="3"/>
  <c r="H135" i="3"/>
  <c r="I135" i="3"/>
  <c r="B132" i="3"/>
  <c r="C132" i="3"/>
  <c r="D132" i="3"/>
  <c r="E132" i="3"/>
  <c r="F132" i="3"/>
  <c r="G132" i="3"/>
  <c r="H132" i="3"/>
  <c r="I132" i="3"/>
  <c r="C130" i="3"/>
  <c r="D130" i="3"/>
  <c r="E130" i="3"/>
  <c r="F130" i="3"/>
  <c r="G130" i="3"/>
  <c r="H130" i="3"/>
  <c r="I130" i="3"/>
  <c r="B115" i="3"/>
  <c r="C129" i="3"/>
  <c r="D129" i="3"/>
  <c r="E129" i="3"/>
  <c r="F129" i="3"/>
  <c r="G129" i="3"/>
  <c r="H129" i="3"/>
  <c r="I129" i="3"/>
  <c r="B114" i="3"/>
  <c r="C137" i="3"/>
  <c r="D137" i="3"/>
  <c r="E137" i="3"/>
  <c r="F137" i="3"/>
  <c r="G137" i="3"/>
  <c r="H137" i="3"/>
  <c r="I137" i="3"/>
  <c r="B137" i="3"/>
  <c r="C128" i="3"/>
  <c r="D128" i="3"/>
  <c r="E128" i="3"/>
  <c r="F128" i="3"/>
  <c r="G128" i="3"/>
  <c r="H128" i="3"/>
  <c r="I128" i="3"/>
  <c r="B128" i="3"/>
  <c r="C134" i="3"/>
  <c r="D134" i="3"/>
  <c r="E134" i="3"/>
  <c r="F134" i="3"/>
  <c r="G134" i="3"/>
  <c r="H134" i="3"/>
  <c r="I134" i="3"/>
  <c r="B134" i="3"/>
  <c r="C131" i="3"/>
  <c r="D131" i="3"/>
  <c r="E131" i="3"/>
  <c r="F131" i="3"/>
  <c r="G131" i="3"/>
  <c r="H131" i="3"/>
  <c r="I131" i="3"/>
  <c r="B131" i="3"/>
  <c r="C127" i="3"/>
  <c r="D127" i="3"/>
  <c r="E127" i="3"/>
  <c r="F127" i="3"/>
  <c r="G127" i="3"/>
  <c r="H127" i="3"/>
  <c r="I127" i="3"/>
  <c r="B100" i="3"/>
  <c r="C126" i="3"/>
  <c r="D126" i="3"/>
  <c r="E126" i="3"/>
  <c r="F126" i="3"/>
  <c r="G126" i="3"/>
  <c r="H126" i="3"/>
  <c r="I126" i="3"/>
  <c r="B126" i="3"/>
  <c r="I124" i="3"/>
  <c r="H123" i="3"/>
  <c r="C122" i="3"/>
  <c r="C124" i="3" s="1"/>
  <c r="D122" i="3"/>
  <c r="D124" i="3" s="1"/>
  <c r="E122" i="3"/>
  <c r="F122" i="3"/>
  <c r="G122" i="3"/>
  <c r="H122" i="3"/>
  <c r="I123" i="3" s="1"/>
  <c r="I122" i="3"/>
  <c r="B122" i="3"/>
  <c r="B123" i="3" s="1"/>
  <c r="D118" i="3"/>
  <c r="E118" i="3"/>
  <c r="F118" i="3"/>
  <c r="B91" i="3"/>
  <c r="D121" i="3"/>
  <c r="E121" i="3"/>
  <c r="E115" i="3"/>
  <c r="B120" i="3"/>
  <c r="B117" i="3"/>
  <c r="C117" i="3"/>
  <c r="I117" i="3"/>
  <c r="B90" i="3"/>
  <c r="C113" i="3"/>
  <c r="C115" i="3" s="1"/>
  <c r="C119" i="3"/>
  <c r="C121" i="3" s="1"/>
  <c r="D119" i="3"/>
  <c r="E120" i="3" s="1"/>
  <c r="E119" i="3"/>
  <c r="E113" i="3" s="1"/>
  <c r="F119" i="3"/>
  <c r="F120" i="3" s="1"/>
  <c r="G119" i="3"/>
  <c r="G121" i="3" s="1"/>
  <c r="H119" i="3"/>
  <c r="I119" i="3"/>
  <c r="B119" i="3"/>
  <c r="B121" i="3" s="1"/>
  <c r="C116" i="3"/>
  <c r="C118" i="3" s="1"/>
  <c r="D116" i="3"/>
  <c r="D117" i="3" s="1"/>
  <c r="E116" i="3"/>
  <c r="E117" i="3" s="1"/>
  <c r="F116" i="3"/>
  <c r="F117" i="3" s="1"/>
  <c r="G116" i="3"/>
  <c r="G117" i="3" s="1"/>
  <c r="H116" i="3"/>
  <c r="H117" i="3" s="1"/>
  <c r="I116" i="3"/>
  <c r="B116" i="3"/>
  <c r="B118" i="3" s="1"/>
  <c r="H108" i="3"/>
  <c r="B110" i="3"/>
  <c r="B112" i="3" s="1"/>
  <c r="G106" i="3"/>
  <c r="H106" i="3"/>
  <c r="I106" i="3"/>
  <c r="C111" i="3"/>
  <c r="D111" i="3"/>
  <c r="E111" i="3"/>
  <c r="F111" i="3"/>
  <c r="G111" i="3"/>
  <c r="H111" i="3"/>
  <c r="I111" i="3"/>
  <c r="B111" i="3"/>
  <c r="C107" i="3"/>
  <c r="D107" i="3"/>
  <c r="E107" i="3"/>
  <c r="F107" i="3"/>
  <c r="G107" i="3"/>
  <c r="H107" i="3"/>
  <c r="I107" i="3"/>
  <c r="B107" i="3"/>
  <c r="C103" i="3"/>
  <c r="D103" i="3"/>
  <c r="E103" i="3"/>
  <c r="F103" i="3"/>
  <c r="G103" i="3"/>
  <c r="G104" i="3" s="1"/>
  <c r="H103" i="3"/>
  <c r="I103" i="3"/>
  <c r="B103" i="3"/>
  <c r="G102" i="3"/>
  <c r="H102" i="3"/>
  <c r="H104" i="3" s="1"/>
  <c r="I102" i="3"/>
  <c r="C109" i="3"/>
  <c r="D109" i="3"/>
  <c r="D110" i="3" s="1"/>
  <c r="D112" i="3" s="1"/>
  <c r="E109" i="3"/>
  <c r="E110" i="3" s="1"/>
  <c r="E112" i="3" s="1"/>
  <c r="F109" i="3"/>
  <c r="F110" i="3" s="1"/>
  <c r="F112" i="3" s="1"/>
  <c r="G109" i="3"/>
  <c r="G110" i="3" s="1"/>
  <c r="H109" i="3"/>
  <c r="H110" i="3" s="1"/>
  <c r="H112" i="3" s="1"/>
  <c r="I109" i="3"/>
  <c r="B109" i="3"/>
  <c r="C110" i="3" s="1"/>
  <c r="C112" i="3" s="1"/>
  <c r="C105" i="3"/>
  <c r="C106" i="3" s="1"/>
  <c r="C108" i="3" s="1"/>
  <c r="D105" i="3"/>
  <c r="D106" i="3" s="1"/>
  <c r="D108" i="3" s="1"/>
  <c r="E105" i="3"/>
  <c r="E106" i="3" s="1"/>
  <c r="E108" i="3" s="1"/>
  <c r="F105" i="3"/>
  <c r="F106" i="3" s="1"/>
  <c r="F108" i="3" s="1"/>
  <c r="G105" i="3"/>
  <c r="H105" i="3"/>
  <c r="I105" i="3"/>
  <c r="B105" i="3"/>
  <c r="B106" i="3" s="1"/>
  <c r="B108" i="3" s="1"/>
  <c r="C101" i="3"/>
  <c r="C102" i="3" s="1"/>
  <c r="C104" i="3" s="1"/>
  <c r="D101" i="3"/>
  <c r="D102" i="3" s="1"/>
  <c r="D104" i="3" s="1"/>
  <c r="E101" i="3"/>
  <c r="E102" i="3" s="1"/>
  <c r="E104" i="3" s="1"/>
  <c r="F101" i="3"/>
  <c r="F102" i="3" s="1"/>
  <c r="F104" i="3" s="1"/>
  <c r="G101" i="3"/>
  <c r="H101" i="3"/>
  <c r="I101" i="3"/>
  <c r="B101" i="3"/>
  <c r="C99" i="3"/>
  <c r="C100" i="3" s="1"/>
  <c r="D99" i="3"/>
  <c r="D100" i="3" s="1"/>
  <c r="E99" i="3"/>
  <c r="E100" i="3" s="1"/>
  <c r="F99" i="3"/>
  <c r="G99" i="3"/>
  <c r="G100" i="3" s="1"/>
  <c r="H99" i="3"/>
  <c r="H124" i="3" s="1"/>
  <c r="I99" i="3"/>
  <c r="B99" i="3"/>
  <c r="B124" i="3" s="1"/>
  <c r="G96" i="3"/>
  <c r="H96" i="3"/>
  <c r="I96" i="3"/>
  <c r="C95" i="3"/>
  <c r="C96" i="3" s="1"/>
  <c r="D95" i="3"/>
  <c r="D96" i="3" s="1"/>
  <c r="E95" i="3"/>
  <c r="E96" i="3" s="1"/>
  <c r="F95" i="3"/>
  <c r="F96" i="3" s="1"/>
  <c r="G95" i="3"/>
  <c r="G97" i="3" s="1"/>
  <c r="H95" i="3"/>
  <c r="H97" i="3" s="1"/>
  <c r="I95" i="3"/>
  <c r="I97" i="3" s="1"/>
  <c r="B95" i="3"/>
  <c r="B97" i="3" s="1"/>
  <c r="H94" i="3"/>
  <c r="I94" i="3"/>
  <c r="C91" i="3"/>
  <c r="C93" i="3"/>
  <c r="D93" i="3"/>
  <c r="D90" i="3"/>
  <c r="F86" i="3"/>
  <c r="C92" i="3"/>
  <c r="D92" i="3"/>
  <c r="E92" i="3"/>
  <c r="F92" i="3"/>
  <c r="F93" i="3" s="1"/>
  <c r="G92" i="3"/>
  <c r="H92" i="3"/>
  <c r="I92" i="3"/>
  <c r="B92" i="3"/>
  <c r="C89" i="3"/>
  <c r="D89" i="3"/>
  <c r="E89" i="3"/>
  <c r="F89" i="3"/>
  <c r="G89" i="3"/>
  <c r="H89" i="3"/>
  <c r="I89" i="3"/>
  <c r="I90" i="3" s="1"/>
  <c r="B89" i="3"/>
  <c r="C84" i="3"/>
  <c r="D84" i="3"/>
  <c r="E84" i="3"/>
  <c r="F84" i="3"/>
  <c r="G84" i="3"/>
  <c r="H84" i="3"/>
  <c r="I84" i="3"/>
  <c r="B84" i="3"/>
  <c r="C82" i="3"/>
  <c r="D82" i="3"/>
  <c r="E82" i="3"/>
  <c r="E83" i="3" s="1"/>
  <c r="E85" i="3" s="1"/>
  <c r="F82" i="3"/>
  <c r="G82" i="3"/>
  <c r="G83" i="3" s="1"/>
  <c r="G85" i="3" s="1"/>
  <c r="H82" i="3"/>
  <c r="H83" i="3" s="1"/>
  <c r="H85" i="3" s="1"/>
  <c r="I82" i="3"/>
  <c r="B82" i="3"/>
  <c r="B83" i="3" s="1"/>
  <c r="B85" i="3" s="1"/>
  <c r="C80" i="3"/>
  <c r="D80" i="3"/>
  <c r="E80" i="3"/>
  <c r="F80" i="3"/>
  <c r="G80" i="3"/>
  <c r="H80" i="3"/>
  <c r="I80" i="3"/>
  <c r="B80" i="3"/>
  <c r="C78" i="3"/>
  <c r="D78" i="3"/>
  <c r="E78" i="3"/>
  <c r="E79" i="3" s="1"/>
  <c r="E81" i="3" s="1"/>
  <c r="F78" i="3"/>
  <c r="F79" i="3" s="1"/>
  <c r="F81" i="3" s="1"/>
  <c r="G78" i="3"/>
  <c r="G79" i="3" s="1"/>
  <c r="G81" i="3" s="1"/>
  <c r="H78" i="3"/>
  <c r="H79" i="3" s="1"/>
  <c r="H81" i="3" s="1"/>
  <c r="I78" i="3"/>
  <c r="B78" i="3"/>
  <c r="B79" i="3" s="1"/>
  <c r="B81" i="3" s="1"/>
  <c r="C76" i="3"/>
  <c r="D76" i="3"/>
  <c r="E76" i="3"/>
  <c r="F76" i="3"/>
  <c r="G76" i="3"/>
  <c r="H76" i="3"/>
  <c r="I76" i="3"/>
  <c r="B76" i="3"/>
  <c r="C74" i="3"/>
  <c r="C75" i="3" s="1"/>
  <c r="C77" i="3" s="1"/>
  <c r="D74" i="3"/>
  <c r="D75" i="3" s="1"/>
  <c r="D77" i="3" s="1"/>
  <c r="E74" i="3"/>
  <c r="E75" i="3" s="1"/>
  <c r="E77" i="3" s="1"/>
  <c r="F74" i="3"/>
  <c r="F75" i="3" s="1"/>
  <c r="F77" i="3" s="1"/>
  <c r="G74" i="3"/>
  <c r="G75" i="3" s="1"/>
  <c r="G77" i="3" s="1"/>
  <c r="H74" i="3"/>
  <c r="I74" i="3"/>
  <c r="B74" i="3"/>
  <c r="B75" i="3" s="1"/>
  <c r="B77" i="3" s="1"/>
  <c r="C72" i="3"/>
  <c r="C73" i="3" s="1"/>
  <c r="D72" i="3"/>
  <c r="D91" i="3" s="1"/>
  <c r="E72" i="3"/>
  <c r="F72" i="3"/>
  <c r="F97" i="3" s="1"/>
  <c r="G72" i="3"/>
  <c r="H72" i="3"/>
  <c r="I72" i="3"/>
  <c r="B72" i="3"/>
  <c r="B73" i="3" s="1"/>
  <c r="I70" i="3"/>
  <c r="D69" i="3"/>
  <c r="B69" i="3"/>
  <c r="B41" i="3"/>
  <c r="B42" i="3" s="1"/>
  <c r="C68" i="3"/>
  <c r="D68" i="3"/>
  <c r="E68" i="3"/>
  <c r="E69" i="3" s="1"/>
  <c r="F68" i="3"/>
  <c r="F70" i="3" s="1"/>
  <c r="G68" i="3"/>
  <c r="G70" i="3" s="1"/>
  <c r="H68" i="3"/>
  <c r="H70" i="3" s="1"/>
  <c r="I68" i="3"/>
  <c r="B68" i="3"/>
  <c r="C65" i="3"/>
  <c r="D65" i="3"/>
  <c r="D67" i="3" s="1"/>
  <c r="E65" i="3"/>
  <c r="F65" i="3"/>
  <c r="G65" i="3"/>
  <c r="G59" i="3" s="1"/>
  <c r="H65" i="3"/>
  <c r="H59" i="3" s="1"/>
  <c r="I65" i="3"/>
  <c r="I59" i="3" s="1"/>
  <c r="B65" i="3"/>
  <c r="C62" i="3"/>
  <c r="D62" i="3"/>
  <c r="D64" i="3" s="1"/>
  <c r="E62" i="3"/>
  <c r="E63" i="3" s="1"/>
  <c r="F62" i="3"/>
  <c r="F64" i="3" s="1"/>
  <c r="G62" i="3"/>
  <c r="G64" i="3" s="1"/>
  <c r="H62" i="3"/>
  <c r="I62" i="3"/>
  <c r="B62" i="3"/>
  <c r="C57" i="3"/>
  <c r="D57" i="3"/>
  <c r="E57" i="3"/>
  <c r="F57" i="3"/>
  <c r="G57" i="3"/>
  <c r="H57" i="3"/>
  <c r="I57" i="3"/>
  <c r="B57" i="3"/>
  <c r="C55" i="3"/>
  <c r="D55" i="3"/>
  <c r="D56" i="3" s="1"/>
  <c r="D58" i="3" s="1"/>
  <c r="E55" i="3"/>
  <c r="F55" i="3"/>
  <c r="G55" i="3"/>
  <c r="H55" i="3"/>
  <c r="I55" i="3"/>
  <c r="B55" i="3"/>
  <c r="B56" i="3" s="1"/>
  <c r="B58" i="3" s="1"/>
  <c r="C56" i="3"/>
  <c r="C58" i="3" s="1"/>
  <c r="G56" i="3"/>
  <c r="G58" i="3" s="1"/>
  <c r="B52" i="3"/>
  <c r="B54" i="3" s="1"/>
  <c r="C54" i="3"/>
  <c r="C53" i="3"/>
  <c r="D53" i="3"/>
  <c r="E53" i="3"/>
  <c r="F53" i="3"/>
  <c r="G53" i="3"/>
  <c r="H53" i="3"/>
  <c r="I53" i="3"/>
  <c r="B53" i="3"/>
  <c r="C51" i="3"/>
  <c r="C52" i="3" s="1"/>
  <c r="D51" i="3"/>
  <c r="D52" i="3" s="1"/>
  <c r="D54" i="3" s="1"/>
  <c r="E51" i="3"/>
  <c r="E52" i="3" s="1"/>
  <c r="E54" i="3" s="1"/>
  <c r="F51" i="3"/>
  <c r="F52" i="3" s="1"/>
  <c r="F54" i="3" s="1"/>
  <c r="G51" i="3"/>
  <c r="H51" i="3"/>
  <c r="I51" i="3"/>
  <c r="B51" i="3"/>
  <c r="C49" i="3"/>
  <c r="D49" i="3"/>
  <c r="E49" i="3"/>
  <c r="F49" i="3"/>
  <c r="G49" i="3"/>
  <c r="H49" i="3"/>
  <c r="I49" i="3"/>
  <c r="B49" i="3"/>
  <c r="C47" i="3"/>
  <c r="C48" i="3" s="1"/>
  <c r="C50" i="3" s="1"/>
  <c r="D47" i="3"/>
  <c r="D48" i="3" s="1"/>
  <c r="D50" i="3" s="1"/>
  <c r="E47" i="3"/>
  <c r="E48" i="3" s="1"/>
  <c r="E50" i="3" s="1"/>
  <c r="F47" i="3"/>
  <c r="G47" i="3"/>
  <c r="H47" i="3"/>
  <c r="I47" i="3"/>
  <c r="I48" i="3" s="1"/>
  <c r="I50" i="3" s="1"/>
  <c r="B47" i="3"/>
  <c r="B48" i="3" s="1"/>
  <c r="B50" i="3" s="1"/>
  <c r="B20" i="3"/>
  <c r="B21" i="3" s="1"/>
  <c r="C45" i="3"/>
  <c r="D45" i="3"/>
  <c r="D70" i="3" s="1"/>
  <c r="E45" i="3"/>
  <c r="F45" i="3"/>
  <c r="G45" i="3"/>
  <c r="G46" i="3" s="1"/>
  <c r="H45" i="3"/>
  <c r="H46" i="3" s="1"/>
  <c r="I45" i="3"/>
  <c r="I46" i="3" s="1"/>
  <c r="B45" i="3"/>
  <c r="B46" i="3" s="1"/>
  <c r="B18" i="3"/>
  <c r="H201" i="1"/>
  <c r="H200" i="1"/>
  <c r="H199" i="1"/>
  <c r="H198" i="1"/>
  <c r="G201" i="1"/>
  <c r="G200" i="1"/>
  <c r="G199" i="1"/>
  <c r="G198" i="1"/>
  <c r="E175" i="1"/>
  <c r="D175" i="1"/>
  <c r="C175" i="1"/>
  <c r="B175" i="1"/>
  <c r="G172" i="1"/>
  <c r="G175" i="1" s="1"/>
  <c r="F172" i="1"/>
  <c r="F175" i="1" s="1"/>
  <c r="E172" i="1"/>
  <c r="D172" i="1"/>
  <c r="C172" i="1"/>
  <c r="B172" i="1"/>
  <c r="E164" i="1"/>
  <c r="D164" i="1"/>
  <c r="G163" i="1"/>
  <c r="C163" i="1"/>
  <c r="C164" i="1" s="1"/>
  <c r="G161" i="1"/>
  <c r="G164" i="1" s="1"/>
  <c r="F161" i="1"/>
  <c r="F164" i="1" s="1"/>
  <c r="E161" i="1"/>
  <c r="D161" i="1"/>
  <c r="C161" i="1"/>
  <c r="B161" i="1"/>
  <c r="B163" i="1" s="1"/>
  <c r="B164" i="1" s="1"/>
  <c r="G154" i="1"/>
  <c r="B154" i="1"/>
  <c r="G153" i="1"/>
  <c r="F153" i="1"/>
  <c r="F154" i="1" s="1"/>
  <c r="E153" i="1"/>
  <c r="E154" i="1" s="1"/>
  <c r="B153" i="1"/>
  <c r="G150" i="1"/>
  <c r="F150" i="1"/>
  <c r="E150" i="1"/>
  <c r="D150" i="1"/>
  <c r="D153" i="1" s="1"/>
  <c r="D154" i="1" s="1"/>
  <c r="C150" i="1"/>
  <c r="C153" i="1" s="1"/>
  <c r="C154" i="1" s="1"/>
  <c r="B150" i="1"/>
  <c r="D143" i="1"/>
  <c r="C143" i="1"/>
  <c r="B143" i="1"/>
  <c r="G142" i="1"/>
  <c r="G143" i="1" s="1"/>
  <c r="D142" i="1"/>
  <c r="C142" i="1"/>
  <c r="B142" i="1"/>
  <c r="G139" i="1"/>
  <c r="F139" i="1"/>
  <c r="F142" i="1" s="1"/>
  <c r="F143" i="1" s="1"/>
  <c r="E139" i="1"/>
  <c r="E142" i="1" s="1"/>
  <c r="E143" i="1" s="1"/>
  <c r="D139" i="1"/>
  <c r="C139" i="1"/>
  <c r="B139" i="1"/>
  <c r="F131" i="1"/>
  <c r="E131" i="1"/>
  <c r="D131" i="1"/>
  <c r="C131" i="1"/>
  <c r="B131" i="1"/>
  <c r="G124" i="1"/>
  <c r="G131" i="1" s="1"/>
  <c r="F124" i="1"/>
  <c r="E124" i="1"/>
  <c r="D124" i="1"/>
  <c r="C124" i="1"/>
  <c r="B124" i="1"/>
  <c r="D94" i="1"/>
  <c r="C94" i="1"/>
  <c r="B94" i="1"/>
  <c r="G92" i="1"/>
  <c r="F92" i="1"/>
  <c r="E92" i="1"/>
  <c r="D92" i="1"/>
  <c r="C92" i="1"/>
  <c r="B92" i="1"/>
  <c r="G83" i="1"/>
  <c r="F83" i="1"/>
  <c r="E83" i="1"/>
  <c r="D83" i="1"/>
  <c r="C83" i="1"/>
  <c r="B83" i="1"/>
  <c r="G76" i="1"/>
  <c r="G94" i="1" s="1"/>
  <c r="G96" i="1" s="1"/>
  <c r="F76" i="1"/>
  <c r="F94" i="1" s="1"/>
  <c r="E76" i="1"/>
  <c r="E94" i="1" s="1"/>
  <c r="D76" i="1"/>
  <c r="C76" i="1"/>
  <c r="B76" i="1"/>
  <c r="C59" i="1"/>
  <c r="B59" i="1"/>
  <c r="G58" i="1"/>
  <c r="G59" i="1" s="1"/>
  <c r="F58" i="1"/>
  <c r="F59" i="1" s="1"/>
  <c r="E58" i="1"/>
  <c r="D58" i="1"/>
  <c r="C58" i="1"/>
  <c r="B58" i="1"/>
  <c r="G45" i="1"/>
  <c r="F45" i="1"/>
  <c r="E45" i="1"/>
  <c r="E59" i="1" s="1"/>
  <c r="D45" i="1"/>
  <c r="D59" i="1" s="1"/>
  <c r="C45" i="1"/>
  <c r="B45" i="1"/>
  <c r="E36" i="1"/>
  <c r="D36" i="1"/>
  <c r="C36" i="1"/>
  <c r="B36" i="1"/>
  <c r="G30" i="1"/>
  <c r="G36" i="1" s="1"/>
  <c r="F30" i="1"/>
  <c r="F36" i="1" s="1"/>
  <c r="E30" i="1"/>
  <c r="D30" i="1"/>
  <c r="C30" i="1"/>
  <c r="B30" i="1"/>
  <c r="G7" i="1"/>
  <c r="F7" i="1"/>
  <c r="E7" i="1"/>
  <c r="D7" i="1"/>
  <c r="C7" i="1"/>
  <c r="B7" i="1"/>
  <c r="G4" i="1"/>
  <c r="G10" i="1" s="1"/>
  <c r="F4" i="1"/>
  <c r="F10" i="1" s="1"/>
  <c r="F12" i="1" s="1"/>
  <c r="E4" i="1"/>
  <c r="E10" i="1" s="1"/>
  <c r="E12" i="1" s="1"/>
  <c r="D4" i="1"/>
  <c r="D10" i="1" s="1"/>
  <c r="D12" i="1" s="1"/>
  <c r="C4" i="1"/>
  <c r="C10" i="1" s="1"/>
  <c r="C12" i="1" s="1"/>
  <c r="B4" i="1"/>
  <c r="B10" i="1" s="1"/>
  <c r="B12" i="1" s="1"/>
  <c r="E124" i="3" l="1"/>
  <c r="E123" i="3"/>
  <c r="I79" i="3"/>
  <c r="F56" i="3"/>
  <c r="F58" i="3" s="1"/>
  <c r="F59" i="3"/>
  <c r="F60" i="3" s="1"/>
  <c r="I100" i="3"/>
  <c r="I108" i="3"/>
  <c r="H121" i="3"/>
  <c r="G118" i="3"/>
  <c r="F124" i="3"/>
  <c r="H100" i="3"/>
  <c r="G86" i="3"/>
  <c r="G93" i="3"/>
  <c r="G94" i="3"/>
  <c r="B19" i="3"/>
  <c r="B4" i="3"/>
  <c r="C46" i="3"/>
  <c r="C70" i="3"/>
  <c r="F91" i="3"/>
  <c r="I110" i="3"/>
  <c r="I86" i="3"/>
  <c r="G90" i="3"/>
  <c r="G91" i="3"/>
  <c r="D46" i="3"/>
  <c r="E73" i="3"/>
  <c r="E97" i="3"/>
  <c r="B64" i="3"/>
  <c r="G112" i="3"/>
  <c r="I104" i="3"/>
  <c r="B113" i="3"/>
  <c r="D120" i="3"/>
  <c r="E59" i="3"/>
  <c r="F88" i="3"/>
  <c r="I83" i="3"/>
  <c r="H90" i="3"/>
  <c r="H91" i="3"/>
  <c r="H93" i="3"/>
  <c r="H86" i="3"/>
  <c r="I93" i="3"/>
  <c r="F100" i="3"/>
  <c r="F121" i="3"/>
  <c r="G108" i="3"/>
  <c r="B43" i="3"/>
  <c r="I91" i="3"/>
  <c r="I118" i="3"/>
  <c r="I121" i="3"/>
  <c r="I120" i="3"/>
  <c r="I113" i="3"/>
  <c r="C120" i="3"/>
  <c r="G124" i="3"/>
  <c r="G123" i="3"/>
  <c r="F48" i="3"/>
  <c r="F50" i="3" s="1"/>
  <c r="G73" i="3"/>
  <c r="H75" i="3"/>
  <c r="H77" i="3" s="1"/>
  <c r="B86" i="3"/>
  <c r="C94" i="3"/>
  <c r="B94" i="3"/>
  <c r="B93" i="3"/>
  <c r="D113" i="3"/>
  <c r="H118" i="3"/>
  <c r="F123" i="3"/>
  <c r="F90" i="3"/>
  <c r="E86" i="3"/>
  <c r="F87" i="3" s="1"/>
  <c r="F94" i="3"/>
  <c r="D97" i="3"/>
  <c r="G113" i="3"/>
  <c r="H120" i="3"/>
  <c r="D123" i="3"/>
  <c r="C64" i="3"/>
  <c r="H113" i="3"/>
  <c r="C59" i="3"/>
  <c r="C61" i="3" s="1"/>
  <c r="F46" i="3"/>
  <c r="H48" i="3"/>
  <c r="H50" i="3" s="1"/>
  <c r="I56" i="3"/>
  <c r="I64" i="3"/>
  <c r="B67" i="3"/>
  <c r="D66" i="3"/>
  <c r="I73" i="3"/>
  <c r="D79" i="3"/>
  <c r="D81" i="3" s="1"/>
  <c r="D86" i="3"/>
  <c r="E94" i="3"/>
  <c r="C97" i="3"/>
  <c r="F113" i="3"/>
  <c r="G120" i="3"/>
  <c r="B96" i="3"/>
  <c r="C123" i="3"/>
  <c r="E64" i="3"/>
  <c r="G48" i="3"/>
  <c r="G50" i="3" s="1"/>
  <c r="H52" i="3"/>
  <c r="H54" i="3" s="1"/>
  <c r="H56" i="3"/>
  <c r="H58" i="3" s="1"/>
  <c r="H64" i="3"/>
  <c r="B70" i="3"/>
  <c r="H73" i="3"/>
  <c r="I75" i="3"/>
  <c r="C79" i="3"/>
  <c r="C81" i="3" s="1"/>
  <c r="C83" i="3"/>
  <c r="C85" i="3" s="1"/>
  <c r="C90" i="3"/>
  <c r="C86" i="3"/>
  <c r="E93" i="3"/>
  <c r="E91" i="3"/>
  <c r="D94" i="3"/>
  <c r="I60" i="3"/>
  <c r="I61" i="3"/>
  <c r="F61" i="3"/>
  <c r="H61" i="3"/>
  <c r="H60" i="3"/>
  <c r="B23" i="3"/>
  <c r="E60" i="3"/>
  <c r="E61" i="3"/>
  <c r="C60" i="3"/>
  <c r="G61" i="3"/>
  <c r="G60" i="3"/>
  <c r="E46" i="3"/>
  <c r="E56" i="3"/>
  <c r="E58" i="3" s="1"/>
  <c r="G52" i="3"/>
  <c r="G54" i="3" s="1"/>
  <c r="G63" i="3"/>
  <c r="G66" i="3"/>
  <c r="G67" i="3"/>
  <c r="E70" i="3"/>
  <c r="F73" i="3"/>
  <c r="F83" i="3"/>
  <c r="F85" i="3" s="1"/>
  <c r="F63" i="3"/>
  <c r="F66" i="3"/>
  <c r="F67" i="3"/>
  <c r="C69" i="3"/>
  <c r="E90" i="3"/>
  <c r="E67" i="3"/>
  <c r="D73" i="3"/>
  <c r="D59" i="3"/>
  <c r="I69" i="3"/>
  <c r="B66" i="3"/>
  <c r="G69" i="3"/>
  <c r="B59" i="3"/>
  <c r="E66" i="3"/>
  <c r="D83" i="3"/>
  <c r="D85" i="3" s="1"/>
  <c r="D63" i="3"/>
  <c r="C63" i="3"/>
  <c r="C66" i="3"/>
  <c r="C67" i="3"/>
  <c r="H69" i="3"/>
  <c r="I52" i="3"/>
  <c r="I63" i="3"/>
  <c r="I66" i="3"/>
  <c r="I67" i="3"/>
  <c r="F69" i="3"/>
  <c r="B63" i="3"/>
  <c r="H63" i="3"/>
  <c r="H66" i="3"/>
  <c r="H67" i="3"/>
  <c r="A17" i="3"/>
  <c r="A44" i="3"/>
  <c r="H41" i="3"/>
  <c r="G41" i="3"/>
  <c r="F41" i="3"/>
  <c r="E41" i="3"/>
  <c r="D41" i="3"/>
  <c r="C41" i="3"/>
  <c r="C42" i="3"/>
  <c r="I41" i="3"/>
  <c r="B39"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I29" i="3" s="1"/>
  <c r="H28" i="3"/>
  <c r="G28" i="3"/>
  <c r="F28" i="3"/>
  <c r="E28" i="3"/>
  <c r="D28" i="3"/>
  <c r="C28" i="3"/>
  <c r="B28" i="3"/>
  <c r="B29" i="3" s="1"/>
  <c r="B31" i="3" s="1"/>
  <c r="I24" i="3"/>
  <c r="H24" i="3"/>
  <c r="G24" i="3"/>
  <c r="F24" i="3"/>
  <c r="E24" i="3"/>
  <c r="D24" i="3"/>
  <c r="C24" i="3"/>
  <c r="B24" i="3"/>
  <c r="B25" i="3" s="1"/>
  <c r="B27" i="3" s="1"/>
  <c r="C20" i="3"/>
  <c r="C21" i="3" s="1"/>
  <c r="C23" i="3" s="1"/>
  <c r="D20" i="3"/>
  <c r="E20" i="3"/>
  <c r="F20" i="3"/>
  <c r="F21" i="3" s="1"/>
  <c r="G20" i="3"/>
  <c r="H20" i="3"/>
  <c r="H21" i="3" s="1"/>
  <c r="I20" i="3"/>
  <c r="I21" i="3" s="1"/>
  <c r="J1" i="3"/>
  <c r="K1" i="3" s="1"/>
  <c r="L1" i="3" s="1"/>
  <c r="M1" i="3" s="1"/>
  <c r="N1" i="3" s="1"/>
  <c r="H1" i="3"/>
  <c r="G1" i="3" s="1"/>
  <c r="F1" i="3" s="1"/>
  <c r="E1" i="3" s="1"/>
  <c r="D1" i="3" s="1"/>
  <c r="C1" i="3" s="1"/>
  <c r="B1" i="3" s="1"/>
  <c r="D15" i="3" l="1"/>
  <c r="E15" i="3"/>
  <c r="C12" i="3"/>
  <c r="D9" i="3"/>
  <c r="G115" i="3"/>
  <c r="G114" i="3"/>
  <c r="E39" i="3"/>
  <c r="E9" i="3"/>
  <c r="C15" i="3"/>
  <c r="I54" i="3"/>
  <c r="D88" i="3"/>
  <c r="D87" i="3"/>
  <c r="D115" i="3"/>
  <c r="D114" i="3"/>
  <c r="H88" i="3"/>
  <c r="H87" i="3"/>
  <c r="G87" i="3"/>
  <c r="G88" i="3"/>
  <c r="I31" i="3"/>
  <c r="E88" i="3"/>
  <c r="E87" i="3"/>
  <c r="C114" i="3"/>
  <c r="I81" i="3"/>
  <c r="F9" i="3"/>
  <c r="I23" i="3"/>
  <c r="H42" i="3"/>
  <c r="B88" i="3"/>
  <c r="B87" i="3"/>
  <c r="G9" i="3"/>
  <c r="H9" i="3"/>
  <c r="G42" i="3"/>
  <c r="I115" i="3"/>
  <c r="I114" i="3"/>
  <c r="I87" i="3"/>
  <c r="I88" i="3"/>
  <c r="B37" i="3"/>
  <c r="B36" i="3"/>
  <c r="F115" i="3"/>
  <c r="F114" i="3"/>
  <c r="I85" i="3"/>
  <c r="I112" i="3"/>
  <c r="E12" i="3"/>
  <c r="I25" i="3"/>
  <c r="G39" i="3"/>
  <c r="I77" i="3"/>
  <c r="H115" i="3"/>
  <c r="H114" i="3"/>
  <c r="G21" i="3"/>
  <c r="H39" i="3"/>
  <c r="B13" i="3"/>
  <c r="B12" i="3"/>
  <c r="C9" i="3"/>
  <c r="C88" i="3"/>
  <c r="C87" i="3"/>
  <c r="I58" i="3"/>
  <c r="B16" i="3"/>
  <c r="B15" i="3"/>
  <c r="E114" i="3"/>
  <c r="D29" i="3"/>
  <c r="D31" i="3" s="1"/>
  <c r="G23" i="3"/>
  <c r="H32" i="3"/>
  <c r="D61" i="3"/>
  <c r="D60" i="3"/>
  <c r="B60" i="3"/>
  <c r="B61" i="3"/>
  <c r="C39" i="3"/>
  <c r="B32" i="3"/>
  <c r="B40" i="3"/>
  <c r="G25" i="3"/>
  <c r="G27" i="3" s="1"/>
  <c r="E32" i="3"/>
  <c r="H23" i="3"/>
  <c r="F23" i="3"/>
  <c r="C32" i="3"/>
  <c r="C36" i="3"/>
  <c r="F29" i="3"/>
  <c r="F31" i="3" s="1"/>
  <c r="E25" i="3"/>
  <c r="E27" i="3" s="1"/>
  <c r="G29" i="3"/>
  <c r="G31" i="3" s="1"/>
  <c r="H29" i="3"/>
  <c r="H31" i="3" s="1"/>
  <c r="C25" i="3"/>
  <c r="C27" i="3" s="1"/>
  <c r="C29" i="3"/>
  <c r="C31" i="3" s="1"/>
  <c r="D25" i="3"/>
  <c r="D27" i="3" s="1"/>
  <c r="E29" i="3"/>
  <c r="E31" i="3" s="1"/>
  <c r="F25" i="3"/>
  <c r="F27" i="3" s="1"/>
  <c r="E21" i="3"/>
  <c r="E23" i="3" s="1"/>
  <c r="H25" i="3"/>
  <c r="H27" i="3" s="1"/>
  <c r="D21" i="3"/>
  <c r="D23" i="3" s="1"/>
  <c r="D36" i="3"/>
  <c r="D39" i="3"/>
  <c r="D42" i="3"/>
  <c r="E42" i="3"/>
  <c r="I32" i="3"/>
  <c r="D32" i="3"/>
  <c r="E36" i="3"/>
  <c r="F36" i="3"/>
  <c r="F39" i="3"/>
  <c r="F42" i="3"/>
  <c r="F32" i="3"/>
  <c r="G36" i="3"/>
  <c r="G32" i="3"/>
  <c r="H36" i="3"/>
  <c r="I36" i="3"/>
  <c r="I39" i="3"/>
  <c r="I42" i="3"/>
  <c r="C176" i="1"/>
  <c r="I172" i="1"/>
  <c r="I175" i="1" s="1"/>
  <c r="I176" i="1" s="1"/>
  <c r="H172" i="1"/>
  <c r="H175" i="1" s="1"/>
  <c r="H176" i="1" s="1"/>
  <c r="G176" i="1"/>
  <c r="F176" i="1"/>
  <c r="E176" i="1"/>
  <c r="D176" i="1"/>
  <c r="B176" i="1"/>
  <c r="H163" i="1"/>
  <c r="H164" i="1" s="1"/>
  <c r="H165" i="1" s="1"/>
  <c r="I161" i="1"/>
  <c r="I163" i="1" s="1"/>
  <c r="H161" i="1"/>
  <c r="H125" i="1"/>
  <c r="I125" i="1"/>
  <c r="I150" i="1"/>
  <c r="I153" i="1" s="1"/>
  <c r="I154" i="1" s="1"/>
  <c r="H150" i="1"/>
  <c r="H153" i="1" s="1"/>
  <c r="H154" i="1" s="1"/>
  <c r="F15" i="3" l="1"/>
  <c r="E33" i="3"/>
  <c r="H6" i="3"/>
  <c r="G12" i="3"/>
  <c r="G15" i="3"/>
  <c r="G6" i="3"/>
  <c r="F12" i="3"/>
  <c r="C33" i="3"/>
  <c r="I15" i="3"/>
  <c r="H15" i="3"/>
  <c r="B34" i="3"/>
  <c r="B33" i="3"/>
  <c r="I12" i="3"/>
  <c r="F6" i="3"/>
  <c r="I9" i="3"/>
  <c r="H12" i="3"/>
  <c r="I27" i="3"/>
  <c r="E7" i="3"/>
  <c r="B9" i="3"/>
  <c r="B10" i="3"/>
  <c r="D12" i="3"/>
  <c r="I164" i="1"/>
  <c r="I165" i="1" s="1"/>
  <c r="B165" i="1"/>
  <c r="G33" i="3"/>
  <c r="F33" i="3"/>
  <c r="D33" i="3"/>
  <c r="I33" i="3"/>
  <c r="H33" i="3"/>
  <c r="C165" i="1"/>
  <c r="D165" i="1"/>
  <c r="G165" i="1"/>
  <c r="E165" i="1"/>
  <c r="F165" i="1"/>
  <c r="I119" i="1"/>
  <c r="H119" i="1"/>
  <c r="I115" i="1"/>
  <c r="H115" i="1"/>
  <c r="I111" i="1"/>
  <c r="H111" i="1"/>
  <c r="H107" i="1"/>
  <c r="H18" i="3" s="1"/>
  <c r="G18" i="3"/>
  <c r="G7" i="3" s="1"/>
  <c r="F18" i="3"/>
  <c r="E18" i="3"/>
  <c r="D18" i="3"/>
  <c r="D13" i="3" s="1"/>
  <c r="C18" i="3"/>
  <c r="I107" i="1"/>
  <c r="I18" i="3" s="1"/>
  <c r="I139" i="1"/>
  <c r="I142" i="1" s="1"/>
  <c r="H139" i="1"/>
  <c r="H142" i="1" s="1"/>
  <c r="F4" i="3" l="1"/>
  <c r="F10" i="3"/>
  <c r="F13" i="3"/>
  <c r="D6" i="3"/>
  <c r="D7" i="3"/>
  <c r="C4" i="3"/>
  <c r="C10" i="3"/>
  <c r="C16" i="3"/>
  <c r="C13" i="3"/>
  <c r="E6" i="3"/>
  <c r="F7" i="3"/>
  <c r="G4" i="3"/>
  <c r="G10" i="3"/>
  <c r="H4" i="3"/>
  <c r="H13" i="3"/>
  <c r="H16" i="3"/>
  <c r="H10" i="3"/>
  <c r="B7" i="3"/>
  <c r="B6" i="3"/>
  <c r="G16" i="3"/>
  <c r="I6" i="3"/>
  <c r="C7" i="3"/>
  <c r="C6" i="3"/>
  <c r="F16" i="3"/>
  <c r="H7" i="3"/>
  <c r="D4" i="3"/>
  <c r="D16" i="3"/>
  <c r="D10" i="3"/>
  <c r="E4" i="3"/>
  <c r="E10" i="3"/>
  <c r="E13" i="3"/>
  <c r="E16" i="3"/>
  <c r="I34" i="3"/>
  <c r="G13" i="3"/>
  <c r="D19" i="3"/>
  <c r="D43" i="3"/>
  <c r="D40" i="3"/>
  <c r="D37" i="3"/>
  <c r="D34" i="3"/>
  <c r="E19" i="3"/>
  <c r="E40" i="3"/>
  <c r="E34" i="3"/>
  <c r="E37" i="3"/>
  <c r="E43" i="3"/>
  <c r="F19" i="3"/>
  <c r="F43" i="3"/>
  <c r="F37" i="3"/>
  <c r="F40" i="3"/>
  <c r="F34" i="3"/>
  <c r="G19" i="3"/>
  <c r="G40" i="3"/>
  <c r="G43" i="3"/>
  <c r="G37" i="3"/>
  <c r="H19" i="3"/>
  <c r="H40" i="3"/>
  <c r="H43" i="3"/>
  <c r="H37" i="3"/>
  <c r="H34" i="3"/>
  <c r="G34" i="3"/>
  <c r="I19" i="3"/>
  <c r="I40" i="3"/>
  <c r="I37" i="3"/>
  <c r="I43" i="3"/>
  <c r="C43" i="3"/>
  <c r="C40" i="3"/>
  <c r="C19" i="3"/>
  <c r="C37" i="3"/>
  <c r="C34" i="3"/>
  <c r="H124" i="1"/>
  <c r="H131" i="1" s="1"/>
  <c r="H132" i="1" s="1"/>
  <c r="I124" i="1"/>
  <c r="I4" i="3" l="1"/>
  <c r="I16" i="3"/>
  <c r="I10" i="3"/>
  <c r="I13" i="3"/>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E20" i="1" l="1"/>
  <c r="F20" i="1"/>
  <c r="H12" i="1"/>
  <c r="H20" i="1" s="1"/>
  <c r="H143" i="1"/>
  <c r="I12" i="1"/>
  <c r="I20" i="1" s="1"/>
  <c r="I143" i="1"/>
  <c r="B20" i="1"/>
  <c r="C20" i="1"/>
  <c r="D20" i="1"/>
  <c r="H64" i="1"/>
  <c r="H76" i="1" s="1"/>
  <c r="H94" i="1" s="1"/>
  <c r="H96" i="1" s="1"/>
  <c r="B60" i="1"/>
  <c r="E60" i="1"/>
  <c r="F60" i="1"/>
  <c r="I59" i="1"/>
  <c r="I60" i="1" s="1"/>
  <c r="G60" i="1"/>
  <c r="H60" i="1"/>
  <c r="C60" i="1"/>
  <c r="D60" i="1"/>
  <c r="I64" i="1" l="1"/>
  <c r="I76" i="1" s="1"/>
  <c r="I94" i="1" s="1"/>
  <c r="G20"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<sst xmlns="http://schemas.openxmlformats.org/spreadsheetml/2006/main" count="391" uniqueCount="151">
  <si>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</si>
  <si>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</si>
  <si>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</si>
  <si>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</si>
  <si>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</si>
  <si>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</si>
  <si>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</si>
  <si>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</si>
  <si>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</si>
  <si>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</si>
  <si>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</si>
  <si>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</si>
  <si>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</si>
  <si>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</si>
  <si>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</si>
  <si>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</si>
  <si>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</si>
  <si>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</si>
  <si>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</si>
  <si>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</si>
  <si>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</si>
  <si>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</si>
  <si>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</si>
  <si>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</si>
  <si>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</si>
  <si>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</si>
  <si>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</si>
  <si>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</si>
  <si>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</si>
  <si>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</si>
  <si>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</si>
  <si>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</si>
  <si>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</si>
  <si>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</si>
  <si>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</si>
  <si>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</si>
  <si>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</si>
  <si>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</si>
  <si>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</si>
  <si>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</si>
  <si>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</si>
  <si>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</si>
  <si>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</si>
  <si>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</si>
  <si>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</si>
  <si>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</si>
  <si>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</si>
  <si>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</si>
  <si>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</si>
  <si>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</si>
  <si>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</si>
  <si>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</si>
  <si>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</si>
  <si>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</si>
  <si>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</si>
  <si>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</si>
  <si>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</si>
  <si>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</si>
  <si>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</si>
  <si>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</si>
  <si>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</si>
  <si>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</si>
  <si>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</si>
  <si>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</si>
  <si>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</si>
  <si>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</si>
  <si>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</si>
  <si>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</si>
  <si>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</si>
  <si>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</si>
  <si>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</si>
  <si>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</si>
  <si>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</si>
  <si>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</si>
  <si>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</si>
  <si>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</si>
  <si>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</si>
  <si>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</si>
  <si>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</si>
  <si>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</si>
  <si>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</si>
  <si>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</si>
  <si>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</si>
  <si>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</si>
  <si>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</si>
  <si>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</si>
  <si>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</si>
  <si>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</si>
  <si>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</si>
  <si>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</si>
  <si>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</si>
  <si>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</si>
  <si>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</si>
  <si>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</si>
  <si>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</si>
  <si>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</si>
  <si>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</si>
  <si>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</si>
  <si>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</si>
  <si>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</si>
  <si>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</si>
  <si>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</si>
  <si>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</si>
  <si>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</si>
  <si>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</si>
  <si>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</si>
  <si>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</si>
  <si>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</si>
  <si>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</si>
  <si>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</si>
  <si>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</si>
  <si>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</si>
  <si>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</si>
  <si>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</si>
  <si>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</si>
  <si>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</si>
  <si>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</si>
  <si>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</si>
  <si>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</si>
  <si>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</si>
  <si>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</si>
  <si>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</si>
  <si>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</si>
  <si>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</si>
  <si>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</si>
  <si>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</si>
  <si>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</si>
  <si>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</si>
  <si>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</si>
  <si>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</si>
  <si>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</si>
  <si>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</si>
  <si>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</si>
  <si>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</si>
  <si>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</si>
  <si>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</si>
  <si>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</si>
  <si>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</si>
  <si>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</si>
  <si>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</si>
  <si>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</si>
  <si>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</si>
  <si>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</si>
  <si>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</si>
  <si>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Please keep columns J to N blank for now</t>
  </si>
  <si>
    <t>Link up all the segments, Europe, Asia Global, Converse and Corporate in similar format</t>
  </si>
  <si>
    <t>Should be the addition of sub-segments linked from below rows in the segment sheet</t>
  </si>
  <si>
    <t>The addtion of the segments should be equal to the breakdown totals in Historicals row 131</t>
  </si>
  <si>
    <t>The addtion of the segments should be equal to the breakdown totals in Historicals row 164</t>
  </si>
  <si>
    <t>The addtion of the segments should be equal to the breakdown totals in Historicals row 142</t>
  </si>
  <si>
    <t>The addtion of the segments should be equal to the breakdown totals in Historicals row 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</si>
</sst>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1"/>
      <color theme="1"/>
      <name val="Calibri"/>
      <family val="2"/>
      <scheme val="minor"/>
    </font>
    <font>
      <b/>
      <sz val="9"/>
      <color rgb="FF000000"/>
      <name val="Tahoma"/>
      <family val="2"/>
    </font>
    <font>
      <sz val="9"/>
      <color rgb="FF000000"/>
      <name val="Tahoma"/>
      <family val="2"/>
    </font>
    <font>
      <sz val="11"/>
      <name val="Calibri"/>
      <family val="2"/>
      <scheme val="minor"/>
    </font>
    <font>
      <b/>
      <i/>
      <sz val="11"/>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
      <patternFill patternType="solid">
        <fgColor rgb="FF00B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0" fontId="0" fillId="7" borderId="0" xfId="0" applyFill="1"/>
    <xf numFmtId="0" fontId="0" fillId="6" borderId="0" xfId="0" applyFill="1"/>
    <xf numFmtId="165" fontId="2" fillId="7" borderId="0" xfId="1" applyNumberFormat="1" applyFont="1" applyFill="1" applyAlignment="1">
      <alignment horizontal="left" indent="1"/>
    </xf>
    <xf numFmtId="10" fontId="12" fillId="0" borderId="0" xfId="0" applyNumberFormat="1" applyFont="1"/>
    <xf numFmtId="9" fontId="0" fillId="0" borderId="0" xfId="2" applyFont="1"/>
    <xf numFmtId="9" fontId="12" fillId="0" borderId="0" xfId="2" applyFont="1"/>
    <xf numFmtId="0" fontId="12" fillId="0" borderId="0" xfId="0" applyFont="1"/>
    <xf numFmtId="0" fontId="12" fillId="0" borderId="0" xfId="2" applyNumberFormat="1" applyFont="1"/>
    <xf numFmtId="0" fontId="2" fillId="7" borderId="0" xfId="0" applyFont="1" applyFill="1" applyAlignment="1">
      <alignment horizontal="left" indent="1"/>
    </xf>
    <xf numFmtId="2" fontId="12" fillId="0" borderId="0" xfId="0" applyNumberFormat="1" applyFont="1"/>
    <xf numFmtId="43" fontId="0" fillId="0" borderId="0" xfId="0" applyNumberFormat="1"/>
    <xf numFmtId="43" fontId="2" fillId="0" borderId="0" xfId="0" applyNumberFormat="1" applyFont="1"/>
    <xf numFmtId="9" fontId="0" fillId="0" borderId="0" xfId="0" applyNumberFormat="1"/>
    <xf numFmtId="166" fontId="0" fillId="0" borderId="0" xfId="0" applyNumberFormat="1"/>
    <xf numFmtId="2" fontId="0" fillId="0" borderId="0" xfId="0" applyNumberFormat="1"/>
    <xf numFmtId="2" fontId="2" fillId="0" borderId="0" xfId="0" applyNumberFormat="1" applyFont="1"/>
    <xf numFmtId="9" fontId="12" fillId="0" borderId="0" xfId="0" applyNumberFormat="1" applyFont="1"/>
    <xf numFmtId="0" fontId="15" fillId="0" borderId="0" xfId="0" applyFont="1"/>
    <xf numFmtId="0" fontId="16" fillId="0" borderId="0" xfId="0" applyFont="1"/>
    <xf numFmtId="0" fontId="0" fillId="8" borderId="0" xfId="0" applyFill="1"/>
    <xf numFmtId="0" fontId="15" fillId="8" borderId="0" xfId="0"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8" activePane="bottomLeft" state="frozen"/>
      <selection pane="bottomLeft" activeCell="A130" sqref="A130"/>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c r="C32" s="3"/>
      <c r="D32" s="3"/>
      <c r="E32" s="3"/>
      <c r="F32" s="3"/>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c r="C47" s="3"/>
      <c r="D47" s="3"/>
      <c r="E47" s="3"/>
      <c r="F47" s="3"/>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63</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G76" si="21">+SUM(B64:B75)</f>
        <v>4680</v>
      </c>
      <c r="C76" s="26">
        <f t="shared" si="21"/>
        <v>3096</v>
      </c>
      <c r="D76" s="26">
        <f t="shared" si="21"/>
        <v>3846</v>
      </c>
      <c r="E76" s="26">
        <f t="shared" si="21"/>
        <v>4955</v>
      </c>
      <c r="F76" s="26">
        <f t="shared" si="21"/>
        <v>5903</v>
      </c>
      <c r="G76" s="26">
        <f t="shared" si="21"/>
        <v>2485</v>
      </c>
      <c r="H76" s="26">
        <f t="shared" ref="H76" si="22">+SUM(H64:H75)</f>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80</v>
      </c>
      <c r="B82" s="3">
        <v>-147</v>
      </c>
      <c r="C82" s="3">
        <v>166</v>
      </c>
      <c r="D82" s="3">
        <v>-21</v>
      </c>
      <c r="E82" s="3">
        <v>-22</v>
      </c>
      <c r="F82" s="3">
        <v>5</v>
      </c>
      <c r="G82" s="3">
        <v>31</v>
      </c>
      <c r="H82" s="3">
        <v>171</v>
      </c>
      <c r="I82" s="3">
        <v>-19</v>
      </c>
    </row>
    <row r="83" spans="1:9" x14ac:dyDescent="0.2">
      <c r="A83" s="27" t="s">
        <v>81</v>
      </c>
      <c r="B83" s="26">
        <f t="shared" ref="B83:G83" si="23">+SUM(B78:B82)</f>
        <v>-175</v>
      </c>
      <c r="C83" s="26">
        <f t="shared" si="23"/>
        <v>-1034</v>
      </c>
      <c r="D83" s="26">
        <f t="shared" si="23"/>
        <v>-1008</v>
      </c>
      <c r="E83" s="26">
        <f t="shared" si="23"/>
        <v>276</v>
      </c>
      <c r="F83" s="26">
        <f t="shared" si="23"/>
        <v>-264</v>
      </c>
      <c r="G83" s="26">
        <f t="shared" si="23"/>
        <v>-1028</v>
      </c>
      <c r="H83" s="26">
        <f t="shared" ref="H83" si="24">+SUM(H78:H82)</f>
        <v>-3800</v>
      </c>
      <c r="I83" s="26">
        <f>+SUM(I78:I82)</f>
        <v>-1524</v>
      </c>
    </row>
    <row r="84" spans="1:9" x14ac:dyDescent="0.2">
      <c r="A84" s="1" t="s">
        <v>82</v>
      </c>
      <c r="B84" s="3"/>
      <c r="C84" s="3"/>
      <c r="D84" s="3"/>
      <c r="E84" s="3"/>
      <c r="F84" s="3"/>
      <c r="G84" s="3"/>
      <c r="H84" s="3"/>
      <c r="I84" s="3"/>
    </row>
    <row r="85" spans="1:9" x14ac:dyDescent="0.2">
      <c r="A85" s="2" t="s">
        <v>83</v>
      </c>
      <c r="B85" s="3"/>
      <c r="C85" s="3">
        <v>981</v>
      </c>
      <c r="D85" s="3">
        <v>1482</v>
      </c>
      <c r="E85" s="3"/>
      <c r="F85" s="3"/>
      <c r="G85" s="3">
        <v>6134</v>
      </c>
      <c r="H85" s="3">
        <v>0</v>
      </c>
      <c r="I85" s="3">
        <v>0</v>
      </c>
    </row>
    <row r="86" spans="1:9" x14ac:dyDescent="0.2">
      <c r="A86" s="2" t="s">
        <v>84</v>
      </c>
      <c r="B86" s="3">
        <v>-7</v>
      </c>
      <c r="C86" s="3">
        <v>-106</v>
      </c>
      <c r="D86" s="3">
        <v>327</v>
      </c>
      <c r="E86" s="3">
        <v>13</v>
      </c>
      <c r="F86" s="3">
        <v>-325</v>
      </c>
      <c r="G86" s="3">
        <v>49</v>
      </c>
      <c r="H86" s="3">
        <v>-52</v>
      </c>
      <c r="I86" s="3">
        <v>15</v>
      </c>
    </row>
    <row r="87" spans="1:9" x14ac:dyDescent="0.2">
      <c r="A87" s="2" t="s">
        <v>85</v>
      </c>
      <c r="B87" s="3"/>
      <c r="C87" s="3"/>
      <c r="E87" s="3"/>
      <c r="F87" s="3"/>
      <c r="H87" s="3">
        <v>-197</v>
      </c>
      <c r="I87" s="3">
        <v>0</v>
      </c>
    </row>
    <row r="88" spans="1:9" x14ac:dyDescent="0.2">
      <c r="A88" s="2" t="s">
        <v>86</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87</v>
      </c>
      <c r="B90" s="3">
        <v>-889</v>
      </c>
      <c r="C90" s="3">
        <v>-1022</v>
      </c>
      <c r="D90" s="3">
        <v>-1133</v>
      </c>
      <c r="E90" s="3">
        <v>-1243</v>
      </c>
      <c r="F90" s="3">
        <v>-1332</v>
      </c>
      <c r="G90" s="3">
        <v>-1452</v>
      </c>
      <c r="H90" s="3">
        <v>-1638</v>
      </c>
      <c r="I90" s="3">
        <v>-1837</v>
      </c>
    </row>
    <row r="91" spans="1:9" x14ac:dyDescent="0.2">
      <c r="A91" s="2" t="s">
        <v>88</v>
      </c>
      <c r="B91" s="3">
        <v>126</v>
      </c>
      <c r="C91" s="3">
        <v>207</v>
      </c>
      <c r="D91" s="3">
        <v>-90</v>
      </c>
      <c r="E91" s="3">
        <v>-84</v>
      </c>
      <c r="F91" s="3">
        <v>-50</v>
      </c>
      <c r="G91" s="3">
        <v>-58</v>
      </c>
      <c r="H91" s="3">
        <v>-136</v>
      </c>
      <c r="I91" s="3">
        <v>-151</v>
      </c>
    </row>
    <row r="92" spans="1:9" x14ac:dyDescent="0.2">
      <c r="A92" s="27" t="s">
        <v>89</v>
      </c>
      <c r="B92" s="26">
        <f t="shared" ref="B92:F92" si="25">+SUM(B85:B91)</f>
        <v>-2790</v>
      </c>
      <c r="C92" s="26">
        <f t="shared" si="25"/>
        <v>-2671</v>
      </c>
      <c r="D92" s="26">
        <f>+SUM(D85:D91)</f>
        <v>-2148</v>
      </c>
      <c r="E92" s="26">
        <f t="shared" si="25"/>
        <v>-4835</v>
      </c>
      <c r="F92" s="26">
        <f t="shared" si="25"/>
        <v>-5293</v>
      </c>
      <c r="G92" s="26">
        <f>+SUM(G85:G91)</f>
        <v>2491</v>
      </c>
      <c r="H92" s="26">
        <f t="shared" ref="H92" si="26">+SUM(H85:H91)</f>
        <v>-1459</v>
      </c>
      <c r="I92" s="26">
        <f>+SUM(I85:I91)</f>
        <v>-4836</v>
      </c>
    </row>
    <row r="93" spans="1:9" x14ac:dyDescent="0.2">
      <c r="A93" s="2" t="s">
        <v>90</v>
      </c>
      <c r="B93" s="3">
        <v>-83</v>
      </c>
      <c r="C93" s="3">
        <v>-105</v>
      </c>
      <c r="D93" s="3">
        <v>-20</v>
      </c>
      <c r="E93" s="3">
        <v>45</v>
      </c>
      <c r="F93" s="3">
        <v>-129</v>
      </c>
      <c r="G93" s="3">
        <v>-66</v>
      </c>
      <c r="H93" s="3">
        <v>143</v>
      </c>
      <c r="I93" s="3">
        <v>-143</v>
      </c>
    </row>
    <row r="94" spans="1:9" x14ac:dyDescent="0.2">
      <c r="A94" s="27" t="s">
        <v>91</v>
      </c>
      <c r="B94" s="26">
        <f t="shared" ref="B94:G94" si="27">+B76+B83+B92+B93</f>
        <v>1632</v>
      </c>
      <c r="C94" s="26">
        <f t="shared" si="27"/>
        <v>-714</v>
      </c>
      <c r="D94" s="26">
        <f t="shared" si="27"/>
        <v>670</v>
      </c>
      <c r="E94" s="26">
        <f t="shared" si="27"/>
        <v>441</v>
      </c>
      <c r="F94" s="26">
        <f t="shared" si="27"/>
        <v>217</v>
      </c>
      <c r="G94" s="26">
        <f t="shared" si="27"/>
        <v>3882</v>
      </c>
      <c r="H94" s="26">
        <f t="shared" ref="H94" si="28">+H76+H83+H92+H93</f>
        <v>1541</v>
      </c>
      <c r="I94" s="26">
        <f>+I76+I83+I92+I93</f>
        <v>-1315</v>
      </c>
    </row>
    <row r="95" spans="1:9" x14ac:dyDescent="0.2">
      <c r="A95" t="s">
        <v>92</v>
      </c>
      <c r="B95" s="3">
        <v>2220</v>
      </c>
      <c r="C95" s="3">
        <v>3852</v>
      </c>
      <c r="D95" s="3">
        <v>3138</v>
      </c>
      <c r="E95" s="3">
        <v>3808</v>
      </c>
      <c r="F95" s="3">
        <v>4249</v>
      </c>
      <c r="G95" s="3">
        <v>4466</v>
      </c>
      <c r="H95" s="3">
        <v>8348</v>
      </c>
      <c r="I95" s="3">
        <f>+H96</f>
        <v>9889</v>
      </c>
    </row>
    <row r="96" spans="1:9" ht="16" thickBot="1" x14ac:dyDescent="0.25">
      <c r="A96" s="6" t="s">
        <v>93</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94</v>
      </c>
      <c r="B98" s="3"/>
      <c r="C98" s="3"/>
      <c r="D98" s="3"/>
      <c r="E98" s="3"/>
      <c r="F98" s="3"/>
      <c r="G98" s="3"/>
      <c r="H98" s="3"/>
      <c r="I98" s="3"/>
    </row>
    <row r="99" spans="1:9" x14ac:dyDescent="0.2">
      <c r="A99" s="2" t="s">
        <v>17</v>
      </c>
      <c r="B99" s="3"/>
      <c r="C99" s="3"/>
      <c r="D99" s="3"/>
      <c r="E99" s="3"/>
      <c r="F99" s="3"/>
      <c r="G99" s="3"/>
      <c r="H99" s="3"/>
      <c r="I99" s="3"/>
    </row>
    <row r="100" spans="1:9" x14ac:dyDescent="0.2">
      <c r="A100" s="11" t="s">
        <v>95</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96</v>
      </c>
      <c r="B102" s="3">
        <v>206</v>
      </c>
      <c r="C102" s="3">
        <v>252</v>
      </c>
      <c r="D102" s="3">
        <v>266</v>
      </c>
      <c r="E102" s="3">
        <v>294</v>
      </c>
      <c r="F102" s="3">
        <v>160</v>
      </c>
      <c r="G102" s="3">
        <v>121</v>
      </c>
      <c r="H102" s="3">
        <v>179</v>
      </c>
      <c r="I102" s="3">
        <v>160</v>
      </c>
    </row>
    <row r="103" spans="1:9" x14ac:dyDescent="0.2">
      <c r="A103" s="11" t="s">
        <v>97</v>
      </c>
      <c r="B103" s="3">
        <v>240</v>
      </c>
      <c r="C103" s="3">
        <v>271</v>
      </c>
      <c r="D103" s="3">
        <v>300</v>
      </c>
      <c r="E103" s="3">
        <v>320</v>
      </c>
      <c r="F103" s="3">
        <v>347</v>
      </c>
      <c r="G103" s="3">
        <v>385</v>
      </c>
      <c r="H103" s="3">
        <v>438</v>
      </c>
      <c r="I103" s="3">
        <v>480</v>
      </c>
    </row>
    <row r="105" spans="1:9" x14ac:dyDescent="0.2">
      <c r="A105" s="14" t="s">
        <v>100</v>
      </c>
      <c r="B105" s="14"/>
      <c r="C105" s="14"/>
      <c r="D105" s="14"/>
      <c r="E105" s="14"/>
      <c r="F105" s="14"/>
      <c r="G105" s="14"/>
      <c r="H105" s="14"/>
      <c r="I105" s="14"/>
    </row>
    <row r="106" spans="1:9" x14ac:dyDescent="0.2">
      <c r="A106" s="28" t="s">
        <v>110</v>
      </c>
      <c r="B106" s="3"/>
      <c r="C106" s="3"/>
      <c r="D106" s="3"/>
      <c r="E106" s="3"/>
      <c r="F106" s="3"/>
      <c r="G106" s="3"/>
      <c r="H106" s="3"/>
      <c r="I106" s="3"/>
    </row>
    <row r="107" spans="1:9" x14ac:dyDescent="0.2">
      <c r="A107" s="2" t="s">
        <v>101</v>
      </c>
      <c r="B107" s="3">
        <v>13740</v>
      </c>
      <c r="C107" s="3">
        <v>14764</v>
      </c>
      <c r="D107" s="3">
        <v>15216</v>
      </c>
      <c r="E107" s="3">
        <v>14855</v>
      </c>
      <c r="F107" s="3">
        <v>15902</v>
      </c>
      <c r="G107" s="3">
        <v>14484</v>
      </c>
      <c r="H107" s="3">
        <f t="shared" ref="H107" si="30">+SUM(H108:H110)</f>
        <v>17179</v>
      </c>
      <c r="I107" s="3">
        <f>+SUM(I108:I110)</f>
        <v>18353</v>
      </c>
    </row>
    <row r="108" spans="1:9" x14ac:dyDescent="0.2">
      <c r="A108" s="11" t="s">
        <v>114</v>
      </c>
      <c r="B108">
        <v>8506</v>
      </c>
      <c r="C108">
        <v>9299</v>
      </c>
      <c r="D108">
        <v>9684</v>
      </c>
      <c r="E108">
        <v>9322</v>
      </c>
      <c r="F108">
        <v>10045</v>
      </c>
      <c r="G108">
        <v>9329</v>
      </c>
      <c r="H108" s="8">
        <v>11644</v>
      </c>
      <c r="I108" s="8">
        <v>12228</v>
      </c>
    </row>
    <row r="109" spans="1:9" x14ac:dyDescent="0.2">
      <c r="A109" s="11" t="s">
        <v>115</v>
      </c>
      <c r="B109">
        <v>4410</v>
      </c>
      <c r="C109">
        <v>4746</v>
      </c>
      <c r="D109">
        <v>4886</v>
      </c>
      <c r="E109">
        <v>4938</v>
      </c>
      <c r="F109">
        <v>5260</v>
      </c>
      <c r="G109">
        <v>4639</v>
      </c>
      <c r="H109" s="8">
        <v>5028</v>
      </c>
      <c r="I109" s="8">
        <v>5492</v>
      </c>
    </row>
    <row r="110" spans="1:9" x14ac:dyDescent="0.2">
      <c r="A110" s="11" t="s">
        <v>116</v>
      </c>
      <c r="B110">
        <v>824</v>
      </c>
      <c r="C110">
        <v>719</v>
      </c>
      <c r="D110">
        <v>646</v>
      </c>
      <c r="E110">
        <v>595</v>
      </c>
      <c r="F110">
        <v>597</v>
      </c>
      <c r="G110">
        <v>516</v>
      </c>
      <c r="H110">
        <v>507</v>
      </c>
      <c r="I110">
        <v>633</v>
      </c>
    </row>
    <row r="111" spans="1:9" x14ac:dyDescent="0.2">
      <c r="A111" s="2" t="s">
        <v>102</v>
      </c>
      <c r="B111" s="3">
        <v>7126</v>
      </c>
      <c r="C111" s="3">
        <v>7315</v>
      </c>
      <c r="D111" s="3">
        <v>7970</v>
      </c>
      <c r="E111" s="3">
        <v>9242</v>
      </c>
      <c r="F111" s="3">
        <v>9812</v>
      </c>
      <c r="G111" s="3">
        <v>9347</v>
      </c>
      <c r="H111" s="3">
        <f t="shared" ref="H111" si="31">+SUM(H112:H114)</f>
        <v>11456</v>
      </c>
      <c r="I111" s="3">
        <f>+SUM(I112:I114)</f>
        <v>12479</v>
      </c>
    </row>
    <row r="112" spans="1:9" x14ac:dyDescent="0.2">
      <c r="A112" s="11" t="s">
        <v>114</v>
      </c>
      <c r="B112">
        <v>4703</v>
      </c>
      <c r="C112">
        <v>4867</v>
      </c>
      <c r="D112">
        <v>5192</v>
      </c>
      <c r="E112">
        <v>5875</v>
      </c>
      <c r="F112">
        <v>6293</v>
      </c>
      <c r="G112">
        <v>5892</v>
      </c>
      <c r="H112" s="8">
        <v>6970</v>
      </c>
      <c r="I112" s="8">
        <v>7388</v>
      </c>
    </row>
    <row r="113" spans="1:9" x14ac:dyDescent="0.2">
      <c r="A113" s="11" t="s">
        <v>115</v>
      </c>
      <c r="B113">
        <v>2051</v>
      </c>
      <c r="C113">
        <v>2091</v>
      </c>
      <c r="D113">
        <v>2395</v>
      </c>
      <c r="E113">
        <v>2940</v>
      </c>
      <c r="F113">
        <v>3087</v>
      </c>
      <c r="G113">
        <v>3053</v>
      </c>
      <c r="H113" s="8">
        <v>3996</v>
      </c>
      <c r="I113" s="8">
        <v>4527</v>
      </c>
    </row>
    <row r="114" spans="1:9" x14ac:dyDescent="0.2">
      <c r="A114" s="11" t="s">
        <v>116</v>
      </c>
      <c r="B114">
        <v>372</v>
      </c>
      <c r="C114">
        <v>357</v>
      </c>
      <c r="D114">
        <v>383</v>
      </c>
      <c r="E114">
        <v>427</v>
      </c>
      <c r="F114">
        <v>432</v>
      </c>
      <c r="G114">
        <v>402</v>
      </c>
      <c r="H114">
        <v>490</v>
      </c>
      <c r="I114">
        <v>564</v>
      </c>
    </row>
    <row r="115" spans="1:9" x14ac:dyDescent="0.2">
      <c r="A115" s="2" t="s">
        <v>103</v>
      </c>
      <c r="B115" s="3">
        <v>3067</v>
      </c>
      <c r="C115" s="3">
        <v>3785</v>
      </c>
      <c r="D115" s="3">
        <v>4237</v>
      </c>
      <c r="E115" s="3">
        <v>5134</v>
      </c>
      <c r="F115" s="3">
        <v>6208</v>
      </c>
      <c r="G115" s="3">
        <v>6679</v>
      </c>
      <c r="H115" s="3">
        <f t="shared" ref="H115" si="32">+SUM(H116:H118)</f>
        <v>8290</v>
      </c>
      <c r="I115" s="3">
        <f>+SUM(I116:I118)</f>
        <v>7547</v>
      </c>
    </row>
    <row r="116" spans="1:9" x14ac:dyDescent="0.2">
      <c r="A116" s="11" t="s">
        <v>114</v>
      </c>
      <c r="B116">
        <v>2016</v>
      </c>
      <c r="C116">
        <v>2599</v>
      </c>
      <c r="D116">
        <v>2920</v>
      </c>
      <c r="E116">
        <v>3496</v>
      </c>
      <c r="F116">
        <v>4262</v>
      </c>
      <c r="G116">
        <v>4635</v>
      </c>
      <c r="H116" s="8">
        <v>5748</v>
      </c>
      <c r="I116" s="8">
        <v>5416</v>
      </c>
    </row>
    <row r="117" spans="1:9" x14ac:dyDescent="0.2">
      <c r="A117" s="11" t="s">
        <v>115</v>
      </c>
      <c r="B117">
        <v>925</v>
      </c>
      <c r="C117">
        <v>1055</v>
      </c>
      <c r="D117">
        <v>1188</v>
      </c>
      <c r="E117">
        <v>1508</v>
      </c>
      <c r="F117">
        <v>1808</v>
      </c>
      <c r="G117">
        <v>1896</v>
      </c>
      <c r="H117" s="8">
        <v>2347</v>
      </c>
      <c r="I117" s="8">
        <v>1938</v>
      </c>
    </row>
    <row r="118" spans="1:9" x14ac:dyDescent="0.2">
      <c r="A118" s="11" t="s">
        <v>116</v>
      </c>
      <c r="B118">
        <v>126</v>
      </c>
      <c r="C118">
        <v>131</v>
      </c>
      <c r="D118">
        <v>129</v>
      </c>
      <c r="E118">
        <v>130</v>
      </c>
      <c r="F118">
        <v>138</v>
      </c>
      <c r="G118">
        <v>148</v>
      </c>
      <c r="H118">
        <v>195</v>
      </c>
      <c r="I118">
        <v>193</v>
      </c>
    </row>
    <row r="119" spans="1:9" x14ac:dyDescent="0.2">
      <c r="A119" s="2" t="s">
        <v>107</v>
      </c>
      <c r="B119" s="3">
        <v>4653</v>
      </c>
      <c r="C119" s="3">
        <v>4570</v>
      </c>
      <c r="D119" s="3">
        <v>4737</v>
      </c>
      <c r="E119" s="3">
        <v>5166</v>
      </c>
      <c r="F119" s="3">
        <v>5254</v>
      </c>
      <c r="G119" s="3">
        <v>5028</v>
      </c>
      <c r="H119" s="3">
        <f t="shared" ref="H119" si="33">+SUM(H120:H122)</f>
        <v>5343</v>
      </c>
      <c r="I119" s="3">
        <f>+SUM(I120:I122)</f>
        <v>5955</v>
      </c>
    </row>
    <row r="120" spans="1:9" x14ac:dyDescent="0.2">
      <c r="A120" s="11" t="s">
        <v>114</v>
      </c>
      <c r="B120">
        <v>3093</v>
      </c>
      <c r="C120">
        <v>3106</v>
      </c>
      <c r="D120">
        <v>3285</v>
      </c>
      <c r="E120">
        <v>3575</v>
      </c>
      <c r="F120">
        <v>3622</v>
      </c>
      <c r="G120">
        <v>3449</v>
      </c>
      <c r="H120" s="8">
        <v>3659</v>
      </c>
      <c r="I120" s="8">
        <v>4111</v>
      </c>
    </row>
    <row r="121" spans="1:9" x14ac:dyDescent="0.2">
      <c r="A121" s="11" t="s">
        <v>115</v>
      </c>
      <c r="B121">
        <v>1251</v>
      </c>
      <c r="C121">
        <v>1175</v>
      </c>
      <c r="D121">
        <v>1185</v>
      </c>
      <c r="E121">
        <v>1347</v>
      </c>
      <c r="F121">
        <v>1395</v>
      </c>
      <c r="G121">
        <v>1365</v>
      </c>
      <c r="H121" s="8">
        <v>1494</v>
      </c>
      <c r="I121" s="8">
        <v>1610</v>
      </c>
    </row>
    <row r="122" spans="1:9" x14ac:dyDescent="0.2">
      <c r="A122" s="11" t="s">
        <v>116</v>
      </c>
      <c r="B122">
        <v>309</v>
      </c>
      <c r="C122">
        <v>289</v>
      </c>
      <c r="D122">
        <v>267</v>
      </c>
      <c r="E122">
        <v>244</v>
      </c>
      <c r="F122">
        <v>237</v>
      </c>
      <c r="G122">
        <v>214</v>
      </c>
      <c r="H122">
        <v>190</v>
      </c>
      <c r="I122">
        <v>234</v>
      </c>
    </row>
    <row r="123" spans="1:9" x14ac:dyDescent="0.2">
      <c r="A123" s="2" t="s">
        <v>108</v>
      </c>
      <c r="B123" s="3">
        <v>115</v>
      </c>
      <c r="C123" s="3">
        <v>73</v>
      </c>
      <c r="D123" s="3">
        <v>73</v>
      </c>
      <c r="E123" s="3">
        <v>88</v>
      </c>
      <c r="F123" s="3">
        <v>42</v>
      </c>
      <c r="G123" s="3">
        <v>30</v>
      </c>
      <c r="H123" s="3">
        <v>25</v>
      </c>
      <c r="I123" s="3">
        <v>102</v>
      </c>
    </row>
    <row r="124" spans="1:9" x14ac:dyDescent="0.2">
      <c r="A124" s="4" t="s">
        <v>104</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2">
      <c r="A125" s="2" t="s">
        <v>105</v>
      </c>
      <c r="B125" s="3">
        <v>1982</v>
      </c>
      <c r="C125" s="3">
        <v>1955</v>
      </c>
      <c r="D125" s="3">
        <v>2042</v>
      </c>
      <c r="E125" s="3">
        <v>1886</v>
      </c>
      <c r="F125" s="3">
        <v>1906</v>
      </c>
      <c r="G125" s="3">
        <v>1846</v>
      </c>
      <c r="H125" s="3">
        <f>+SUM(H126:H129)</f>
        <v>2205</v>
      </c>
      <c r="I125" s="3">
        <f>+SUM(I126:I129)</f>
        <v>2346</v>
      </c>
    </row>
    <row r="126" spans="1:9" x14ac:dyDescent="0.2">
      <c r="A126" s="11" t="s">
        <v>114</v>
      </c>
      <c r="B126" s="3"/>
      <c r="C126" s="3"/>
      <c r="D126" s="3"/>
      <c r="E126" s="3"/>
      <c r="F126" s="3">
        <v>1658</v>
      </c>
      <c r="G126" s="3">
        <v>1642</v>
      </c>
      <c r="H126" s="3">
        <v>1986</v>
      </c>
      <c r="I126" s="3">
        <v>2094</v>
      </c>
    </row>
    <row r="127" spans="1:9" x14ac:dyDescent="0.2">
      <c r="A127" s="11" t="s">
        <v>115</v>
      </c>
      <c r="B127" s="3"/>
      <c r="C127" s="3"/>
      <c r="D127" s="3"/>
      <c r="E127" s="3"/>
      <c r="F127" s="3">
        <v>118</v>
      </c>
      <c r="G127" s="3">
        <v>89</v>
      </c>
      <c r="H127" s="3">
        <v>104</v>
      </c>
      <c r="I127" s="3">
        <v>103</v>
      </c>
    </row>
    <row r="128" spans="1:9" x14ac:dyDescent="0.2">
      <c r="A128" s="11" t="s">
        <v>116</v>
      </c>
      <c r="B128" s="3"/>
      <c r="C128" s="3"/>
      <c r="D128" s="3"/>
      <c r="E128" s="3"/>
      <c r="F128" s="3">
        <v>24</v>
      </c>
      <c r="G128" s="3">
        <v>25</v>
      </c>
      <c r="H128" s="3">
        <v>29</v>
      </c>
      <c r="I128" s="3">
        <v>26</v>
      </c>
    </row>
    <row r="129" spans="1:9" x14ac:dyDescent="0.2">
      <c r="A129" s="11" t="s">
        <v>122</v>
      </c>
      <c r="B129" s="3"/>
      <c r="C129" s="3"/>
      <c r="D129" s="3"/>
      <c r="E129" s="3"/>
      <c r="F129" s="3">
        <v>106</v>
      </c>
      <c r="G129" s="3">
        <v>90</v>
      </c>
      <c r="H129" s="3">
        <v>86</v>
      </c>
      <c r="I129" s="3">
        <v>123</v>
      </c>
    </row>
    <row r="130" spans="1:9" x14ac:dyDescent="0.2">
      <c r="A130" s="2" t="s">
        <v>109</v>
      </c>
      <c r="B130" s="3">
        <v>-82</v>
      </c>
      <c r="C130" s="3">
        <v>-86</v>
      </c>
      <c r="D130" s="3">
        <v>75</v>
      </c>
      <c r="E130" s="3">
        <v>26</v>
      </c>
      <c r="F130" s="3">
        <v>-7</v>
      </c>
      <c r="G130" s="3">
        <v>-11</v>
      </c>
      <c r="H130" s="3">
        <v>40</v>
      </c>
      <c r="I130" s="3">
        <v>-72</v>
      </c>
    </row>
    <row r="131" spans="1:9" ht="16" thickBot="1" x14ac:dyDescent="0.25">
      <c r="A131" s="6" t="s">
        <v>106</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6" thickTop="1" x14ac:dyDescent="0.2">
      <c r="A132" s="12" t="s">
        <v>112</v>
      </c>
      <c r="B132" s="13">
        <f>+I131-I2</f>
        <v>0</v>
      </c>
      <c r="C132" s="13">
        <f t="shared" ref="C132:G132" si="38">+C131-C2</f>
        <v>0</v>
      </c>
      <c r="D132" s="13">
        <f t="shared" si="38"/>
        <v>0</v>
      </c>
      <c r="E132" s="13">
        <f t="shared" si="38"/>
        <v>0</v>
      </c>
      <c r="F132" s="13">
        <f t="shared" si="38"/>
        <v>0</v>
      </c>
      <c r="G132" s="13">
        <f t="shared" si="38"/>
        <v>0</v>
      </c>
      <c r="H132" s="13">
        <f>+H131-H2</f>
        <v>0</v>
      </c>
    </row>
    <row r="133" spans="1:9" x14ac:dyDescent="0.2">
      <c r="A133" s="1" t="s">
        <v>111</v>
      </c>
    </row>
    <row r="134" spans="1:9" x14ac:dyDescent="0.2">
      <c r="A134" s="2" t="s">
        <v>101</v>
      </c>
      <c r="B134" s="3">
        <v>3645</v>
      </c>
      <c r="C134" s="3">
        <v>3763</v>
      </c>
      <c r="D134" s="3">
        <v>3875</v>
      </c>
      <c r="E134" s="3">
        <v>3600</v>
      </c>
      <c r="F134" s="3">
        <v>3925</v>
      </c>
      <c r="G134" s="3">
        <v>2899</v>
      </c>
      <c r="H134" s="3">
        <v>5089</v>
      </c>
      <c r="I134" s="3">
        <v>5114</v>
      </c>
    </row>
    <row r="135" spans="1:9" x14ac:dyDescent="0.2">
      <c r="A135" s="2" t="s">
        <v>102</v>
      </c>
      <c r="B135" s="3">
        <v>1524</v>
      </c>
      <c r="C135" s="3">
        <v>1723</v>
      </c>
      <c r="D135" s="3">
        <v>1507</v>
      </c>
      <c r="E135" s="3">
        <v>1587</v>
      </c>
      <c r="F135" s="3">
        <v>1995</v>
      </c>
      <c r="G135" s="3">
        <v>1541</v>
      </c>
      <c r="H135" s="3">
        <v>2435</v>
      </c>
      <c r="I135" s="3">
        <v>3293</v>
      </c>
    </row>
    <row r="136" spans="1:9" x14ac:dyDescent="0.2">
      <c r="A136" s="2" t="s">
        <v>103</v>
      </c>
      <c r="B136" s="3">
        <v>993</v>
      </c>
      <c r="C136" s="3">
        <v>1372</v>
      </c>
      <c r="D136" s="3">
        <v>1507</v>
      </c>
      <c r="E136" s="3">
        <v>1807</v>
      </c>
      <c r="F136" s="3">
        <v>2376</v>
      </c>
      <c r="G136" s="3">
        <v>2490</v>
      </c>
      <c r="H136" s="3">
        <v>3243</v>
      </c>
      <c r="I136" s="3">
        <v>2365</v>
      </c>
    </row>
    <row r="137" spans="1:9" x14ac:dyDescent="0.2">
      <c r="A137" s="2" t="s">
        <v>107</v>
      </c>
      <c r="B137" s="3">
        <v>918</v>
      </c>
      <c r="C137" s="3">
        <v>1066</v>
      </c>
      <c r="D137" s="3">
        <v>980</v>
      </c>
      <c r="E137" s="3">
        <v>1189</v>
      </c>
      <c r="F137" s="3">
        <v>1323</v>
      </c>
      <c r="G137" s="3">
        <v>1184</v>
      </c>
      <c r="H137" s="3">
        <v>1530</v>
      </c>
      <c r="I137" s="3">
        <v>1896</v>
      </c>
    </row>
    <row r="138" spans="1:9" x14ac:dyDescent="0.2">
      <c r="A138" s="2" t="s">
        <v>108</v>
      </c>
      <c r="B138" s="3">
        <v>-2267</v>
      </c>
      <c r="C138" s="3">
        <v>-2596</v>
      </c>
      <c r="D138" s="3">
        <v>-2677</v>
      </c>
      <c r="E138" s="3">
        <v>-2658</v>
      </c>
      <c r="F138" s="3">
        <v>-3262</v>
      </c>
      <c r="G138" s="3">
        <v>-3468</v>
      </c>
      <c r="H138" s="3">
        <v>-3656</v>
      </c>
      <c r="I138" s="3">
        <v>-4262</v>
      </c>
    </row>
    <row r="139" spans="1:9" x14ac:dyDescent="0.2">
      <c r="A139" s="4" t="s">
        <v>104</v>
      </c>
      <c r="B139" s="5">
        <f t="shared" ref="B139:G139" si="39">+SUM(B134:B138)</f>
        <v>4813</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2">
      <c r="A140" s="2" t="s">
        <v>105</v>
      </c>
      <c r="B140" s="3">
        <v>517</v>
      </c>
      <c r="C140" s="3">
        <v>487</v>
      </c>
      <c r="D140" s="3">
        <v>477</v>
      </c>
      <c r="E140" s="3">
        <v>310</v>
      </c>
      <c r="F140" s="3">
        <v>303</v>
      </c>
      <c r="G140" s="3">
        <v>297</v>
      </c>
      <c r="H140" s="3">
        <v>543</v>
      </c>
      <c r="I140" s="3">
        <v>669</v>
      </c>
    </row>
    <row r="141" spans="1:9" x14ac:dyDescent="0.2">
      <c r="A141" s="2" t="s">
        <v>109</v>
      </c>
      <c r="B141" s="3">
        <v>-1097</v>
      </c>
      <c r="C141" s="3">
        <v>-1173</v>
      </c>
      <c r="D141" s="3">
        <v>-724</v>
      </c>
      <c r="E141" s="3">
        <v>-1456</v>
      </c>
      <c r="F141" s="3">
        <v>-1810</v>
      </c>
      <c r="G141" s="3">
        <v>-1967</v>
      </c>
      <c r="H141" s="3">
        <v>-2261</v>
      </c>
      <c r="I141" s="3">
        <v>-2219</v>
      </c>
    </row>
    <row r="142" spans="1:9" ht="16" thickBot="1" x14ac:dyDescent="0.25">
      <c r="A142" s="6" t="s">
        <v>113</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6" thickTop="1" x14ac:dyDescent="0.2">
      <c r="A143" s="12" t="s">
        <v>112</v>
      </c>
      <c r="B143" s="13">
        <f t="shared" ref="B143:G143" si="44">+B142-B10-B8</f>
        <v>0</v>
      </c>
      <c r="C143" s="13">
        <f t="shared" si="44"/>
        <v>0</v>
      </c>
      <c r="D143" s="13">
        <f t="shared" si="44"/>
        <v>0</v>
      </c>
      <c r="E143" s="13">
        <f t="shared" si="44"/>
        <v>0</v>
      </c>
      <c r="F143" s="13">
        <f t="shared" si="44"/>
        <v>0</v>
      </c>
      <c r="G143" s="13">
        <f t="shared" si="44"/>
        <v>0</v>
      </c>
      <c r="H143" s="13">
        <f t="shared" ref="H143" si="45">+H142-H10-H8</f>
        <v>0</v>
      </c>
      <c r="I143" s="13">
        <f>+I142-I10-I8</f>
        <v>0</v>
      </c>
    </row>
    <row r="144" spans="1:9" x14ac:dyDescent="0.2">
      <c r="A144" s="1" t="s">
        <v>118</v>
      </c>
    </row>
    <row r="145" spans="1:9" x14ac:dyDescent="0.2">
      <c r="A145" s="2" t="s">
        <v>101</v>
      </c>
      <c r="B145" s="3">
        <v>632</v>
      </c>
      <c r="C145" s="3">
        <v>742</v>
      </c>
      <c r="D145" s="3">
        <v>819</v>
      </c>
      <c r="E145" s="3">
        <v>848</v>
      </c>
      <c r="F145" s="3">
        <v>814</v>
      </c>
      <c r="G145" s="3">
        <v>645</v>
      </c>
      <c r="H145" s="3">
        <v>617</v>
      </c>
      <c r="I145" s="3">
        <v>639</v>
      </c>
    </row>
    <row r="146" spans="1:9" x14ac:dyDescent="0.2">
      <c r="A146" s="2" t="s">
        <v>102</v>
      </c>
      <c r="B146" s="3">
        <v>498</v>
      </c>
      <c r="C146" s="3">
        <v>639</v>
      </c>
      <c r="D146" s="3">
        <v>706</v>
      </c>
      <c r="E146" s="3">
        <v>849</v>
      </c>
      <c r="F146" s="3">
        <v>929</v>
      </c>
      <c r="G146" s="3">
        <v>885</v>
      </c>
      <c r="H146" s="3">
        <v>982</v>
      </c>
      <c r="I146" s="3">
        <v>920</v>
      </c>
    </row>
    <row r="147" spans="1:9" x14ac:dyDescent="0.2">
      <c r="A147" s="2" t="s">
        <v>103</v>
      </c>
      <c r="B147" s="3">
        <v>254</v>
      </c>
      <c r="C147" s="3">
        <v>234</v>
      </c>
      <c r="D147" s="3">
        <v>225</v>
      </c>
      <c r="E147" s="3">
        <v>256</v>
      </c>
      <c r="F147" s="3">
        <v>237</v>
      </c>
      <c r="G147" s="3">
        <v>214</v>
      </c>
      <c r="H147" s="3">
        <v>288</v>
      </c>
      <c r="I147" s="3">
        <v>303</v>
      </c>
    </row>
    <row r="148" spans="1:9" x14ac:dyDescent="0.2">
      <c r="A148" s="2" t="s">
        <v>119</v>
      </c>
      <c r="B148" s="3">
        <v>308</v>
      </c>
      <c r="C148" s="3">
        <v>332</v>
      </c>
      <c r="D148" s="3">
        <v>343</v>
      </c>
      <c r="E148" s="3">
        <v>339</v>
      </c>
      <c r="F148" s="3">
        <v>326</v>
      </c>
      <c r="G148" s="3">
        <v>296</v>
      </c>
      <c r="H148" s="3">
        <v>304</v>
      </c>
      <c r="I148" s="3">
        <v>274</v>
      </c>
    </row>
    <row r="149" spans="1:9" x14ac:dyDescent="0.2">
      <c r="A149" s="2" t="s">
        <v>108</v>
      </c>
      <c r="B149" s="3">
        <v>484</v>
      </c>
      <c r="C149" s="3">
        <v>511</v>
      </c>
      <c r="D149" s="3">
        <v>533</v>
      </c>
      <c r="E149" s="3">
        <v>597</v>
      </c>
      <c r="F149" s="3">
        <v>665</v>
      </c>
      <c r="G149" s="3">
        <v>830</v>
      </c>
      <c r="H149" s="3">
        <v>780</v>
      </c>
      <c r="I149" s="3">
        <v>789</v>
      </c>
    </row>
    <row r="150" spans="1:9" x14ac:dyDescent="0.2">
      <c r="A150" s="4" t="s">
        <v>120</v>
      </c>
      <c r="B150" s="5">
        <f t="shared" ref="B150:G150" si="46">+SUM(B145:B149)</f>
        <v>2176</v>
      </c>
      <c r="C150" s="5">
        <f t="shared" si="46"/>
        <v>2458</v>
      </c>
      <c r="D150" s="5">
        <f t="shared" si="46"/>
        <v>2626</v>
      </c>
      <c r="E150" s="5">
        <f t="shared" si="46"/>
        <v>2889</v>
      </c>
      <c r="F150" s="5">
        <f t="shared" si="46"/>
        <v>2971</v>
      </c>
      <c r="G150" s="5">
        <f t="shared" si="46"/>
        <v>2870</v>
      </c>
      <c r="H150" s="5">
        <f t="shared" ref="H150:I150" si="47">+SUM(H145:H149)</f>
        <v>2971</v>
      </c>
      <c r="I150" s="5">
        <f t="shared" si="47"/>
        <v>2925</v>
      </c>
    </row>
    <row r="151" spans="1:9" x14ac:dyDescent="0.2">
      <c r="A151" s="2" t="s">
        <v>105</v>
      </c>
      <c r="B151" s="3">
        <v>122</v>
      </c>
      <c r="C151" s="3">
        <v>125</v>
      </c>
      <c r="D151" s="3">
        <v>125</v>
      </c>
      <c r="E151" s="3">
        <v>115</v>
      </c>
      <c r="F151" s="3">
        <v>100</v>
      </c>
      <c r="G151" s="3">
        <v>80</v>
      </c>
      <c r="H151" s="3">
        <v>63</v>
      </c>
      <c r="I151" s="3">
        <v>49</v>
      </c>
    </row>
    <row r="152" spans="1:9" x14ac:dyDescent="0.2">
      <c r="A152" s="2" t="s">
        <v>109</v>
      </c>
      <c r="B152" s="3">
        <v>713</v>
      </c>
      <c r="C152" s="3">
        <v>937</v>
      </c>
      <c r="D152" s="3">
        <v>1238</v>
      </c>
      <c r="E152" s="3">
        <v>1450</v>
      </c>
      <c r="F152" s="3">
        <v>1673</v>
      </c>
      <c r="G152" s="3">
        <v>1916</v>
      </c>
      <c r="H152" s="3">
        <v>1870</v>
      </c>
      <c r="I152" s="3">
        <v>1817</v>
      </c>
    </row>
    <row r="153" spans="1:9" ht="16" thickBot="1" x14ac:dyDescent="0.25">
      <c r="A153" s="6" t="s">
        <v>121</v>
      </c>
      <c r="B153" s="7">
        <f t="shared" ref="B153:G153" si="48">+SUM(B150:B152)</f>
        <v>3011</v>
      </c>
      <c r="C153" s="7">
        <f t="shared" si="48"/>
        <v>3520</v>
      </c>
      <c r="D153" s="7">
        <f t="shared" si="48"/>
        <v>3989</v>
      </c>
      <c r="E153" s="7">
        <f t="shared" si="48"/>
        <v>4454</v>
      </c>
      <c r="F153" s="7">
        <f t="shared" si="48"/>
        <v>4744</v>
      </c>
      <c r="G153" s="7">
        <f t="shared" si="48"/>
        <v>4866</v>
      </c>
      <c r="H153" s="7">
        <f t="shared" ref="H153" si="49">+SUM(H150:H152)</f>
        <v>4904</v>
      </c>
      <c r="I153" s="7">
        <f>+SUM(I150:I152)</f>
        <v>4791</v>
      </c>
    </row>
    <row r="154" spans="1:9" ht="16" thickTop="1" x14ac:dyDescent="0.2">
      <c r="A154" s="12" t="s">
        <v>112</v>
      </c>
      <c r="B154" s="13">
        <f t="shared" ref="B154:G154" si="50">+B153-B31</f>
        <v>0</v>
      </c>
      <c r="C154" s="13">
        <f t="shared" si="50"/>
        <v>0</v>
      </c>
      <c r="D154" s="13">
        <f t="shared" si="50"/>
        <v>0</v>
      </c>
      <c r="E154" s="13">
        <f t="shared" si="50"/>
        <v>0</v>
      </c>
      <c r="F154" s="13">
        <f t="shared" si="50"/>
        <v>0</v>
      </c>
      <c r="G154" s="13">
        <f t="shared" si="50"/>
        <v>0</v>
      </c>
      <c r="H154" s="13">
        <f t="shared" ref="H154" si="51">+H153-H31</f>
        <v>0</v>
      </c>
      <c r="I154" s="13">
        <f>+I153-I31</f>
        <v>0</v>
      </c>
    </row>
    <row r="155" spans="1:9" x14ac:dyDescent="0.2">
      <c r="A155" s="1" t="s">
        <v>123</v>
      </c>
    </row>
    <row r="156" spans="1:9" x14ac:dyDescent="0.2">
      <c r="A156" s="2" t="s">
        <v>101</v>
      </c>
      <c r="B156" s="3">
        <v>208</v>
      </c>
      <c r="C156" s="3">
        <v>242</v>
      </c>
      <c r="D156" s="3">
        <v>223</v>
      </c>
      <c r="E156" s="3">
        <v>196</v>
      </c>
      <c r="F156" s="3">
        <v>117</v>
      </c>
      <c r="G156" s="3">
        <v>110</v>
      </c>
      <c r="H156" s="3">
        <v>98</v>
      </c>
      <c r="I156" s="3">
        <v>146</v>
      </c>
    </row>
    <row r="157" spans="1:9" x14ac:dyDescent="0.2">
      <c r="A157" s="2" t="s">
        <v>102</v>
      </c>
      <c r="B157" s="3">
        <v>236</v>
      </c>
      <c r="C157" s="3">
        <v>232</v>
      </c>
      <c r="D157" s="3">
        <v>173</v>
      </c>
      <c r="E157" s="3">
        <v>240</v>
      </c>
      <c r="F157" s="3">
        <v>233</v>
      </c>
      <c r="G157" s="3">
        <v>139</v>
      </c>
      <c r="H157" s="3">
        <v>153</v>
      </c>
      <c r="I157" s="3">
        <v>197</v>
      </c>
    </row>
    <row r="158" spans="1:9" x14ac:dyDescent="0.2">
      <c r="A158" s="2" t="s">
        <v>103</v>
      </c>
      <c r="B158" s="3">
        <v>69</v>
      </c>
      <c r="C158" s="3">
        <v>44</v>
      </c>
      <c r="D158" s="3">
        <v>51</v>
      </c>
      <c r="E158" s="3">
        <v>76</v>
      </c>
      <c r="F158" s="3">
        <v>49</v>
      </c>
      <c r="G158" s="3">
        <v>28</v>
      </c>
      <c r="H158" s="3">
        <v>94</v>
      </c>
      <c r="I158" s="3">
        <v>78</v>
      </c>
    </row>
    <row r="159" spans="1:9" x14ac:dyDescent="0.2">
      <c r="A159" s="2" t="s">
        <v>119</v>
      </c>
      <c r="B159" s="3">
        <v>52</v>
      </c>
      <c r="C159" s="3">
        <v>64</v>
      </c>
      <c r="D159" s="3">
        <v>59</v>
      </c>
      <c r="E159" s="3">
        <v>49</v>
      </c>
      <c r="F159" s="3">
        <v>47</v>
      </c>
      <c r="G159" s="3">
        <v>41</v>
      </c>
      <c r="H159" s="3">
        <v>54</v>
      </c>
      <c r="I159" s="3">
        <v>56</v>
      </c>
    </row>
    <row r="160" spans="1:9" x14ac:dyDescent="0.2">
      <c r="A160" s="2" t="s">
        <v>108</v>
      </c>
      <c r="B160" s="3">
        <v>225</v>
      </c>
      <c r="C160" s="3">
        <v>258</v>
      </c>
      <c r="D160" s="3">
        <v>278</v>
      </c>
      <c r="E160" s="3">
        <v>286</v>
      </c>
      <c r="F160" s="3">
        <v>278</v>
      </c>
      <c r="G160" s="3">
        <v>438</v>
      </c>
      <c r="H160" s="3">
        <v>278</v>
      </c>
      <c r="I160" s="3">
        <v>222</v>
      </c>
    </row>
    <row r="161" spans="1:9" x14ac:dyDescent="0.2">
      <c r="A161" s="4" t="s">
        <v>120</v>
      </c>
      <c r="B161" s="5">
        <f t="shared" ref="B161:G161" si="52">+SUM(B156:B160)</f>
        <v>790</v>
      </c>
      <c r="C161" s="5">
        <f t="shared" si="52"/>
        <v>840</v>
      </c>
      <c r="D161" s="5">
        <f t="shared" si="52"/>
        <v>784</v>
      </c>
      <c r="E161" s="5">
        <f t="shared" si="52"/>
        <v>847</v>
      </c>
      <c r="F161" s="5">
        <f t="shared" si="52"/>
        <v>724</v>
      </c>
      <c r="G161" s="5">
        <f t="shared" si="52"/>
        <v>756</v>
      </c>
      <c r="H161" s="5">
        <f t="shared" ref="H161:I161" si="53">+SUM(H156:H160)</f>
        <v>677</v>
      </c>
      <c r="I161" s="5">
        <f t="shared" si="53"/>
        <v>699</v>
      </c>
    </row>
    <row r="162" spans="1:9" x14ac:dyDescent="0.2">
      <c r="A162" s="2" t="s">
        <v>105</v>
      </c>
      <c r="B162" s="3">
        <v>69</v>
      </c>
      <c r="C162" s="3">
        <v>39</v>
      </c>
      <c r="D162" s="3">
        <v>30</v>
      </c>
      <c r="E162" s="3">
        <v>22</v>
      </c>
      <c r="F162" s="3">
        <v>18</v>
      </c>
      <c r="G162" s="3">
        <v>12</v>
      </c>
      <c r="H162" s="3">
        <v>7</v>
      </c>
      <c r="I162" s="3">
        <v>9</v>
      </c>
    </row>
    <row r="163" spans="1:9" x14ac:dyDescent="0.2">
      <c r="A163" s="2" t="s">
        <v>109</v>
      </c>
      <c r="B163" s="3">
        <f>-(SUM(B161:B162)+B81)</f>
        <v>104</v>
      </c>
      <c r="C163" s="3">
        <f>-(SUM(C161:C162)+C81)</f>
        <v>264</v>
      </c>
      <c r="D163" s="3">
        <v>291</v>
      </c>
      <c r="E163" s="3">
        <v>159</v>
      </c>
      <c r="F163" s="3">
        <v>377</v>
      </c>
      <c r="G163" s="3">
        <f>-(SUM(G161:G162)+G81)</f>
        <v>318</v>
      </c>
      <c r="H163" s="3">
        <f t="shared" ref="H163" si="54">-(SUM(H161:H162)+H81)</f>
        <v>11</v>
      </c>
      <c r="I163" s="3">
        <f>-(SUM(I161:I162)+I81)</f>
        <v>50</v>
      </c>
    </row>
    <row r="164" spans="1:9" ht="16" thickBot="1" x14ac:dyDescent="0.25">
      <c r="A164" s="6" t="s">
        <v>124</v>
      </c>
      <c r="B164" s="7">
        <f t="shared" ref="B164:G164" si="55">+SUM(B161:B163)</f>
        <v>963</v>
      </c>
      <c r="C164" s="7">
        <f t="shared" si="55"/>
        <v>1143</v>
      </c>
      <c r="D164" s="7">
        <f t="shared" si="55"/>
        <v>1105</v>
      </c>
      <c r="E164" s="7">
        <f t="shared" si="55"/>
        <v>1028</v>
      </c>
      <c r="F164" s="7">
        <f t="shared" si="55"/>
        <v>1119</v>
      </c>
      <c r="G164" s="7">
        <f t="shared" si="55"/>
        <v>1086</v>
      </c>
      <c r="H164" s="7">
        <f t="shared" ref="H164" si="56">+SUM(H161:H163)</f>
        <v>695</v>
      </c>
      <c r="I164" s="7">
        <f>+SUM(I161:I163)</f>
        <v>758</v>
      </c>
    </row>
    <row r="165" spans="1:9" ht="16" thickTop="1" x14ac:dyDescent="0.2">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2">
      <c r="A166" s="1" t="s">
        <v>125</v>
      </c>
    </row>
    <row r="167" spans="1:9" x14ac:dyDescent="0.2">
      <c r="A167" s="2" t="s">
        <v>101</v>
      </c>
      <c r="B167" s="3">
        <v>121</v>
      </c>
      <c r="C167" s="3">
        <v>133</v>
      </c>
      <c r="D167" s="3">
        <v>140</v>
      </c>
      <c r="E167" s="3">
        <v>160</v>
      </c>
      <c r="F167" s="3">
        <v>149</v>
      </c>
      <c r="G167" s="3">
        <v>148</v>
      </c>
      <c r="H167" s="3">
        <v>130</v>
      </c>
      <c r="I167" s="3">
        <v>124</v>
      </c>
    </row>
    <row r="168" spans="1:9" x14ac:dyDescent="0.2">
      <c r="A168" s="2" t="s">
        <v>102</v>
      </c>
      <c r="B168" s="3">
        <v>87</v>
      </c>
      <c r="C168" s="3">
        <v>84</v>
      </c>
      <c r="D168" s="3">
        <v>106</v>
      </c>
      <c r="E168" s="3">
        <v>116</v>
      </c>
      <c r="F168" s="3">
        <v>111</v>
      </c>
      <c r="G168" s="3">
        <v>132</v>
      </c>
      <c r="H168" s="3">
        <v>136</v>
      </c>
      <c r="I168" s="3">
        <v>134</v>
      </c>
    </row>
    <row r="169" spans="1:9" x14ac:dyDescent="0.2">
      <c r="A169" s="2" t="s">
        <v>103</v>
      </c>
      <c r="B169" s="3">
        <v>46</v>
      </c>
      <c r="C169" s="3">
        <v>48</v>
      </c>
      <c r="D169" s="3">
        <v>54</v>
      </c>
      <c r="E169" s="3">
        <v>56</v>
      </c>
      <c r="F169" s="3">
        <v>50</v>
      </c>
      <c r="G169" s="3">
        <v>44</v>
      </c>
      <c r="H169" s="3">
        <v>46</v>
      </c>
      <c r="I169" s="3">
        <v>41</v>
      </c>
    </row>
    <row r="170" spans="1:9" x14ac:dyDescent="0.2">
      <c r="A170" s="2" t="s">
        <v>107</v>
      </c>
      <c r="B170" s="3">
        <v>49</v>
      </c>
      <c r="C170" s="3">
        <v>43</v>
      </c>
      <c r="D170" s="3">
        <v>54</v>
      </c>
      <c r="E170" s="3">
        <v>55</v>
      </c>
      <c r="F170" s="3">
        <v>53</v>
      </c>
      <c r="G170" s="3">
        <v>46</v>
      </c>
      <c r="H170" s="3">
        <v>43</v>
      </c>
      <c r="I170" s="3">
        <v>42</v>
      </c>
    </row>
    <row r="171" spans="1:9" x14ac:dyDescent="0.2">
      <c r="A171" s="2" t="s">
        <v>108</v>
      </c>
      <c r="B171" s="3">
        <v>210</v>
      </c>
      <c r="C171" s="3">
        <v>230</v>
      </c>
      <c r="D171" s="3">
        <v>233</v>
      </c>
      <c r="E171" s="3">
        <v>217</v>
      </c>
      <c r="F171" s="3">
        <v>195</v>
      </c>
      <c r="G171" s="3">
        <v>214</v>
      </c>
      <c r="H171" s="3">
        <v>222</v>
      </c>
      <c r="I171" s="3">
        <v>220</v>
      </c>
    </row>
    <row r="172" spans="1:9" x14ac:dyDescent="0.2">
      <c r="A172" s="4" t="s">
        <v>120</v>
      </c>
      <c r="B172" s="5">
        <f t="shared" ref="B172:G172" si="58">+SUM(B167:B171)</f>
        <v>513</v>
      </c>
      <c r="C172" s="5">
        <f t="shared" si="58"/>
        <v>538</v>
      </c>
      <c r="D172" s="5">
        <f t="shared" si="58"/>
        <v>587</v>
      </c>
      <c r="E172" s="5">
        <f t="shared" si="58"/>
        <v>604</v>
      </c>
      <c r="F172" s="5">
        <f t="shared" si="58"/>
        <v>558</v>
      </c>
      <c r="G172" s="5">
        <f t="shared" si="58"/>
        <v>584</v>
      </c>
      <c r="H172" s="5">
        <f t="shared" ref="H172:I172" si="59">+SUM(H167:H171)</f>
        <v>577</v>
      </c>
      <c r="I172" s="5">
        <f t="shared" si="59"/>
        <v>561</v>
      </c>
    </row>
    <row r="173" spans="1:9" x14ac:dyDescent="0.2">
      <c r="A173" s="2" t="s">
        <v>105</v>
      </c>
      <c r="B173" s="3">
        <v>18</v>
      </c>
      <c r="C173" s="3">
        <v>27</v>
      </c>
      <c r="D173" s="3">
        <v>28</v>
      </c>
      <c r="E173" s="3">
        <v>33</v>
      </c>
      <c r="F173" s="3">
        <v>31</v>
      </c>
      <c r="G173" s="3">
        <v>25</v>
      </c>
      <c r="H173" s="3">
        <v>26</v>
      </c>
      <c r="I173" s="3">
        <v>22</v>
      </c>
    </row>
    <row r="174" spans="1:9" x14ac:dyDescent="0.2">
      <c r="A174" s="2" t="s">
        <v>109</v>
      </c>
      <c r="B174" s="3">
        <v>75</v>
      </c>
      <c r="C174" s="3">
        <v>84</v>
      </c>
      <c r="D174" s="3">
        <v>91</v>
      </c>
      <c r="E174" s="3">
        <v>110</v>
      </c>
      <c r="F174" s="3">
        <v>116</v>
      </c>
      <c r="G174" s="3">
        <v>112</v>
      </c>
      <c r="H174" s="3">
        <v>141</v>
      </c>
      <c r="I174" s="3">
        <v>134</v>
      </c>
    </row>
    <row r="175" spans="1:9" ht="16" thickBot="1" x14ac:dyDescent="0.25">
      <c r="A175" s="6" t="s">
        <v>126</v>
      </c>
      <c r="B175" s="7">
        <f t="shared" ref="B175:G175" si="60">+SUM(B172:B174)</f>
        <v>606</v>
      </c>
      <c r="C175" s="7">
        <f t="shared" si="60"/>
        <v>649</v>
      </c>
      <c r="D175" s="7">
        <f t="shared" si="60"/>
        <v>706</v>
      </c>
      <c r="E175" s="7">
        <f t="shared" si="60"/>
        <v>747</v>
      </c>
      <c r="F175" s="7">
        <f t="shared" si="60"/>
        <v>705</v>
      </c>
      <c r="G175" s="7">
        <f t="shared" si="60"/>
        <v>721</v>
      </c>
      <c r="H175" s="7">
        <f t="shared" ref="H175" si="61">+SUM(H172:H174)</f>
        <v>744</v>
      </c>
      <c r="I175" s="7">
        <f>+SUM(I172:I174)</f>
        <v>717</v>
      </c>
    </row>
    <row r="176" spans="1:9" ht="16" thickTop="1" x14ac:dyDescent="0.2">
      <c r="A176" s="12" t="s">
        <v>112</v>
      </c>
      <c r="B176" s="13">
        <f t="shared" ref="B176:H176" si="62">+B175-B66</f>
        <v>0</v>
      </c>
      <c r="C176" s="13">
        <f t="shared" si="62"/>
        <v>0</v>
      </c>
      <c r="D176" s="13">
        <f t="shared" si="62"/>
        <v>0</v>
      </c>
      <c r="E176" s="13">
        <f t="shared" si="62"/>
        <v>0</v>
      </c>
      <c r="F176" s="13">
        <f t="shared" si="62"/>
        <v>0</v>
      </c>
      <c r="G176" s="13">
        <f t="shared" si="62"/>
        <v>0</v>
      </c>
      <c r="H176" s="13">
        <f t="shared" si="62"/>
        <v>0</v>
      </c>
      <c r="I176" s="13">
        <f>+I175-I66</f>
        <v>0</v>
      </c>
    </row>
    <row r="177" spans="1:9" x14ac:dyDescent="0.2">
      <c r="A177" s="14" t="s">
        <v>127</v>
      </c>
      <c r="B177" s="14"/>
      <c r="C177" s="14"/>
      <c r="D177" s="14"/>
      <c r="E177" s="14"/>
      <c r="F177" s="14"/>
      <c r="G177" s="14"/>
      <c r="H177" s="14"/>
      <c r="I177" s="14"/>
    </row>
    <row r="178" spans="1:9" x14ac:dyDescent="0.2">
      <c r="A178" s="28" t="s">
        <v>128</v>
      </c>
    </row>
    <row r="179" spans="1:9" x14ac:dyDescent="0.2">
      <c r="A179" s="33" t="s">
        <v>101</v>
      </c>
      <c r="B179" s="34">
        <v>0.12</v>
      </c>
      <c r="C179" s="34">
        <v>7.0000000000000007E-2</v>
      </c>
      <c r="D179" s="34">
        <v>0.03</v>
      </c>
      <c r="E179" s="34">
        <v>-0.02</v>
      </c>
      <c r="F179" s="34">
        <v>7.0000000000000007E-2</v>
      </c>
      <c r="G179" s="34">
        <v>-0.09</v>
      </c>
      <c r="H179" s="34">
        <v>0.19</v>
      </c>
      <c r="I179" s="34">
        <v>7.0000000000000007E-2</v>
      </c>
    </row>
    <row r="180" spans="1:9" x14ac:dyDescent="0.2">
      <c r="A180" s="31" t="s">
        <v>114</v>
      </c>
      <c r="B180" s="30">
        <v>0.13</v>
      </c>
      <c r="C180" s="30">
        <v>0.09</v>
      </c>
      <c r="D180" s="30">
        <v>0.04</v>
      </c>
      <c r="E180" s="30">
        <v>-0.04</v>
      </c>
      <c r="F180" s="30">
        <v>0.08</v>
      </c>
      <c r="G180" s="30">
        <v>-7.0000000000000007E-2</v>
      </c>
      <c r="H180" s="30">
        <v>0.25</v>
      </c>
      <c r="I180" s="30">
        <v>0.05</v>
      </c>
    </row>
    <row r="181" spans="1:9" x14ac:dyDescent="0.2">
      <c r="A181" s="31" t="s">
        <v>115</v>
      </c>
      <c r="B181" s="30">
        <v>0.12</v>
      </c>
      <c r="C181" s="30">
        <v>0.08</v>
      </c>
      <c r="D181" s="30">
        <v>0.03</v>
      </c>
      <c r="E181" s="30">
        <v>0.01</v>
      </c>
      <c r="F181" s="30">
        <v>7.0000000000000007E-2</v>
      </c>
      <c r="G181" s="30">
        <v>-0.12</v>
      </c>
      <c r="H181" s="30">
        <v>0.08</v>
      </c>
      <c r="I181" s="30">
        <v>0.09</v>
      </c>
    </row>
    <row r="182" spans="1:9" x14ac:dyDescent="0.2">
      <c r="A182" s="31" t="s">
        <v>116</v>
      </c>
      <c r="B182" s="30">
        <v>-0.05</v>
      </c>
      <c r="C182" s="30">
        <v>-0.13</v>
      </c>
      <c r="D182" s="30">
        <v>-0.1</v>
      </c>
      <c r="E182" s="30">
        <v>-0.08</v>
      </c>
      <c r="F182" s="30">
        <v>0</v>
      </c>
      <c r="G182" s="30">
        <v>-0.14000000000000001</v>
      </c>
      <c r="H182" s="30">
        <v>-0.02</v>
      </c>
      <c r="I182" s="30">
        <v>0.25</v>
      </c>
    </row>
    <row r="183" spans="1:9" x14ac:dyDescent="0.2">
      <c r="A183" s="33" t="s">
        <v>102</v>
      </c>
      <c r="B183" s="34">
        <v>0.11899999999999999</v>
      </c>
      <c r="C183" s="34">
        <v>2.7E-2</v>
      </c>
      <c r="D183" s="34">
        <v>0.05</v>
      </c>
      <c r="E183" s="34">
        <v>0.16</v>
      </c>
      <c r="F183" s="34">
        <v>0.06</v>
      </c>
      <c r="G183" s="34">
        <v>-0.05</v>
      </c>
      <c r="H183" s="34">
        <v>0.23</v>
      </c>
      <c r="I183" s="34">
        <v>0.12</v>
      </c>
    </row>
    <row r="184" spans="1:9" x14ac:dyDescent="0.2">
      <c r="A184" s="31" t="s">
        <v>114</v>
      </c>
      <c r="B184" s="30">
        <v>0.158</v>
      </c>
      <c r="C184" s="30">
        <v>3.5000000000000003E-2</v>
      </c>
      <c r="D184" s="30">
        <v>2.5999999999999999E-2</v>
      </c>
      <c r="E184" s="30">
        <v>0.13</v>
      </c>
      <c r="F184" s="30">
        <v>7.0000000000000007E-2</v>
      </c>
      <c r="G184" s="30">
        <v>-0.06</v>
      </c>
      <c r="H184" s="30">
        <v>0.18</v>
      </c>
      <c r="I184" s="30">
        <v>0.09</v>
      </c>
    </row>
    <row r="185" spans="1:9" x14ac:dyDescent="0.2">
      <c r="A185" s="31" t="s">
        <v>115</v>
      </c>
      <c r="B185" s="30">
        <v>4.7E-2</v>
      </c>
      <c r="C185" s="30">
        <v>0.02</v>
      </c>
      <c r="D185" s="30">
        <v>0.11899999999999999</v>
      </c>
      <c r="E185" s="30">
        <v>0.23</v>
      </c>
      <c r="F185" s="30">
        <v>0.05</v>
      </c>
      <c r="G185" s="30">
        <v>-0.01</v>
      </c>
      <c r="H185" s="30">
        <v>0.31</v>
      </c>
      <c r="I185" s="30">
        <v>0.16</v>
      </c>
    </row>
    <row r="186" spans="1:9" x14ac:dyDescent="0.2">
      <c r="A186" s="31" t="s">
        <v>116</v>
      </c>
      <c r="B186" s="30">
        <v>7.8E-2</v>
      </c>
      <c r="C186" s="30">
        <v>-0.04</v>
      </c>
      <c r="D186" s="30">
        <v>0.02</v>
      </c>
      <c r="E186" s="30">
        <v>0.11</v>
      </c>
      <c r="F186" s="30">
        <v>0.01</v>
      </c>
      <c r="G186" s="30">
        <v>-7.0000000000000007E-2</v>
      </c>
      <c r="H186" s="30">
        <v>0.22</v>
      </c>
      <c r="I186" s="30">
        <v>0.17</v>
      </c>
    </row>
    <row r="187" spans="1:9" x14ac:dyDescent="0.2">
      <c r="A187" s="33" t="s">
        <v>103</v>
      </c>
      <c r="B187" s="34">
        <v>0.18</v>
      </c>
      <c r="C187" s="34">
        <v>0.23</v>
      </c>
      <c r="D187" s="34">
        <v>0.12</v>
      </c>
      <c r="E187" s="34">
        <v>0.21</v>
      </c>
      <c r="F187" s="34">
        <v>0.21</v>
      </c>
      <c r="G187" s="34">
        <v>0.08</v>
      </c>
      <c r="H187" s="34">
        <v>0.24</v>
      </c>
      <c r="I187" s="34">
        <v>-0.13</v>
      </c>
    </row>
    <row r="188" spans="1:9" x14ac:dyDescent="0.2">
      <c r="A188" s="31" t="s">
        <v>114</v>
      </c>
      <c r="B188" s="30">
        <v>0.26</v>
      </c>
      <c r="C188" s="30">
        <v>0.28999999999999998</v>
      </c>
      <c r="D188" s="30">
        <v>0.12</v>
      </c>
      <c r="E188" s="30">
        <v>0.2</v>
      </c>
      <c r="F188" s="30">
        <v>0.22</v>
      </c>
      <c r="G188" s="30">
        <v>0.09</v>
      </c>
      <c r="H188" s="30">
        <v>0.24</v>
      </c>
      <c r="I188" s="30">
        <v>-0.1</v>
      </c>
    </row>
    <row r="189" spans="1:9" x14ac:dyDescent="0.2">
      <c r="A189" s="31" t="s">
        <v>115</v>
      </c>
      <c r="B189" s="30">
        <v>0.06</v>
      </c>
      <c r="C189" s="30">
        <v>0.14000000000000001</v>
      </c>
      <c r="D189" s="30">
        <v>0.13</v>
      </c>
      <c r="E189" s="30">
        <v>0.27</v>
      </c>
      <c r="F189" s="30">
        <v>0.2</v>
      </c>
      <c r="G189" s="30">
        <v>0.05</v>
      </c>
      <c r="H189" s="30">
        <v>0.24</v>
      </c>
      <c r="I189" s="30">
        <v>-0.21</v>
      </c>
    </row>
    <row r="190" spans="1:9" x14ac:dyDescent="0.2">
      <c r="A190" s="31" t="s">
        <v>116</v>
      </c>
      <c r="B190" s="30">
        <v>0</v>
      </c>
      <c r="C190" s="30">
        <v>0.04</v>
      </c>
      <c r="D190" s="30">
        <v>-0.02</v>
      </c>
      <c r="E190" s="30">
        <v>0.01</v>
      </c>
      <c r="F190" s="30">
        <v>0.06</v>
      </c>
      <c r="G190" s="30">
        <v>7.0000000000000007E-2</v>
      </c>
      <c r="H190" s="30">
        <v>0.32</v>
      </c>
      <c r="I190" s="30">
        <v>-0.06</v>
      </c>
    </row>
    <row r="191" spans="1:9" x14ac:dyDescent="0.2">
      <c r="A191" s="33" t="s">
        <v>107</v>
      </c>
      <c r="B191" s="34">
        <v>-1.4E-2</v>
      </c>
      <c r="C191" s="34">
        <v>-1.7999999999999999E-2</v>
      </c>
      <c r="D191" s="34">
        <v>9.6000000000000002E-2</v>
      </c>
      <c r="E191" s="34">
        <v>0.09</v>
      </c>
      <c r="F191" s="34">
        <v>0.02</v>
      </c>
      <c r="G191" s="34">
        <v>-0.04</v>
      </c>
      <c r="H191" s="34">
        <v>0.06</v>
      </c>
      <c r="I191" s="34">
        <v>0.16</v>
      </c>
    </row>
    <row r="192" spans="1:9" x14ac:dyDescent="0.2">
      <c r="A192" s="31" t="s">
        <v>114</v>
      </c>
      <c r="B192" s="30">
        <v>1.4E-2</v>
      </c>
      <c r="C192" s="30">
        <v>4.0000000000000001E-3</v>
      </c>
      <c r="D192" s="30">
        <v>0.121</v>
      </c>
      <c r="E192" s="30">
        <v>0.09</v>
      </c>
      <c r="F192" s="30">
        <v>0.01</v>
      </c>
      <c r="G192" s="30">
        <v>-0.05</v>
      </c>
      <c r="H192" s="30">
        <v>0.06</v>
      </c>
      <c r="I192" s="30">
        <v>0.17</v>
      </c>
    </row>
    <row r="193" spans="1:9" x14ac:dyDescent="0.2">
      <c r="A193" s="31" t="s">
        <v>115</v>
      </c>
      <c r="B193" s="30">
        <v>-6.4000000000000001E-2</v>
      </c>
      <c r="C193" s="30">
        <v>-6.0999999999999999E-2</v>
      </c>
      <c r="D193" s="30">
        <v>5.6000000000000001E-2</v>
      </c>
      <c r="E193" s="30">
        <v>0.14000000000000001</v>
      </c>
      <c r="F193" s="30">
        <v>0.04</v>
      </c>
      <c r="G193" s="30">
        <v>-0.02</v>
      </c>
      <c r="H193" s="30">
        <v>0.09</v>
      </c>
      <c r="I193" s="30">
        <v>0.12</v>
      </c>
    </row>
    <row r="194" spans="1:9" x14ac:dyDescent="0.2">
      <c r="A194" s="31" t="s">
        <v>116</v>
      </c>
      <c r="B194" s="30">
        <v>-6.9000000000000006E-2</v>
      </c>
      <c r="C194" s="30">
        <v>-6.5000000000000002E-2</v>
      </c>
      <c r="D194" s="30">
        <v>-0.01</v>
      </c>
      <c r="E194" s="30">
        <v>-0.09</v>
      </c>
      <c r="F194" s="30">
        <v>-0.03</v>
      </c>
      <c r="G194" s="30">
        <v>-0.1</v>
      </c>
      <c r="H194" s="30">
        <v>-0.11</v>
      </c>
      <c r="I194" s="30">
        <v>0.28000000000000003</v>
      </c>
    </row>
    <row r="195" spans="1:9" x14ac:dyDescent="0.2">
      <c r="A195" s="33" t="s">
        <v>108</v>
      </c>
      <c r="B195" s="34">
        <v>-0.08</v>
      </c>
      <c r="C195" s="34">
        <v>-0.37</v>
      </c>
      <c r="D195" s="34">
        <v>0</v>
      </c>
      <c r="E195" s="34">
        <v>0.21</v>
      </c>
      <c r="F195" s="34">
        <v>-0.52</v>
      </c>
      <c r="G195" s="34">
        <v>-0.28999999999999998</v>
      </c>
      <c r="H195" s="34">
        <v>-0.17</v>
      </c>
      <c r="I195" s="34">
        <v>3.02</v>
      </c>
    </row>
    <row r="196" spans="1:9" x14ac:dyDescent="0.2">
      <c r="A196" s="35" t="s">
        <v>104</v>
      </c>
      <c r="B196" s="37">
        <v>0.1</v>
      </c>
      <c r="C196" s="37">
        <v>0.06</v>
      </c>
      <c r="D196" s="37">
        <v>0.06</v>
      </c>
      <c r="E196" s="37">
        <v>7.0000000000000007E-2</v>
      </c>
      <c r="F196" s="37">
        <v>0.08</v>
      </c>
      <c r="G196" s="37">
        <v>-0.04</v>
      </c>
      <c r="H196" s="37">
        <v>0.19</v>
      </c>
      <c r="I196" s="37">
        <v>0.06</v>
      </c>
    </row>
    <row r="197" spans="1:9" x14ac:dyDescent="0.2">
      <c r="A197" s="33" t="s">
        <v>105</v>
      </c>
      <c r="B197" s="34">
        <v>0.18</v>
      </c>
      <c r="C197" s="34">
        <v>-0.01</v>
      </c>
      <c r="D197" s="34">
        <v>0.04</v>
      </c>
      <c r="E197" s="34">
        <v>-0.08</v>
      </c>
      <c r="F197" s="34">
        <v>0.01</v>
      </c>
      <c r="G197" s="34">
        <v>-0.03</v>
      </c>
      <c r="H197" s="34">
        <v>0.19</v>
      </c>
      <c r="I197" s="34">
        <v>7.0000000000000007E-2</v>
      </c>
    </row>
    <row r="198" spans="1:9" x14ac:dyDescent="0.2">
      <c r="A198" s="31" t="s">
        <v>114</v>
      </c>
      <c r="B198" s="30"/>
      <c r="C198" s="30"/>
      <c r="D198" s="30"/>
      <c r="E198" s="30"/>
      <c r="F198" s="30"/>
      <c r="G198" s="30">
        <f>((G126/F126)-1)</f>
        <v>-9.6501809408926498E-3</v>
      </c>
      <c r="H198" s="30">
        <f>((H126/G126)-1)</f>
        <v>0.2095006090133984</v>
      </c>
      <c r="I198" s="30">
        <v>0.06</v>
      </c>
    </row>
    <row r="199" spans="1:9" x14ac:dyDescent="0.2">
      <c r="A199" s="31" t="s">
        <v>115</v>
      </c>
      <c r="B199" s="30"/>
      <c r="C199" s="30"/>
      <c r="D199" s="30"/>
      <c r="E199" s="30"/>
      <c r="F199" s="30"/>
      <c r="G199" s="30">
        <f t="shared" ref="G199:H201" si="63">((G127/F127)-1)</f>
        <v>-0.24576271186440679</v>
      </c>
      <c r="H199" s="30">
        <f t="shared" si="63"/>
        <v>0.1685393258426966</v>
      </c>
      <c r="I199" s="30">
        <v>-0.03</v>
      </c>
    </row>
    <row r="200" spans="1:9" x14ac:dyDescent="0.2">
      <c r="A200" s="31" t="s">
        <v>116</v>
      </c>
      <c r="B200" s="30"/>
      <c r="C200" s="30"/>
      <c r="D200" s="30"/>
      <c r="E200" s="30"/>
      <c r="F200" s="30"/>
      <c r="G200" s="30">
        <f t="shared" si="63"/>
        <v>4.1666666666666741E-2</v>
      </c>
      <c r="H200" s="30">
        <f t="shared" si="63"/>
        <v>0.15999999999999992</v>
      </c>
      <c r="I200" s="30">
        <v>-0.16</v>
      </c>
    </row>
    <row r="201" spans="1:9" x14ac:dyDescent="0.2">
      <c r="A201" s="31" t="s">
        <v>122</v>
      </c>
      <c r="B201" s="30"/>
      <c r="C201" s="30"/>
      <c r="D201" s="30"/>
      <c r="E201" s="30"/>
      <c r="F201" s="30"/>
      <c r="G201" s="30">
        <f t="shared" si="63"/>
        <v>-0.15094339622641506</v>
      </c>
      <c r="H201" s="30">
        <f t="shared" si="63"/>
        <v>-4.4444444444444398E-2</v>
      </c>
      <c r="I201" s="30">
        <v>0.42</v>
      </c>
    </row>
    <row r="202" spans="1:9" x14ac:dyDescent="0.2">
      <c r="A202" s="29" t="s">
        <v>109</v>
      </c>
      <c r="B202" s="30">
        <v>0</v>
      </c>
      <c r="C202" s="30">
        <v>0</v>
      </c>
      <c r="D202" s="30">
        <v>0</v>
      </c>
      <c r="E202" s="30">
        <v>0</v>
      </c>
      <c r="F202" s="30">
        <v>0</v>
      </c>
      <c r="G202" s="30">
        <v>0</v>
      </c>
      <c r="H202" s="30">
        <v>0</v>
      </c>
      <c r="I202" s="30">
        <v>0</v>
      </c>
    </row>
    <row r="203" spans="1:9" ht="16" thickBot="1" x14ac:dyDescent="0.25">
      <c r="A203" s="32" t="s">
        <v>106</v>
      </c>
      <c r="B203" s="36">
        <v>0.1</v>
      </c>
      <c r="C203" s="36">
        <v>0.06</v>
      </c>
      <c r="D203" s="36">
        <v>0.06</v>
      </c>
      <c r="E203" s="36">
        <v>0.06</v>
      </c>
      <c r="F203" s="36">
        <v>7.0000000000000007E-2</v>
      </c>
      <c r="G203" s="36">
        <v>-0.04</v>
      </c>
      <c r="H203" s="36">
        <v>0.19</v>
      </c>
      <c r="I203" s="36">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81"/>
  <sheetViews>
    <sheetView tabSelected="1" topLeftCell="D1" zoomScaleNormal="100" workbookViewId="0">
      <selection activeCell="O2" sqref="O2"/>
    </sheetView>
  </sheetViews>
  <sheetFormatPr baseColWidth="10" defaultColWidth="8.83203125" defaultRowHeight="15" x14ac:dyDescent="0.2"/>
  <cols>
    <col min="1" max="1" width="48.83203125" customWidth="1"/>
    <col min="2" max="14" width="11.83203125" customWidth="1"/>
    <col min="15" max="15" width="46.1640625" customWidth="1"/>
  </cols>
  <sheetData>
    <row r="1" spans="1:18"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8" x14ac:dyDescent="0.2">
      <c r="A2" s="40" t="s">
        <v>129</v>
      </c>
      <c r="B2" s="40"/>
      <c r="C2" s="40"/>
      <c r="D2" s="40"/>
      <c r="E2" s="40"/>
      <c r="F2" s="40"/>
      <c r="G2" s="40"/>
      <c r="H2" s="40"/>
      <c r="I2" s="40"/>
      <c r="J2" s="39"/>
      <c r="K2" s="39"/>
      <c r="L2" s="39"/>
      <c r="M2" s="39"/>
      <c r="N2" s="39"/>
      <c r="O2" s="68" t="s">
        <v>144</v>
      </c>
    </row>
    <row r="3" spans="1:18" x14ac:dyDescent="0.2">
      <c r="A3" s="41" t="s">
        <v>140</v>
      </c>
      <c r="B3" s="48">
        <f>+Historicals!B131</f>
        <v>30601</v>
      </c>
      <c r="C3" s="48">
        <f>+Historicals!C131</f>
        <v>32376</v>
      </c>
      <c r="D3" s="48">
        <f>+Historicals!D131</f>
        <v>34350</v>
      </c>
      <c r="E3" s="48">
        <f>+Historicals!E131</f>
        <v>36397</v>
      </c>
      <c r="F3" s="48">
        <f>+Historicals!F131</f>
        <v>39117</v>
      </c>
      <c r="G3" s="48">
        <f>+Historicals!G131</f>
        <v>37403</v>
      </c>
      <c r="H3" s="48">
        <f>+Historicals!H131</f>
        <v>44538</v>
      </c>
      <c r="I3" s="48">
        <f>+Historicals!I131</f>
        <v>46710</v>
      </c>
      <c r="J3" s="60"/>
      <c r="K3" s="60"/>
      <c r="L3" s="60"/>
      <c r="M3" s="60"/>
      <c r="N3" s="60"/>
      <c r="O3" s="69" t="s">
        <v>147</v>
      </c>
      <c r="P3" s="68"/>
      <c r="Q3" s="68"/>
      <c r="R3" s="68"/>
    </row>
    <row r="4" spans="1:18" x14ac:dyDescent="0.2">
      <c r="A4" s="42" t="s">
        <v>130</v>
      </c>
      <c r="B4" s="54" t="str">
        <f>+IFERROR(B3/A3-1,"nm")</f>
        <v>nm</v>
      </c>
      <c r="C4" s="54">
        <f t="shared" ref="C4:I4" si="2">+IFERROR(C3/B3-1,"nm")</f>
        <v>5.8004640371229765E-2</v>
      </c>
      <c r="D4" s="54">
        <f t="shared" si="2"/>
        <v>6.0971089696071123E-2</v>
      </c>
      <c r="E4" s="54">
        <f t="shared" si="2"/>
        <v>5.95924308588065E-2</v>
      </c>
      <c r="F4" s="54">
        <f t="shared" si="2"/>
        <v>7.4731433909388079E-2</v>
      </c>
      <c r="G4" s="54">
        <f t="shared" si="2"/>
        <v>-4.3817266150267153E-2</v>
      </c>
      <c r="H4" s="54">
        <f t="shared" si="2"/>
        <v>0.19076009945726269</v>
      </c>
      <c r="I4" s="54">
        <f t="shared" si="2"/>
        <v>4.8767344739323759E-2</v>
      </c>
      <c r="J4" s="54"/>
      <c r="K4" s="53"/>
      <c r="L4" s="53"/>
      <c r="M4" s="54"/>
      <c r="N4" s="54"/>
    </row>
    <row r="5" spans="1:18" x14ac:dyDescent="0.2">
      <c r="A5" s="41" t="s">
        <v>131</v>
      </c>
      <c r="B5" s="48">
        <f>+B11+B8</f>
        <v>5196</v>
      </c>
      <c r="C5" s="48">
        <f t="shared" ref="C5:I5" si="3">+C11+C8</f>
        <v>5785</v>
      </c>
      <c r="D5" s="48">
        <f t="shared" si="3"/>
        <v>6050</v>
      </c>
      <c r="E5" s="48">
        <f t="shared" si="3"/>
        <v>5407</v>
      </c>
      <c r="F5" s="48">
        <f t="shared" si="3"/>
        <v>5969</v>
      </c>
      <c r="G5" s="48">
        <f t="shared" si="3"/>
        <v>4062</v>
      </c>
      <c r="H5" s="48">
        <f t="shared" si="3"/>
        <v>7618</v>
      </c>
      <c r="I5" s="48">
        <f t="shared" si="3"/>
        <v>7614</v>
      </c>
      <c r="J5" s="60"/>
      <c r="K5" s="60"/>
      <c r="L5" s="60"/>
      <c r="M5" s="60"/>
      <c r="N5" s="60"/>
      <c r="O5" s="66"/>
    </row>
    <row r="6" spans="1:18" x14ac:dyDescent="0.2">
      <c r="A6" s="42" t="s">
        <v>130</v>
      </c>
      <c r="B6" s="54" t="str">
        <f>+IFERROR(B5/A5-1,"nm")</f>
        <v>nm</v>
      </c>
      <c r="C6" s="54">
        <f t="shared" ref="C6:I6" si="4">+IFERROR(C5/B5-1,"nm")</f>
        <v>0.1133564280215551</v>
      </c>
      <c r="D6" s="54">
        <f t="shared" si="4"/>
        <v>4.5808124459809862E-2</v>
      </c>
      <c r="E6" s="54">
        <f t="shared" si="4"/>
        <v>-0.10628099173553718</v>
      </c>
      <c r="F6" s="54">
        <f t="shared" si="4"/>
        <v>0.10393933789532084</v>
      </c>
      <c r="G6" s="54">
        <f t="shared" si="4"/>
        <v>-0.31948400067012905</v>
      </c>
      <c r="H6" s="54">
        <f t="shared" si="4"/>
        <v>0.87543082225504687</v>
      </c>
      <c r="I6" s="54">
        <f t="shared" si="4"/>
        <v>-5.250721974271455E-4</v>
      </c>
      <c r="J6" s="53"/>
      <c r="K6" s="53"/>
      <c r="L6" s="53"/>
      <c r="M6" s="53"/>
      <c r="N6" s="53"/>
    </row>
    <row r="7" spans="1:18" x14ac:dyDescent="0.2">
      <c r="A7" s="42" t="s">
        <v>132</v>
      </c>
      <c r="B7" s="54">
        <f>+IFERROR(B5/B$3,"nm")</f>
        <v>0.16979837260220254</v>
      </c>
      <c r="C7" s="54">
        <f t="shared" ref="C7:H7" si="5">+IFERROR(C5/C$3,"nm")</f>
        <v>0.17868173956016803</v>
      </c>
      <c r="D7" s="54">
        <f t="shared" si="5"/>
        <v>0.17612809315866085</v>
      </c>
      <c r="E7" s="54">
        <f t="shared" si="5"/>
        <v>0.14855619968678738</v>
      </c>
      <c r="F7" s="54">
        <f t="shared" si="5"/>
        <v>0.15259350154664211</v>
      </c>
      <c r="G7" s="54">
        <f t="shared" si="5"/>
        <v>0.10860091436515787</v>
      </c>
      <c r="H7" s="54">
        <f t="shared" si="5"/>
        <v>0.17104495037945125</v>
      </c>
      <c r="I7" s="54">
        <f>+IFERROR(I5/I$3,"nm")</f>
        <v>0.16300578034682081</v>
      </c>
      <c r="J7" s="61"/>
      <c r="K7" s="61"/>
      <c r="L7" s="61"/>
      <c r="M7" s="61"/>
      <c r="N7" s="61"/>
    </row>
    <row r="8" spans="1:18" x14ac:dyDescent="0.2">
      <c r="A8" s="41" t="s">
        <v>133</v>
      </c>
      <c r="B8" s="48">
        <f>+Historicals!B164</f>
        <v>963</v>
      </c>
      <c r="C8" s="48">
        <f>+Historicals!C164</f>
        <v>1143</v>
      </c>
      <c r="D8" s="48">
        <f>+Historicals!D164</f>
        <v>1105</v>
      </c>
      <c r="E8" s="48">
        <f>+Historicals!E164</f>
        <v>1028</v>
      </c>
      <c r="F8" s="48">
        <f>+Historicals!F164</f>
        <v>1119</v>
      </c>
      <c r="G8" s="48">
        <f>+Historicals!G164</f>
        <v>1086</v>
      </c>
      <c r="H8" s="48">
        <f>+Historicals!H164</f>
        <v>695</v>
      </c>
      <c r="I8" s="48">
        <f>+Historicals!I164</f>
        <v>758</v>
      </c>
      <c r="J8" s="60"/>
      <c r="K8" s="60"/>
      <c r="L8" s="60"/>
      <c r="M8" s="60"/>
      <c r="N8" s="60"/>
      <c r="O8" s="69" t="s">
        <v>148</v>
      </c>
      <c r="P8" s="68"/>
      <c r="Q8" s="68"/>
      <c r="R8" s="68"/>
    </row>
    <row r="9" spans="1:18" x14ac:dyDescent="0.2">
      <c r="A9" s="42" t="s">
        <v>130</v>
      </c>
      <c r="B9" s="54" t="str">
        <f>+IFERROR(B8/A8-1,"nm")</f>
        <v>nm</v>
      </c>
      <c r="C9" s="54">
        <f t="shared" ref="C9:I9" si="6">+IFERROR(C8/B8-1,"nm")</f>
        <v>0.18691588785046731</v>
      </c>
      <c r="D9" s="54">
        <f t="shared" si="6"/>
        <v>-3.3245844269466307E-2</v>
      </c>
      <c r="E9" s="54">
        <f t="shared" si="6"/>
        <v>-6.9683257918552011E-2</v>
      </c>
      <c r="F9" s="54">
        <f t="shared" si="6"/>
        <v>8.8521400778210024E-2</v>
      </c>
      <c r="G9" s="54">
        <f t="shared" si="6"/>
        <v>-2.9490616621983934E-2</v>
      </c>
      <c r="H9" s="54">
        <f t="shared" si="6"/>
        <v>-0.36003683241252304</v>
      </c>
      <c r="I9" s="54">
        <f t="shared" si="6"/>
        <v>9.0647482014388547E-2</v>
      </c>
      <c r="J9" s="61"/>
      <c r="K9" s="61"/>
      <c r="L9" s="61"/>
      <c r="M9" s="61"/>
      <c r="N9" s="61"/>
    </row>
    <row r="10" spans="1:18" x14ac:dyDescent="0.2">
      <c r="A10" s="42" t="s">
        <v>134</v>
      </c>
      <c r="B10" s="54">
        <f>+IFERROR(B8/B$3,"nm")</f>
        <v>3.146955981830659E-2</v>
      </c>
      <c r="C10" s="54">
        <f t="shared" ref="C10:I10" si="7">+IFERROR(C8/C$3,"nm")</f>
        <v>3.5303928836174947E-2</v>
      </c>
      <c r="D10" s="54">
        <f t="shared" si="7"/>
        <v>3.2168850072780204E-2</v>
      </c>
      <c r="E10" s="54">
        <f t="shared" si="7"/>
        <v>2.8244086051048164E-2</v>
      </c>
      <c r="F10" s="54">
        <f t="shared" si="7"/>
        <v>2.8606488227624818E-2</v>
      </c>
      <c r="G10" s="54">
        <f t="shared" si="7"/>
        <v>2.9035104136031869E-2</v>
      </c>
      <c r="H10" s="54">
        <f t="shared" si="7"/>
        <v>1.5604652207104046E-2</v>
      </c>
      <c r="I10" s="54">
        <f t="shared" si="7"/>
        <v>1.6227788482123744E-2</v>
      </c>
      <c r="J10" s="61"/>
      <c r="K10" s="61"/>
      <c r="L10" s="61"/>
      <c r="M10" s="61"/>
      <c r="N10" s="61"/>
    </row>
    <row r="11" spans="1:18" x14ac:dyDescent="0.2">
      <c r="A11" s="41" t="s">
        <v>135</v>
      </c>
      <c r="B11" s="48">
        <f>+Historicals!B142</f>
        <v>4233</v>
      </c>
      <c r="C11" s="48">
        <f>+Historicals!C142</f>
        <v>4642</v>
      </c>
      <c r="D11" s="48">
        <f>+Historicals!D142</f>
        <v>4945</v>
      </c>
      <c r="E11" s="48">
        <f>+Historicals!E142</f>
        <v>4379</v>
      </c>
      <c r="F11" s="48">
        <f>+Historicals!F142</f>
        <v>4850</v>
      </c>
      <c r="G11" s="48">
        <f>+Historicals!G142</f>
        <v>2976</v>
      </c>
      <c r="H11" s="48">
        <f>+Historicals!H142</f>
        <v>6923</v>
      </c>
      <c r="I11" s="48">
        <f>+Historicals!I142</f>
        <v>6856</v>
      </c>
      <c r="J11" s="60"/>
      <c r="K11" s="60"/>
      <c r="L11" s="60"/>
      <c r="M11" s="60"/>
      <c r="N11" s="60"/>
      <c r="O11" s="69" t="s">
        <v>149</v>
      </c>
      <c r="P11" s="68"/>
      <c r="Q11" s="68"/>
      <c r="R11" s="68"/>
    </row>
    <row r="12" spans="1:18" x14ac:dyDescent="0.2">
      <c r="A12" s="42" t="s">
        <v>130</v>
      </c>
      <c r="B12" s="54" t="str">
        <f>+IFERROR(B11/A11-1,"nm")</f>
        <v>nm</v>
      </c>
      <c r="C12" s="54">
        <f t="shared" ref="C12:I12" si="8">+IFERROR(C11/B11-1,"nm")</f>
        <v>9.6621781242617555E-2</v>
      </c>
      <c r="D12" s="54">
        <f t="shared" si="8"/>
        <v>6.5273588970271357E-2</v>
      </c>
      <c r="E12" s="54">
        <f t="shared" si="8"/>
        <v>-0.11445904954499497</v>
      </c>
      <c r="F12" s="54">
        <f t="shared" si="8"/>
        <v>0.10755880337976698</v>
      </c>
      <c r="G12" s="54">
        <f t="shared" si="8"/>
        <v>-0.38639175257731961</v>
      </c>
      <c r="H12" s="54">
        <f t="shared" si="8"/>
        <v>1.32627688172043</v>
      </c>
      <c r="I12" s="54">
        <f t="shared" si="8"/>
        <v>-9.67788530983682E-3</v>
      </c>
      <c r="J12" s="61"/>
      <c r="K12" s="61"/>
      <c r="L12" s="61"/>
      <c r="M12" s="61"/>
      <c r="N12" s="61"/>
    </row>
    <row r="13" spans="1:18" x14ac:dyDescent="0.2">
      <c r="A13" s="42" t="s">
        <v>132</v>
      </c>
      <c r="B13" s="54">
        <f>+IFERROR(B11/B$3,"nm")</f>
        <v>0.13832881278389594</v>
      </c>
      <c r="C13" s="54">
        <f t="shared" ref="C13:I13" si="9">+IFERROR(C11/C$3,"nm")</f>
        <v>0.14337781072399308</v>
      </c>
      <c r="D13" s="54">
        <f t="shared" si="9"/>
        <v>0.14395924308588065</v>
      </c>
      <c r="E13" s="54">
        <f t="shared" si="9"/>
        <v>0.12031211363573921</v>
      </c>
      <c r="F13" s="54">
        <f t="shared" si="9"/>
        <v>0.12398701331901731</v>
      </c>
      <c r="G13" s="54">
        <f t="shared" si="9"/>
        <v>7.9565810229126011E-2</v>
      </c>
      <c r="H13" s="54">
        <f t="shared" si="9"/>
        <v>0.1554402981723472</v>
      </c>
      <c r="I13" s="54">
        <f t="shared" si="9"/>
        <v>0.14677799186469706</v>
      </c>
      <c r="J13" s="61"/>
      <c r="K13" s="61"/>
      <c r="L13" s="61"/>
      <c r="M13" s="61"/>
      <c r="N13" s="61"/>
    </row>
    <row r="14" spans="1:18" x14ac:dyDescent="0.2">
      <c r="A14" s="41" t="s">
        <v>136</v>
      </c>
      <c r="B14" s="48">
        <f>+Historicals!B153</f>
        <v>3011</v>
      </c>
      <c r="C14" s="48">
        <f>+Historicals!C153</f>
        <v>3520</v>
      </c>
      <c r="D14" s="48">
        <f>+Historicals!D153</f>
        <v>3989</v>
      </c>
      <c r="E14" s="48">
        <f>+Historicals!E153</f>
        <v>4454</v>
      </c>
      <c r="F14" s="48">
        <f>+Historicals!F153</f>
        <v>4744</v>
      </c>
      <c r="G14" s="48">
        <f>+Historicals!G153</f>
        <v>4866</v>
      </c>
      <c r="H14" s="48">
        <f>+Historicals!H153</f>
        <v>4904</v>
      </c>
      <c r="I14" s="48">
        <f>+Historicals!I153</f>
        <v>4791</v>
      </c>
      <c r="J14" s="60"/>
      <c r="K14" s="60"/>
      <c r="L14" s="60"/>
      <c r="M14" s="60"/>
      <c r="N14" s="60"/>
      <c r="O14" s="69" t="s">
        <v>150</v>
      </c>
      <c r="P14" s="68"/>
      <c r="Q14" s="68"/>
      <c r="R14" s="68"/>
    </row>
    <row r="15" spans="1:18" x14ac:dyDescent="0.2">
      <c r="A15" s="42" t="s">
        <v>130</v>
      </c>
      <c r="B15" s="54" t="str">
        <f>+IFERROR(B14/A14-1,"nm")</f>
        <v>nm</v>
      </c>
      <c r="C15" s="54">
        <f t="shared" ref="C15:I15" si="10">+IFERROR(C14/B14-1,"nm")</f>
        <v>0.16904682829624718</v>
      </c>
      <c r="D15" s="54">
        <f t="shared" si="10"/>
        <v>0.13323863636363642</v>
      </c>
      <c r="E15" s="54">
        <f t="shared" si="10"/>
        <v>0.11657056906492858</v>
      </c>
      <c r="F15" s="54">
        <f t="shared" si="10"/>
        <v>6.5110013471037176E-2</v>
      </c>
      <c r="G15" s="54">
        <f t="shared" si="10"/>
        <v>2.5716694772343951E-2</v>
      </c>
      <c r="H15" s="54">
        <f t="shared" si="10"/>
        <v>7.8092889436909285E-3</v>
      </c>
      <c r="I15" s="54">
        <f t="shared" si="10"/>
        <v>-2.3042414355628038E-2</v>
      </c>
      <c r="J15" s="61"/>
      <c r="K15" s="61"/>
      <c r="L15" s="61"/>
      <c r="M15" s="61"/>
      <c r="N15" s="61"/>
    </row>
    <row r="16" spans="1:18" x14ac:dyDescent="0.2">
      <c r="A16" s="42" t="s">
        <v>134</v>
      </c>
      <c r="B16" s="54">
        <f>+IFERROR(B14/B$3,"nm")</f>
        <v>9.8395477271984569E-2</v>
      </c>
      <c r="C16" s="54">
        <f t="shared" ref="C16:I16" si="11">+IFERROR(C14/C$3,"nm")</f>
        <v>0.10872251050160613</v>
      </c>
      <c r="D16" s="54">
        <f t="shared" si="11"/>
        <v>0.11612809315866085</v>
      </c>
      <c r="E16" s="54">
        <f t="shared" si="11"/>
        <v>0.12237272302662307</v>
      </c>
      <c r="F16" s="54">
        <f t="shared" si="11"/>
        <v>0.1212771940588491</v>
      </c>
      <c r="G16" s="54">
        <f t="shared" si="11"/>
        <v>0.13009651632222013</v>
      </c>
      <c r="H16" s="54">
        <f t="shared" si="11"/>
        <v>0.11010822219228523</v>
      </c>
      <c r="I16" s="54">
        <f t="shared" si="11"/>
        <v>0.10256904303147078</v>
      </c>
      <c r="J16" s="61"/>
      <c r="K16" s="61"/>
      <c r="L16" s="61"/>
      <c r="M16" s="61"/>
      <c r="N16" s="61"/>
    </row>
    <row r="17" spans="1:18" x14ac:dyDescent="0.2">
      <c r="A17" s="43" t="str">
        <f>+Historicals!A107</f>
        <v>North America</v>
      </c>
      <c r="B17" s="43"/>
      <c r="C17" s="43"/>
      <c r="D17" s="43"/>
      <c r="E17" s="43"/>
      <c r="F17" s="43"/>
      <c r="G17" s="43"/>
      <c r="H17" s="43"/>
      <c r="I17" s="43"/>
      <c r="J17" s="39"/>
      <c r="K17" s="39"/>
      <c r="L17" s="39"/>
      <c r="M17" s="39"/>
      <c r="N17" s="39"/>
      <c r="O17" s="68" t="s">
        <v>145</v>
      </c>
      <c r="P17" s="68"/>
      <c r="Q17" s="68"/>
      <c r="R17" s="68"/>
    </row>
    <row r="18" spans="1:18" x14ac:dyDescent="0.2">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1"/>
      <c r="K18" s="1"/>
      <c r="L18" s="1"/>
      <c r="M18" s="1"/>
      <c r="N18" s="1"/>
      <c r="O18" s="69" t="s">
        <v>146</v>
      </c>
      <c r="P18" s="68"/>
      <c r="Q18" s="68"/>
      <c r="R18" s="68"/>
    </row>
    <row r="19" spans="1:18" x14ac:dyDescent="0.2">
      <c r="A19" s="44" t="s">
        <v>130</v>
      </c>
      <c r="B19" s="47" t="str">
        <f>+IFERROR(B18/A18-1,"nm")</f>
        <v>nm</v>
      </c>
      <c r="C19" s="47">
        <f t="shared" ref="C19:H19" si="12">+IFERROR(C18/B18-1,"nm")</f>
        <v>7.4526928675400228E-2</v>
      </c>
      <c r="D19" s="47">
        <f t="shared" si="12"/>
        <v>3.0615009482525046E-2</v>
      </c>
      <c r="E19" s="47">
        <f t="shared" si="12"/>
        <v>-2.372502628811779E-2</v>
      </c>
      <c r="F19" s="47">
        <f t="shared" si="12"/>
        <v>7.0481319421070276E-2</v>
      </c>
      <c r="G19" s="47">
        <f t="shared" si="12"/>
        <v>-8.9171173437303519E-2</v>
      </c>
      <c r="H19" s="47">
        <f t="shared" si="12"/>
        <v>0.18606738470035911</v>
      </c>
      <c r="I19" s="47">
        <f>+IFERROR(I18/H18-1,"nm")</f>
        <v>6.8339251411607238E-2</v>
      </c>
      <c r="J19" s="62"/>
      <c r="K19" s="62"/>
      <c r="L19" s="62"/>
      <c r="M19" s="62"/>
      <c r="N19" s="62"/>
    </row>
    <row r="20" spans="1:18" x14ac:dyDescent="0.2">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59"/>
      <c r="K20" s="59"/>
      <c r="L20" s="59"/>
      <c r="M20" s="59"/>
      <c r="N20" s="59"/>
    </row>
    <row r="21" spans="1:18" x14ac:dyDescent="0.2">
      <c r="A21" s="44" t="s">
        <v>130</v>
      </c>
      <c r="B21" s="47" t="str">
        <f>+IFERROR(B20/A20-1,"nm")</f>
        <v>nm</v>
      </c>
      <c r="C21" s="47">
        <f t="shared" ref="C21" si="13">+IFERROR(C20/B20-1,"nm")</f>
        <v>9.3228309428638578E-2</v>
      </c>
      <c r="D21" s="47">
        <f t="shared" ref="D21" si="14">+IFERROR(D20/C20-1,"nm")</f>
        <v>4.1402301322722934E-2</v>
      </c>
      <c r="E21" s="47">
        <f t="shared" ref="E21" si="15">+IFERROR(E20/D20-1,"nm")</f>
        <v>-3.7381247418422192E-2</v>
      </c>
      <c r="F21" s="47">
        <f t="shared" ref="F21" si="16">+IFERROR(F20/E20-1,"nm")</f>
        <v>7.755846384895948E-2</v>
      </c>
      <c r="G21" s="47">
        <f t="shared" ref="G21" si="17">+IFERROR(G20/F20-1,"nm")</f>
        <v>-7.1279243404678949E-2</v>
      </c>
      <c r="H21" s="47">
        <f t="shared" ref="H21" si="18">+IFERROR(H20/G20-1,"nm")</f>
        <v>0.24815092721620746</v>
      </c>
      <c r="I21" s="47">
        <f>+IFERROR(I20/H20-1,"nm")</f>
        <v>5.0154586052902683E-2</v>
      </c>
      <c r="J21" s="62"/>
      <c r="K21" s="62"/>
      <c r="L21" s="62"/>
      <c r="M21" s="62"/>
      <c r="N21" s="62"/>
    </row>
    <row r="22" spans="1:18" x14ac:dyDescent="0.2">
      <c r="A22" s="44" t="s">
        <v>138</v>
      </c>
      <c r="B22" s="47">
        <f>+Historicals!B180</f>
        <v>0.13</v>
      </c>
      <c r="C22" s="47">
        <f>+Historicals!C180</f>
        <v>0.09</v>
      </c>
      <c r="D22" s="47">
        <f>+Historicals!D180</f>
        <v>0.04</v>
      </c>
      <c r="E22" s="47">
        <f>+Historicals!E180</f>
        <v>-0.04</v>
      </c>
      <c r="F22" s="47">
        <f>+Historicals!F180</f>
        <v>0.08</v>
      </c>
      <c r="G22" s="47">
        <f>+Historicals!G180</f>
        <v>-7.0000000000000007E-2</v>
      </c>
      <c r="H22" s="47">
        <f>+Historicals!H180</f>
        <v>0.25</v>
      </c>
      <c r="I22" s="47">
        <f>+Historicals!I180</f>
        <v>0.05</v>
      </c>
      <c r="J22" s="62"/>
      <c r="K22" s="62"/>
      <c r="L22" s="62"/>
      <c r="M22" s="62"/>
      <c r="N22" s="62"/>
    </row>
    <row r="23" spans="1:18" x14ac:dyDescent="0.2">
      <c r="A23" s="44" t="s">
        <v>139</v>
      </c>
      <c r="B23" s="47" t="str">
        <f>+IFERROR(B21-B22,"nm")</f>
        <v>nm</v>
      </c>
      <c r="C23" s="47">
        <f t="shared" ref="C23:H23" si="19">+IFERROR(C21-C22,"nm")</f>
        <v>3.2283094286385816E-3</v>
      </c>
      <c r="D23" s="47">
        <f t="shared" si="19"/>
        <v>1.4023013227229333E-3</v>
      </c>
      <c r="E23" s="47">
        <f t="shared" si="19"/>
        <v>2.6187525815778087E-3</v>
      </c>
      <c r="F23" s="47">
        <f t="shared" si="19"/>
        <v>-2.4415361510405215E-3</v>
      </c>
      <c r="G23" s="47">
        <f t="shared" si="19"/>
        <v>-1.2792434046789425E-3</v>
      </c>
      <c r="H23" s="47">
        <f t="shared" si="19"/>
        <v>-1.849072783792538E-3</v>
      </c>
      <c r="I23" s="47">
        <f>+IFERROR(I21-I22,"nm")</f>
        <v>1.5458605290268046E-4</v>
      </c>
      <c r="J23" s="62"/>
      <c r="K23" s="62"/>
      <c r="L23" s="62"/>
      <c r="M23" s="62"/>
      <c r="N23" s="62"/>
    </row>
    <row r="24" spans="1:18" x14ac:dyDescent="0.2">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63"/>
      <c r="K24" s="63"/>
      <c r="L24" s="63"/>
      <c r="M24" s="63"/>
      <c r="N24" s="63"/>
    </row>
    <row r="25" spans="1:18" x14ac:dyDescent="0.2">
      <c r="A25" s="44" t="s">
        <v>130</v>
      </c>
      <c r="B25" s="47" t="str">
        <f t="shared" ref="B25" si="20">+IFERROR(B24/A24-1,"nm")</f>
        <v>nm</v>
      </c>
      <c r="C25" s="47">
        <f t="shared" ref="C25" si="21">+IFERROR(C24/B24-1,"nm")</f>
        <v>7.6190476190476142E-2</v>
      </c>
      <c r="D25" s="47">
        <f t="shared" ref="D25" si="22">+IFERROR(D24/C24-1,"nm")</f>
        <v>2.9498525073746285E-2</v>
      </c>
      <c r="E25" s="47">
        <f t="shared" ref="E25" si="23">+IFERROR(E24/D24-1,"nm")</f>
        <v>1.0642652476463343E-2</v>
      </c>
      <c r="F25" s="47">
        <f t="shared" ref="F25" si="24">+IFERROR(F24/E24-1,"nm")</f>
        <v>6.5208586472256025E-2</v>
      </c>
      <c r="G25" s="47">
        <f t="shared" ref="G25" si="25">+IFERROR(G24/F24-1,"nm")</f>
        <v>-0.11806083650190113</v>
      </c>
      <c r="H25" s="47">
        <f t="shared" ref="H25" si="26">+IFERROR(H24/G24-1,"nm")</f>
        <v>8.3854278939426541E-2</v>
      </c>
      <c r="I25" s="47">
        <f>+IFERROR(I24/H24-1,"nm")</f>
        <v>9.2283214001591007E-2</v>
      </c>
      <c r="J25" s="62"/>
      <c r="K25" s="62"/>
      <c r="L25" s="62"/>
      <c r="M25" s="62"/>
      <c r="N25" s="62"/>
    </row>
    <row r="26" spans="1:18" x14ac:dyDescent="0.2">
      <c r="A26" s="44" t="s">
        <v>138</v>
      </c>
      <c r="B26" s="47">
        <f>+Historicals!B184</f>
        <v>0.158</v>
      </c>
      <c r="C26" s="47">
        <f>+Historicals!C184</f>
        <v>3.5000000000000003E-2</v>
      </c>
      <c r="D26" s="47">
        <f>+Historicals!D184</f>
        <v>2.5999999999999999E-2</v>
      </c>
      <c r="E26" s="47">
        <f>+Historicals!E184</f>
        <v>0.13</v>
      </c>
      <c r="F26" s="47">
        <f>+Historicals!F184</f>
        <v>7.0000000000000007E-2</v>
      </c>
      <c r="G26" s="47">
        <f>+Historicals!G184</f>
        <v>-0.06</v>
      </c>
      <c r="H26" s="47">
        <f>+Historicals!H184</f>
        <v>0.18</v>
      </c>
      <c r="I26" s="47">
        <f>+Historicals!I184</f>
        <v>0.09</v>
      </c>
      <c r="J26" s="62"/>
      <c r="K26" s="62"/>
      <c r="L26" s="62"/>
      <c r="M26" s="62"/>
      <c r="N26" s="62"/>
    </row>
    <row r="27" spans="1:18" x14ac:dyDescent="0.2">
      <c r="A27" s="44" t="s">
        <v>139</v>
      </c>
      <c r="B27" s="47" t="str">
        <f t="shared" ref="B27" si="27">+IFERROR(B25-B26,"nm")</f>
        <v>nm</v>
      </c>
      <c r="C27" s="47">
        <f t="shared" ref="C27" si="28">+IFERROR(C25-C26,"nm")</f>
        <v>4.1190476190476139E-2</v>
      </c>
      <c r="D27" s="47">
        <f t="shared" ref="D27" si="29">+IFERROR(D25-D26,"nm")</f>
        <v>3.4985250737462857E-3</v>
      </c>
      <c r="E27" s="47">
        <f t="shared" ref="E27" si="30">+IFERROR(E25-E26,"nm")</f>
        <v>-0.11935734752353666</v>
      </c>
      <c r="F27" s="47">
        <f t="shared" ref="F27" si="31">+IFERROR(F25-F26,"nm")</f>
        <v>-4.7914135277439818E-3</v>
      </c>
      <c r="G27" s="47">
        <f t="shared" ref="G27" si="32">+IFERROR(G25-G26,"nm")</f>
        <v>-5.8060836501901136E-2</v>
      </c>
      <c r="H27" s="47">
        <f t="shared" ref="H27" si="33">+IFERROR(H25-H26,"nm")</f>
        <v>-9.6145721060573452E-2</v>
      </c>
      <c r="I27" s="47">
        <f>+IFERROR(I25-I26,"nm")</f>
        <v>2.2832140015910107E-3</v>
      </c>
      <c r="J27" s="62"/>
      <c r="K27" s="62"/>
      <c r="L27" s="62"/>
      <c r="M27" s="62"/>
      <c r="N27" s="62"/>
    </row>
    <row r="28" spans="1:18" x14ac:dyDescent="0.2">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59"/>
      <c r="K28" s="59"/>
      <c r="L28" s="59"/>
      <c r="M28" s="59"/>
      <c r="N28" s="59"/>
    </row>
    <row r="29" spans="1:18" x14ac:dyDescent="0.2">
      <c r="A29" s="44" t="s">
        <v>130</v>
      </c>
      <c r="B29" s="47" t="str">
        <f t="shared" ref="B29" si="34">+IFERROR(B28/A28-1,"nm")</f>
        <v>nm</v>
      </c>
      <c r="C29" s="47">
        <f t="shared" ref="C29" si="35">+IFERROR(C28/B28-1,"nm")</f>
        <v>-0.12742718446601942</v>
      </c>
      <c r="D29" s="47">
        <f t="shared" ref="D29" si="36">+IFERROR(D28/C28-1,"nm")</f>
        <v>-0.10152990264255912</v>
      </c>
      <c r="E29" s="47">
        <f t="shared" ref="E29" si="37">+IFERROR(E28/D28-1,"nm")</f>
        <v>-7.8947368421052655E-2</v>
      </c>
      <c r="F29" s="47">
        <f t="shared" ref="F29" si="38">+IFERROR(F28/E28-1,"nm")</f>
        <v>3.3613445378151141E-3</v>
      </c>
      <c r="G29" s="47">
        <f t="shared" ref="G29" si="39">+IFERROR(G28/F28-1,"nm")</f>
        <v>-0.13567839195979903</v>
      </c>
      <c r="H29" s="47">
        <f t="shared" ref="H29" si="40">+IFERROR(H28/G28-1,"nm")</f>
        <v>-1.744186046511631E-2</v>
      </c>
      <c r="I29" s="47">
        <f>+IFERROR(I28/H28-1,"nm")</f>
        <v>0.24852071005917153</v>
      </c>
      <c r="J29" s="62"/>
      <c r="K29" s="62"/>
      <c r="L29" s="62"/>
      <c r="M29" s="62"/>
      <c r="N29" s="62"/>
    </row>
    <row r="30" spans="1:18" x14ac:dyDescent="0.2">
      <c r="A30" s="44" t="s">
        <v>138</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c r="J30" s="62"/>
      <c r="K30" s="62"/>
      <c r="L30" s="62"/>
      <c r="M30" s="62"/>
      <c r="N30" s="62"/>
    </row>
    <row r="31" spans="1:18" x14ac:dyDescent="0.2">
      <c r="A31" s="44" t="s">
        <v>139</v>
      </c>
      <c r="B31" s="47" t="str">
        <f t="shared" ref="B31" si="41">+IFERROR(B29-B30,"nm")</f>
        <v>nm</v>
      </c>
      <c r="C31" s="47">
        <f t="shared" ref="C31" si="42">+IFERROR(C29-C30,"nm")</f>
        <v>2.572815533980588E-3</v>
      </c>
      <c r="D31" s="47">
        <f t="shared" ref="D31" si="43">+IFERROR(D29-D30,"nm")</f>
        <v>-1.5299026425591167E-3</v>
      </c>
      <c r="E31" s="47">
        <f t="shared" ref="E31" si="44">+IFERROR(E29-E30,"nm")</f>
        <v>1.0526315789473467E-3</v>
      </c>
      <c r="F31" s="47">
        <f t="shared" ref="F31" si="45">+IFERROR(F29-F30,"nm")</f>
        <v>3.3613445378151141E-3</v>
      </c>
      <c r="G31" s="47">
        <f t="shared" ref="G31" si="46">+IFERROR(G29-G30,"nm")</f>
        <v>4.321608040200986E-3</v>
      </c>
      <c r="H31" s="47">
        <f t="shared" ref="H31" si="47">+IFERROR(H29-H30,"nm")</f>
        <v>2.5581395348836904E-3</v>
      </c>
      <c r="I31" s="47">
        <f>+IFERROR(I29-I30,"nm")</f>
        <v>-1.4792899408284654E-3</v>
      </c>
      <c r="J31" s="62"/>
      <c r="K31" s="62"/>
      <c r="L31" s="62"/>
      <c r="M31" s="62"/>
      <c r="N31" s="62"/>
    </row>
    <row r="32" spans="1:18" x14ac:dyDescent="0.2">
      <c r="A32" s="9" t="s">
        <v>131</v>
      </c>
      <c r="B32" s="48">
        <f>+B38+B35</f>
        <v>3766</v>
      </c>
      <c r="C32" s="48">
        <f t="shared" ref="C32:H32" si="48">+C38+C35</f>
        <v>3896</v>
      </c>
      <c r="D32" s="48">
        <f t="shared" si="48"/>
        <v>4015</v>
      </c>
      <c r="E32" s="48">
        <f t="shared" si="48"/>
        <v>3760</v>
      </c>
      <c r="F32" s="48">
        <f t="shared" si="48"/>
        <v>4074</v>
      </c>
      <c r="G32" s="48">
        <f t="shared" si="48"/>
        <v>3047</v>
      </c>
      <c r="H32" s="48">
        <f t="shared" si="48"/>
        <v>5219</v>
      </c>
      <c r="I32" s="48">
        <f>+I38+I35</f>
        <v>5238</v>
      </c>
      <c r="J32" s="60"/>
      <c r="K32" s="60"/>
      <c r="L32" s="60"/>
      <c r="M32" s="60"/>
      <c r="N32" s="60"/>
    </row>
    <row r="33" spans="1:14" x14ac:dyDescent="0.2">
      <c r="A33" s="46" t="s">
        <v>130</v>
      </c>
      <c r="B33" s="47" t="str">
        <f>+IFERROR(B32/A32-1,"nm")</f>
        <v>nm</v>
      </c>
      <c r="C33" s="47">
        <f t="shared" ref="C33" si="49">+IFERROR(C32/B32-1,"nm")</f>
        <v>3.4519383961763239E-2</v>
      </c>
      <c r="D33" s="47">
        <f t="shared" ref="D33" si="50">+IFERROR(D32/C32-1,"nm")</f>
        <v>3.0544147843942548E-2</v>
      </c>
      <c r="E33" s="47">
        <f t="shared" ref="E33" si="51">+IFERROR(E32/D32-1,"nm")</f>
        <v>-6.3511830635118338E-2</v>
      </c>
      <c r="F33" s="47">
        <f t="shared" ref="F33" si="52">+IFERROR(F32/E32-1,"nm")</f>
        <v>8.3510638297872308E-2</v>
      </c>
      <c r="G33" s="47">
        <f t="shared" ref="G33" si="53">+IFERROR(G32/F32-1,"nm")</f>
        <v>-0.25208640157093765</v>
      </c>
      <c r="H33" s="47">
        <f t="shared" ref="H33" si="54">+IFERROR(H32/G32-1,"nm")</f>
        <v>0.71283229405973092</v>
      </c>
      <c r="I33" s="47">
        <f>+IFERROR(I32/H32-1,"nm")</f>
        <v>3.6405441655489312E-3</v>
      </c>
      <c r="J33" s="62"/>
      <c r="K33" s="62"/>
      <c r="L33" s="62"/>
      <c r="M33" s="62"/>
      <c r="N33" s="62"/>
    </row>
    <row r="34" spans="1:14" x14ac:dyDescent="0.2">
      <c r="A34" s="46" t="s">
        <v>132</v>
      </c>
      <c r="B34" s="47">
        <f>+IFERROR(B32/B$18,"nm")</f>
        <v>0.27409024745269289</v>
      </c>
      <c r="C34" s="47">
        <f t="shared" ref="C34:H34" si="55">+IFERROR(C32/C$18,"nm")</f>
        <v>0.26388512598211866</v>
      </c>
      <c r="D34" s="47">
        <f t="shared" si="55"/>
        <v>0.26386698212407994</v>
      </c>
      <c r="E34" s="47">
        <f t="shared" si="55"/>
        <v>0.25311342982160889</v>
      </c>
      <c r="F34" s="47">
        <f t="shared" si="55"/>
        <v>0.25619418941013711</v>
      </c>
      <c r="G34" s="47">
        <f t="shared" si="55"/>
        <v>0.2103700635183651</v>
      </c>
      <c r="H34" s="47">
        <f t="shared" si="55"/>
        <v>0.30380115256999823</v>
      </c>
      <c r="I34" s="47">
        <f>+IFERROR(I32/I$18,"nm")</f>
        <v>0.28540293140086087</v>
      </c>
      <c r="J34" s="62"/>
      <c r="K34" s="62"/>
      <c r="L34" s="62"/>
      <c r="M34" s="62"/>
      <c r="N34" s="62"/>
    </row>
    <row r="35" spans="1:14" x14ac:dyDescent="0.2">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60"/>
      <c r="K35" s="60"/>
      <c r="L35" s="60"/>
      <c r="M35" s="60"/>
      <c r="N35" s="60"/>
    </row>
    <row r="36" spans="1:14" x14ac:dyDescent="0.2">
      <c r="A36" s="46" t="s">
        <v>130</v>
      </c>
      <c r="B36" s="47" t="str">
        <f>+IFERROR(B35/A35-1,"nm")</f>
        <v>nm</v>
      </c>
      <c r="C36" s="47">
        <f t="shared" ref="C36" si="56">+IFERROR(C35/B35-1,"nm")</f>
        <v>9.9173553719008156E-2</v>
      </c>
      <c r="D36" s="47">
        <f t="shared" ref="D36" si="57">+IFERROR(D35/C35-1,"nm")</f>
        <v>5.2631578947368363E-2</v>
      </c>
      <c r="E36" s="47">
        <f t="shared" ref="E36" si="58">+IFERROR(E35/D35-1,"nm")</f>
        <v>0.14285714285714279</v>
      </c>
      <c r="F36" s="47">
        <f t="shared" ref="F36" si="59">+IFERROR(F35/E35-1,"nm")</f>
        <v>-6.8749999999999978E-2</v>
      </c>
      <c r="G36" s="47">
        <f t="shared" ref="G36" si="60">+IFERROR(G35/F35-1,"nm")</f>
        <v>-6.7114093959731447E-3</v>
      </c>
      <c r="H36" s="47">
        <f t="shared" ref="H36" si="61">+IFERROR(H35/G35-1,"nm")</f>
        <v>-0.1216216216216216</v>
      </c>
      <c r="I36" s="47">
        <f>+IFERROR(I35/H35-1,"nm")</f>
        <v>-4.6153846153846101E-2</v>
      </c>
      <c r="J36" s="62"/>
      <c r="K36" s="62"/>
      <c r="L36" s="62"/>
      <c r="M36" s="62"/>
      <c r="N36" s="62"/>
    </row>
    <row r="37" spans="1:14" x14ac:dyDescent="0.2">
      <c r="A37" s="46" t="s">
        <v>134</v>
      </c>
      <c r="B37" s="47">
        <f>+IFERROR(B35/B$18,"nm")</f>
        <v>8.8064046579330417E-3</v>
      </c>
      <c r="C37" s="47">
        <f t="shared" ref="C37:H37" si="62">+IFERROR(C35/C$18,"nm")</f>
        <v>9.0083988079111346E-3</v>
      </c>
      <c r="D37" s="47">
        <f t="shared" si="62"/>
        <v>9.2008412197686646E-3</v>
      </c>
      <c r="E37" s="47">
        <f t="shared" si="62"/>
        <v>1.0770784247728038E-2</v>
      </c>
      <c r="F37" s="47">
        <f t="shared" si="62"/>
        <v>9.3698905798012821E-3</v>
      </c>
      <c r="G37" s="47">
        <f t="shared" si="62"/>
        <v>1.0218171775752554E-2</v>
      </c>
      <c r="H37" s="47">
        <f t="shared" si="62"/>
        <v>7.5673787764130628E-3</v>
      </c>
      <c r="I37" s="47">
        <f>+IFERROR(I35/I$18,"nm")</f>
        <v>6.7563886013185855E-3</v>
      </c>
      <c r="J37" s="62"/>
      <c r="K37" s="62"/>
      <c r="L37" s="62"/>
      <c r="M37" s="62"/>
      <c r="N37" s="62"/>
    </row>
    <row r="38" spans="1:14" x14ac:dyDescent="0.2">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60"/>
      <c r="K38" s="60"/>
      <c r="L38" s="60"/>
      <c r="M38" s="60"/>
      <c r="N38" s="60"/>
    </row>
    <row r="39" spans="1:14" x14ac:dyDescent="0.2">
      <c r="A39" s="46" t="s">
        <v>130</v>
      </c>
      <c r="B39" s="47" t="str">
        <f t="shared" ref="B39" si="63">+IFERROR(B38/A38-1,"nm")</f>
        <v>nm</v>
      </c>
      <c r="C39" s="47">
        <f t="shared" ref="C39" si="64">+IFERROR(C38/B38-1,"nm")</f>
        <v>3.2373113854595292E-2</v>
      </c>
      <c r="D39" s="47">
        <f t="shared" ref="D39" si="65">+IFERROR(D38/C38-1,"nm")</f>
        <v>2.9763486579856391E-2</v>
      </c>
      <c r="E39" s="47">
        <f t="shared" ref="E39" si="66">+IFERROR(E38/D38-1,"nm")</f>
        <v>-7.096774193548383E-2</v>
      </c>
      <c r="F39" s="47">
        <f t="shared" ref="F39" si="67">+IFERROR(F38/E38-1,"nm")</f>
        <v>9.0277777777777679E-2</v>
      </c>
      <c r="G39" s="47">
        <f t="shared" ref="G39" si="68">+IFERROR(G38/F38-1,"nm")</f>
        <v>-0.26140127388535028</v>
      </c>
      <c r="H39" s="47">
        <f t="shared" ref="H39" si="69">+IFERROR(H38/G38-1,"nm")</f>
        <v>0.75543290789927564</v>
      </c>
      <c r="I39" s="47">
        <f>+IFERROR(I38/H38-1,"nm")</f>
        <v>4.9125564943997002E-3</v>
      </c>
      <c r="J39" s="62"/>
      <c r="K39" s="62"/>
      <c r="L39" s="62"/>
      <c r="M39" s="62"/>
      <c r="N39" s="62"/>
    </row>
    <row r="40" spans="1:14" x14ac:dyDescent="0.2">
      <c r="A40" s="46" t="s">
        <v>132</v>
      </c>
      <c r="B40" s="47">
        <f>+IFERROR(B38/B$18,"nm")</f>
        <v>0.26528384279475981</v>
      </c>
      <c r="C40" s="47">
        <f t="shared" ref="C40:H40" si="70">+IFERROR(C38/C$18,"nm")</f>
        <v>0.25487672717420751</v>
      </c>
      <c r="D40" s="47">
        <f t="shared" si="70"/>
        <v>0.25466614090431128</v>
      </c>
      <c r="E40" s="47">
        <f t="shared" si="70"/>
        <v>0.24234264557388085</v>
      </c>
      <c r="F40" s="47">
        <f t="shared" si="70"/>
        <v>0.2468242988303358</v>
      </c>
      <c r="G40" s="47">
        <f t="shared" si="70"/>
        <v>0.20015189174261253</v>
      </c>
      <c r="H40" s="47">
        <f t="shared" si="70"/>
        <v>0.29623377379358518</v>
      </c>
      <c r="I40" s="47">
        <f>+IFERROR(I38/I$18,"nm")</f>
        <v>0.27864654279954232</v>
      </c>
      <c r="J40" s="62"/>
      <c r="K40" s="62"/>
      <c r="L40" s="62"/>
      <c r="M40" s="62"/>
      <c r="N40" s="62"/>
    </row>
    <row r="41" spans="1:14" x14ac:dyDescent="0.2">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64"/>
      <c r="K41" s="64"/>
      <c r="L41" s="64"/>
      <c r="M41" s="64"/>
      <c r="N41" s="64"/>
    </row>
    <row r="42" spans="1:14" x14ac:dyDescent="0.2">
      <c r="A42" s="46" t="s">
        <v>130</v>
      </c>
      <c r="B42" s="47" t="str">
        <f>+IFERROR(B41/A41-1,"nm")</f>
        <v>nm</v>
      </c>
      <c r="C42" s="47">
        <f t="shared" ref="C42" si="71">+IFERROR(C41/B41-1,"nm")</f>
        <v>0.16346153846153855</v>
      </c>
      <c r="D42" s="47">
        <f t="shared" ref="D42" si="72">+IFERROR(D41/C41-1,"nm")</f>
        <v>-7.8512396694214837E-2</v>
      </c>
      <c r="E42" s="47">
        <f t="shared" ref="E42" si="73">+IFERROR(E41/D41-1,"nm")</f>
        <v>-0.12107623318385652</v>
      </c>
      <c r="F42" s="47">
        <f t="shared" ref="F42" si="74">+IFERROR(F41/E41-1,"nm")</f>
        <v>-0.40306122448979587</v>
      </c>
      <c r="G42" s="47">
        <f t="shared" ref="G42" si="75">+IFERROR(G41/F41-1,"nm")</f>
        <v>-5.9829059829059839E-2</v>
      </c>
      <c r="H42" s="47">
        <f t="shared" ref="H42" si="76">+IFERROR(H41/G41-1,"nm")</f>
        <v>-0.10909090909090913</v>
      </c>
      <c r="I42" s="47">
        <f>+IFERROR(I41/H41-1,"nm")</f>
        <v>0.48979591836734704</v>
      </c>
      <c r="J42" s="62"/>
      <c r="K42" s="62"/>
      <c r="L42" s="62"/>
      <c r="M42" s="62"/>
      <c r="N42" s="62"/>
    </row>
    <row r="43" spans="1:14" x14ac:dyDescent="0.2">
      <c r="A43" s="46" t="s">
        <v>134</v>
      </c>
      <c r="B43" s="47">
        <f>+IFERROR(B41/B$18,"nm")</f>
        <v>1.5138282387190683E-2</v>
      </c>
      <c r="C43" s="47">
        <f t="shared" ref="C43:H43" si="77">+IFERROR(C41/C$18,"nm")</f>
        <v>1.6391221891086428E-2</v>
      </c>
      <c r="D43" s="47">
        <f t="shared" si="77"/>
        <v>1.4655625657202945E-2</v>
      </c>
      <c r="E43" s="47">
        <f t="shared" si="77"/>
        <v>1.3194210703466847E-2</v>
      </c>
      <c r="F43" s="47">
        <f t="shared" si="77"/>
        <v>7.3575650861526856E-3</v>
      </c>
      <c r="G43" s="47">
        <f t="shared" si="77"/>
        <v>7.5945871306268989E-3</v>
      </c>
      <c r="H43" s="47">
        <f t="shared" si="77"/>
        <v>5.7046393852960009E-3</v>
      </c>
      <c r="I43" s="47">
        <f>+IFERROR(I41/I$18,"nm")</f>
        <v>7.9551027080041418E-3</v>
      </c>
      <c r="J43" s="62"/>
      <c r="K43" s="62"/>
      <c r="L43" s="62"/>
      <c r="M43" s="62"/>
      <c r="N43" s="62"/>
    </row>
    <row r="44" spans="1:14" x14ac:dyDescent="0.2">
      <c r="A44" s="43" t="str">
        <f>+Historicals!A111</f>
        <v>Europe, Middle East &amp; Africa</v>
      </c>
      <c r="B44" s="43"/>
      <c r="C44" s="43"/>
      <c r="D44" s="43"/>
      <c r="E44" s="43"/>
      <c r="F44" s="43"/>
      <c r="G44" s="43"/>
      <c r="H44" s="43"/>
      <c r="I44" s="43"/>
      <c r="J44" s="39"/>
      <c r="K44" s="39"/>
      <c r="L44" s="39"/>
      <c r="M44" s="39"/>
      <c r="N44" s="39"/>
    </row>
    <row r="45" spans="1:14" x14ac:dyDescent="0.2">
      <c r="A45" s="9" t="s">
        <v>137</v>
      </c>
      <c r="B45" s="1">
        <f>+Historicals!B111</f>
        <v>7126</v>
      </c>
      <c r="C45" s="1">
        <f>+Historicals!C111</f>
        <v>7315</v>
      </c>
      <c r="D45" s="1">
        <f>+Historicals!D111</f>
        <v>7970</v>
      </c>
      <c r="E45" s="1">
        <f>+Historicals!E111</f>
        <v>9242</v>
      </c>
      <c r="F45" s="1">
        <f>+Historicals!F111</f>
        <v>9812</v>
      </c>
      <c r="G45" s="1">
        <f>+Historicals!G111</f>
        <v>9347</v>
      </c>
      <c r="H45" s="1">
        <f>+Historicals!H111</f>
        <v>11456</v>
      </c>
      <c r="I45" s="1">
        <f>+Historicals!I111</f>
        <v>12479</v>
      </c>
      <c r="J45" s="64"/>
      <c r="K45" s="64"/>
      <c r="L45" s="64"/>
      <c r="M45" s="64"/>
      <c r="N45" s="64"/>
    </row>
    <row r="46" spans="1:14" x14ac:dyDescent="0.2">
      <c r="A46" s="44" t="s">
        <v>130</v>
      </c>
      <c r="B46" s="52" t="str">
        <f>+IFERROR(B45/A45-1,"nm")</f>
        <v>nm</v>
      </c>
      <c r="C46" s="52">
        <f t="shared" ref="C46:I46" si="78">+IFERROR(C45/B45-1,"nm")</f>
        <v>2.6522593320235766E-2</v>
      </c>
      <c r="D46" s="52">
        <f t="shared" si="78"/>
        <v>8.9542036910458034E-2</v>
      </c>
      <c r="E46" s="52">
        <f t="shared" si="78"/>
        <v>0.15959849435382689</v>
      </c>
      <c r="F46" s="52">
        <f t="shared" si="78"/>
        <v>6.1674962129409261E-2</v>
      </c>
      <c r="G46" s="52">
        <f t="shared" si="78"/>
        <v>-4.7390949857317621E-2</v>
      </c>
      <c r="H46" s="52">
        <f t="shared" si="78"/>
        <v>0.22563389322777372</v>
      </c>
      <c r="I46" s="52">
        <f t="shared" si="78"/>
        <v>8.9298184357541999E-2</v>
      </c>
      <c r="J46" s="52"/>
      <c r="K46" s="52"/>
      <c r="L46" s="52"/>
      <c r="M46" s="52"/>
      <c r="N46" s="52"/>
    </row>
    <row r="47" spans="1:14" x14ac:dyDescent="0.2">
      <c r="A47" s="45" t="s">
        <v>114</v>
      </c>
      <c r="B47" s="55">
        <f>+Historicals!B112</f>
        <v>4703</v>
      </c>
      <c r="C47" s="55">
        <f>+Historicals!C112</f>
        <v>4867</v>
      </c>
      <c r="D47" s="55">
        <f>+Historicals!D112</f>
        <v>5192</v>
      </c>
      <c r="E47" s="55">
        <f>+Historicals!E112</f>
        <v>5875</v>
      </c>
      <c r="F47" s="55">
        <f>+Historicals!F112</f>
        <v>6293</v>
      </c>
      <c r="G47" s="55">
        <f>+Historicals!G112</f>
        <v>5892</v>
      </c>
      <c r="H47" s="55">
        <f>+Historicals!H112</f>
        <v>6970</v>
      </c>
      <c r="I47" s="55">
        <f>+Historicals!I112</f>
        <v>7388</v>
      </c>
      <c r="J47" s="58"/>
      <c r="K47" s="58"/>
      <c r="L47" s="58"/>
      <c r="M47" s="58"/>
      <c r="N47" s="58"/>
    </row>
    <row r="48" spans="1:14" x14ac:dyDescent="0.2">
      <c r="A48" s="44" t="s">
        <v>130</v>
      </c>
      <c r="B48" s="52" t="str">
        <f>+IFERROR(B47/A47-1,"nm")</f>
        <v>nm</v>
      </c>
      <c r="C48" s="52">
        <f t="shared" ref="C48:I48" si="79">+IFERROR(C47/B47-1,"nm")</f>
        <v>3.4871358707208255E-2</v>
      </c>
      <c r="D48" s="52">
        <f t="shared" si="79"/>
        <v>6.6776248202177868E-2</v>
      </c>
      <c r="E48" s="52">
        <f t="shared" si="79"/>
        <v>0.1315485362095532</v>
      </c>
      <c r="F48" s="52">
        <f t="shared" si="79"/>
        <v>7.1148936170212673E-2</v>
      </c>
      <c r="G48" s="52">
        <f t="shared" si="79"/>
        <v>-6.3721595423486432E-2</v>
      </c>
      <c r="H48" s="52">
        <f t="shared" si="79"/>
        <v>0.18295994568907004</v>
      </c>
      <c r="I48" s="52">
        <f t="shared" si="79"/>
        <v>5.9971305595408975E-2</v>
      </c>
      <c r="J48" s="52"/>
      <c r="K48" s="52"/>
      <c r="L48" s="52"/>
      <c r="M48" s="52"/>
      <c r="N48" s="52"/>
    </row>
    <row r="49" spans="1:14" x14ac:dyDescent="0.2">
      <c r="A49" s="44" t="s">
        <v>138</v>
      </c>
      <c r="B49" s="52">
        <f>+Historicals!B184</f>
        <v>0.158</v>
      </c>
      <c r="C49" s="52">
        <f>+Historicals!C184</f>
        <v>3.5000000000000003E-2</v>
      </c>
      <c r="D49" s="52">
        <f>+Historicals!D184</f>
        <v>2.5999999999999999E-2</v>
      </c>
      <c r="E49" s="52">
        <f>+Historicals!E184</f>
        <v>0.13</v>
      </c>
      <c r="F49" s="52">
        <f>+Historicals!F184</f>
        <v>7.0000000000000007E-2</v>
      </c>
      <c r="G49" s="52">
        <f>+Historicals!G184</f>
        <v>-0.06</v>
      </c>
      <c r="H49" s="52">
        <f>+Historicals!H184</f>
        <v>0.18</v>
      </c>
      <c r="I49" s="52">
        <f>+Historicals!I184</f>
        <v>0.09</v>
      </c>
      <c r="J49" s="52"/>
      <c r="K49" s="52"/>
      <c r="L49" s="52"/>
      <c r="M49" s="52"/>
      <c r="N49" s="52"/>
    </row>
    <row r="50" spans="1:14" x14ac:dyDescent="0.2">
      <c r="A50" s="44" t="s">
        <v>139</v>
      </c>
      <c r="B50" s="52" t="str">
        <f>+IFERROR(B48-B49,"nm")</f>
        <v>nm</v>
      </c>
      <c r="C50" s="52">
        <f t="shared" ref="C50:I50" si="80">+IFERROR(C48-C49,"nm")</f>
        <v>-1.2864129279174796E-4</v>
      </c>
      <c r="D50" s="52">
        <f t="shared" si="80"/>
        <v>4.0776248202177873E-2</v>
      </c>
      <c r="E50" s="52">
        <f t="shared" si="80"/>
        <v>1.5485362095531974E-3</v>
      </c>
      <c r="F50" s="52">
        <f t="shared" si="80"/>
        <v>1.1489361702126666E-3</v>
      </c>
      <c r="G50" s="52">
        <f t="shared" si="80"/>
        <v>-3.7215954234864346E-3</v>
      </c>
      <c r="H50" s="52">
        <f t="shared" si="80"/>
        <v>2.9599456890700426E-3</v>
      </c>
      <c r="I50" s="52">
        <f t="shared" si="80"/>
        <v>-3.0028694404591022E-2</v>
      </c>
      <c r="J50" s="52"/>
      <c r="K50" s="52"/>
      <c r="L50" s="52"/>
      <c r="M50" s="52"/>
      <c r="N50" s="52"/>
    </row>
    <row r="51" spans="1:14" x14ac:dyDescent="0.2">
      <c r="A51" s="45" t="s">
        <v>115</v>
      </c>
      <c r="B51" s="55">
        <f>+Historicals!B113</f>
        <v>2051</v>
      </c>
      <c r="C51" s="55">
        <f>+Historicals!C113</f>
        <v>2091</v>
      </c>
      <c r="D51" s="55">
        <f>+Historicals!D113</f>
        <v>2395</v>
      </c>
      <c r="E51" s="55">
        <f>+Historicals!E113</f>
        <v>2940</v>
      </c>
      <c r="F51" s="55">
        <f>+Historicals!F113</f>
        <v>3087</v>
      </c>
      <c r="G51" s="55">
        <f>+Historicals!G113</f>
        <v>3053</v>
      </c>
      <c r="H51" s="55">
        <f>+Historicals!H113</f>
        <v>3996</v>
      </c>
      <c r="I51" s="55">
        <f>+Historicals!I113</f>
        <v>4527</v>
      </c>
      <c r="J51" s="58"/>
      <c r="K51" s="58"/>
      <c r="L51" s="58"/>
      <c r="M51" s="58"/>
      <c r="N51" s="58"/>
    </row>
    <row r="52" spans="1:14" x14ac:dyDescent="0.2">
      <c r="A52" s="44" t="s">
        <v>130</v>
      </c>
      <c r="B52" s="54" t="str">
        <f>+IFERROR(B51/A51-1,"nm")</f>
        <v>nm</v>
      </c>
      <c r="C52" s="54">
        <f t="shared" ref="C52:I52" si="81">+IFERROR(C51/B51-1,"nm")</f>
        <v>1.9502681618722484E-2</v>
      </c>
      <c r="D52" s="54">
        <f t="shared" si="81"/>
        <v>0.14538498326159721</v>
      </c>
      <c r="E52" s="54">
        <f t="shared" si="81"/>
        <v>0.22755741127348639</v>
      </c>
      <c r="F52" s="54">
        <f t="shared" si="81"/>
        <v>5.0000000000000044E-2</v>
      </c>
      <c r="G52" s="54">
        <f t="shared" si="81"/>
        <v>-1.1013929381276322E-2</v>
      </c>
      <c r="H52" s="54">
        <f t="shared" si="81"/>
        <v>0.30887651490337364</v>
      </c>
      <c r="I52" s="54">
        <f t="shared" si="81"/>
        <v>0.13288288288288297</v>
      </c>
      <c r="J52" s="65"/>
      <c r="K52" s="65"/>
      <c r="L52" s="65"/>
      <c r="M52" s="65"/>
      <c r="N52" s="65"/>
    </row>
    <row r="53" spans="1:14" x14ac:dyDescent="0.2">
      <c r="A53" s="44" t="s">
        <v>138</v>
      </c>
      <c r="B53" s="54">
        <f>+Historicals!B185</f>
        <v>4.7E-2</v>
      </c>
      <c r="C53" s="54">
        <f>+Historicals!C185</f>
        <v>0.02</v>
      </c>
      <c r="D53" s="54">
        <f>+Historicals!D185</f>
        <v>0.11899999999999999</v>
      </c>
      <c r="E53" s="54">
        <f>+Historicals!E185</f>
        <v>0.23</v>
      </c>
      <c r="F53" s="54">
        <f>+Historicals!F185</f>
        <v>0.05</v>
      </c>
      <c r="G53" s="54">
        <f>+Historicals!G185</f>
        <v>-0.01</v>
      </c>
      <c r="H53" s="54">
        <f>+Historicals!H185</f>
        <v>0.31</v>
      </c>
      <c r="I53" s="54">
        <f>+Historicals!I185</f>
        <v>0.16</v>
      </c>
      <c r="J53" s="65"/>
      <c r="K53" s="65"/>
      <c r="L53" s="65"/>
      <c r="M53" s="65"/>
      <c r="N53" s="65"/>
    </row>
    <row r="54" spans="1:14" x14ac:dyDescent="0.2">
      <c r="A54" s="44" t="s">
        <v>139</v>
      </c>
      <c r="B54" s="54" t="str">
        <f>+IFERROR(B52-B53,"nm")</f>
        <v>nm</v>
      </c>
      <c r="C54" s="54">
        <f t="shared" ref="C54:I54" si="82">+IFERROR(C52-C53,"nm")</f>
        <v>-4.9731838127751657E-4</v>
      </c>
      <c r="D54" s="54">
        <f t="shared" si="82"/>
        <v>2.6384983261597217E-2</v>
      </c>
      <c r="E54" s="54">
        <f t="shared" si="82"/>
        <v>-2.4425887265136226E-3</v>
      </c>
      <c r="F54" s="54">
        <f t="shared" si="82"/>
        <v>4.163336342344337E-17</v>
      </c>
      <c r="G54" s="54">
        <f t="shared" si="82"/>
        <v>-1.0139293812763215E-3</v>
      </c>
      <c r="H54" s="54">
        <f t="shared" si="82"/>
        <v>-1.1234850966263532E-3</v>
      </c>
      <c r="I54" s="54">
        <f t="shared" si="82"/>
        <v>-2.7117117117117034E-2</v>
      </c>
      <c r="J54" s="65"/>
      <c r="K54" s="65"/>
      <c r="L54" s="65"/>
      <c r="M54" s="65"/>
      <c r="N54" s="65"/>
    </row>
    <row r="55" spans="1:14" x14ac:dyDescent="0.2">
      <c r="A55" s="45" t="s">
        <v>116</v>
      </c>
      <c r="B55" s="56">
        <f>+Historicals!B114</f>
        <v>372</v>
      </c>
      <c r="C55" s="56">
        <f>+Historicals!C114</f>
        <v>357</v>
      </c>
      <c r="D55" s="56">
        <f>+Historicals!D114</f>
        <v>383</v>
      </c>
      <c r="E55" s="56">
        <f>+Historicals!E114</f>
        <v>427</v>
      </c>
      <c r="F55" s="56">
        <f>+Historicals!F114</f>
        <v>432</v>
      </c>
      <c r="G55" s="56">
        <f>+Historicals!G114</f>
        <v>402</v>
      </c>
      <c r="H55" s="56">
        <f>+Historicals!H114</f>
        <v>490</v>
      </c>
      <c r="I55" s="56">
        <f>+Historicals!I114</f>
        <v>564</v>
      </c>
      <c r="J55" s="58"/>
      <c r="K55" s="58"/>
      <c r="L55" s="58"/>
      <c r="M55" s="58"/>
      <c r="N55" s="58"/>
    </row>
    <row r="56" spans="1:14" x14ac:dyDescent="0.2">
      <c r="A56" s="44" t="s">
        <v>130</v>
      </c>
      <c r="B56" s="54" t="str">
        <f>+IFERROR(B55/A55-1,"nm")</f>
        <v>nm</v>
      </c>
      <c r="C56" s="54">
        <f t="shared" ref="C56:I56" si="83">+IFERROR(C55/B55-1,"nm")</f>
        <v>-4.0322580645161255E-2</v>
      </c>
      <c r="D56" s="54">
        <f t="shared" si="83"/>
        <v>7.2829131652661028E-2</v>
      </c>
      <c r="E56" s="54">
        <f t="shared" si="83"/>
        <v>0.11488250652741505</v>
      </c>
      <c r="F56" s="54">
        <f t="shared" si="83"/>
        <v>1.1709601873536313E-2</v>
      </c>
      <c r="G56" s="54">
        <f t="shared" si="83"/>
        <v>-6.944444444444442E-2</v>
      </c>
      <c r="H56" s="54">
        <f t="shared" si="83"/>
        <v>0.21890547263681581</v>
      </c>
      <c r="I56" s="54">
        <f t="shared" si="83"/>
        <v>0.15102040816326534</v>
      </c>
      <c r="J56" s="65"/>
      <c r="K56" s="65"/>
      <c r="L56" s="65"/>
      <c r="M56" s="65"/>
      <c r="N56" s="65"/>
    </row>
    <row r="57" spans="1:14" x14ac:dyDescent="0.2">
      <c r="A57" s="44" t="s">
        <v>138</v>
      </c>
      <c r="B57" s="54">
        <f>+Historicals!B186</f>
        <v>7.8E-2</v>
      </c>
      <c r="C57" s="54">
        <f>+Historicals!C186</f>
        <v>-0.04</v>
      </c>
      <c r="D57" s="54">
        <f>+Historicals!D186</f>
        <v>0.02</v>
      </c>
      <c r="E57" s="54">
        <f>+Historicals!E186</f>
        <v>0.11</v>
      </c>
      <c r="F57" s="54">
        <f>+Historicals!F186</f>
        <v>0.01</v>
      </c>
      <c r="G57" s="54">
        <f>+Historicals!G186</f>
        <v>-7.0000000000000007E-2</v>
      </c>
      <c r="H57" s="54">
        <f>+Historicals!H186</f>
        <v>0.22</v>
      </c>
      <c r="I57" s="54">
        <f>+Historicals!I186</f>
        <v>0.17</v>
      </c>
      <c r="J57" s="65"/>
      <c r="K57" s="65"/>
      <c r="L57" s="65"/>
      <c r="M57" s="65"/>
      <c r="N57" s="65"/>
    </row>
    <row r="58" spans="1:14" x14ac:dyDescent="0.2">
      <c r="A58" s="44" t="s">
        <v>139</v>
      </c>
      <c r="B58" s="54" t="str">
        <f>+IFERROR(B56-B57,"nm")</f>
        <v>nm</v>
      </c>
      <c r="C58" s="54">
        <f t="shared" ref="C58:I58" si="84">+IFERROR(C56-C57,"nm")</f>
        <v>-3.2258064516125368E-4</v>
      </c>
      <c r="D58" s="54">
        <f t="shared" si="84"/>
        <v>5.2829131652661024E-2</v>
      </c>
      <c r="E58" s="54">
        <f t="shared" si="84"/>
        <v>4.8825065274150509E-3</v>
      </c>
      <c r="F58" s="54">
        <f t="shared" si="84"/>
        <v>1.7096018735363126E-3</v>
      </c>
      <c r="G58" s="54">
        <f t="shared" si="84"/>
        <v>5.5555555555558689E-4</v>
      </c>
      <c r="H58" s="54">
        <f t="shared" si="84"/>
        <v>-1.094527363184189E-3</v>
      </c>
      <c r="I58" s="54">
        <f t="shared" si="84"/>
        <v>-1.8979591836734672E-2</v>
      </c>
      <c r="J58" s="65"/>
      <c r="K58" s="65"/>
      <c r="L58" s="65"/>
      <c r="M58" s="65"/>
      <c r="N58" s="65"/>
    </row>
    <row r="59" spans="1:14" x14ac:dyDescent="0.2">
      <c r="A59" s="9" t="s">
        <v>131</v>
      </c>
      <c r="B59" s="1">
        <f>B65+B62</f>
        <v>1611</v>
      </c>
      <c r="C59" s="1">
        <f t="shared" ref="C59:I59" si="85">C65+C62</f>
        <v>1807</v>
      </c>
      <c r="D59" s="1">
        <f t="shared" si="85"/>
        <v>1613</v>
      </c>
      <c r="E59" s="1">
        <f t="shared" si="85"/>
        <v>1703</v>
      </c>
      <c r="F59" s="1">
        <f t="shared" si="85"/>
        <v>2106</v>
      </c>
      <c r="G59" s="1">
        <f t="shared" si="85"/>
        <v>1673</v>
      </c>
      <c r="H59" s="1">
        <f t="shared" si="85"/>
        <v>2571</v>
      </c>
      <c r="I59" s="1">
        <f t="shared" si="85"/>
        <v>3427</v>
      </c>
      <c r="J59" s="64"/>
      <c r="K59" s="64"/>
      <c r="L59" s="64"/>
      <c r="M59" s="64"/>
      <c r="N59" s="64"/>
    </row>
    <row r="60" spans="1:14" x14ac:dyDescent="0.2">
      <c r="A60" s="46" t="s">
        <v>130</v>
      </c>
      <c r="B60" s="54" t="str">
        <f>+IFERROR(B59/A59-1,"nm")</f>
        <v>nm</v>
      </c>
      <c r="C60" s="54">
        <f t="shared" ref="C60:I60" si="86">+IFERROR(C59/B59-1,"nm")</f>
        <v>0.12166356300434522</v>
      </c>
      <c r="D60" s="54">
        <f t="shared" si="86"/>
        <v>-0.10736026563364698</v>
      </c>
      <c r="E60" s="54">
        <f t="shared" si="86"/>
        <v>5.5796652200867936E-2</v>
      </c>
      <c r="F60" s="54">
        <f t="shared" si="86"/>
        <v>0.23664122137404586</v>
      </c>
      <c r="G60" s="54">
        <f t="shared" si="86"/>
        <v>-0.20560303893637222</v>
      </c>
      <c r="H60" s="54">
        <f t="shared" si="86"/>
        <v>0.53676031081888831</v>
      </c>
      <c r="I60" s="54">
        <f t="shared" si="86"/>
        <v>0.33294437961882539</v>
      </c>
      <c r="J60" s="61"/>
      <c r="K60" s="61"/>
      <c r="L60" s="61"/>
      <c r="M60" s="61"/>
      <c r="N60" s="61"/>
    </row>
    <row r="61" spans="1:14" x14ac:dyDescent="0.2">
      <c r="A61" s="46" t="s">
        <v>132</v>
      </c>
      <c r="B61" s="54">
        <f>+IFERROR(B59/B$45,"nm")</f>
        <v>0.22607353353915241</v>
      </c>
      <c r="C61" s="54">
        <f t="shared" ref="C61:I61" si="87">+IFERROR(C59/C$45,"nm")</f>
        <v>0.24702665755297334</v>
      </c>
      <c r="D61" s="54">
        <f t="shared" si="87"/>
        <v>0.20238393977415309</v>
      </c>
      <c r="E61" s="54">
        <f t="shared" si="87"/>
        <v>0.18426747457260334</v>
      </c>
      <c r="F61" s="54">
        <f t="shared" si="87"/>
        <v>0.21463514064410924</v>
      </c>
      <c r="G61" s="54">
        <f t="shared" si="87"/>
        <v>0.17898791055953783</v>
      </c>
      <c r="H61" s="54">
        <f t="shared" si="87"/>
        <v>0.22442388268156424</v>
      </c>
      <c r="I61" s="54">
        <f t="shared" si="87"/>
        <v>0.27462136389133746</v>
      </c>
      <c r="J61" s="61"/>
      <c r="K61" s="61"/>
      <c r="L61" s="61"/>
      <c r="M61" s="61"/>
      <c r="N61" s="61"/>
    </row>
    <row r="62" spans="1:14" x14ac:dyDescent="0.2">
      <c r="A62" s="9" t="s">
        <v>133</v>
      </c>
      <c r="B62" s="1">
        <f>+Historicals!B168</f>
        <v>87</v>
      </c>
      <c r="C62" s="1">
        <f>+Historicals!C168</f>
        <v>84</v>
      </c>
      <c r="D62" s="1">
        <f>+Historicals!D168</f>
        <v>106</v>
      </c>
      <c r="E62" s="1">
        <f>+Historicals!E168</f>
        <v>116</v>
      </c>
      <c r="F62" s="1">
        <f>+Historicals!F168</f>
        <v>111</v>
      </c>
      <c r="G62" s="1">
        <f>+Historicals!G168</f>
        <v>132</v>
      </c>
      <c r="H62" s="1">
        <f>+Historicals!H168</f>
        <v>136</v>
      </c>
      <c r="I62" s="1">
        <f>+Historicals!I168</f>
        <v>134</v>
      </c>
      <c r="J62" s="64"/>
      <c r="K62" s="64"/>
      <c r="L62" s="64"/>
      <c r="M62" s="64"/>
      <c r="N62" s="64"/>
    </row>
    <row r="63" spans="1:14" x14ac:dyDescent="0.2">
      <c r="A63" s="46" t="s">
        <v>130</v>
      </c>
      <c r="B63" s="54" t="str">
        <f>+IFERROR(B62/A62-1,"nm")</f>
        <v>nm</v>
      </c>
      <c r="C63" s="54">
        <f t="shared" ref="C63:I63" si="88">+IFERROR(C62/B62-1,"nm")</f>
        <v>-3.4482758620689613E-2</v>
      </c>
      <c r="D63" s="54">
        <f t="shared" si="88"/>
        <v>0.26190476190476186</v>
      </c>
      <c r="E63" s="54">
        <f t="shared" si="88"/>
        <v>9.4339622641509413E-2</v>
      </c>
      <c r="F63" s="54">
        <f t="shared" si="88"/>
        <v>-4.31034482758621E-2</v>
      </c>
      <c r="G63" s="54">
        <f t="shared" si="88"/>
        <v>0.18918918918918926</v>
      </c>
      <c r="H63" s="54">
        <f t="shared" si="88"/>
        <v>3.0303030303030276E-2</v>
      </c>
      <c r="I63" s="54">
        <f t="shared" si="88"/>
        <v>-1.4705882352941124E-2</v>
      </c>
      <c r="J63" s="61"/>
      <c r="K63" s="61"/>
      <c r="L63" s="61"/>
      <c r="M63" s="61"/>
      <c r="N63" s="61"/>
    </row>
    <row r="64" spans="1:14" x14ac:dyDescent="0.2">
      <c r="A64" s="46" t="s">
        <v>134</v>
      </c>
      <c r="B64" s="54">
        <f>+IFERROR(B62/B$45,"nm")</f>
        <v>1.2208812798203761E-2</v>
      </c>
      <c r="C64" s="54">
        <f t="shared" ref="C64:I64" si="89">+IFERROR(C62/C$45,"nm")</f>
        <v>1.1483253588516746E-2</v>
      </c>
      <c r="D64" s="54">
        <f t="shared" si="89"/>
        <v>1.3299874529485571E-2</v>
      </c>
      <c r="E64" s="54">
        <f t="shared" si="89"/>
        <v>1.2551395801774508E-2</v>
      </c>
      <c r="F64" s="54">
        <f t="shared" si="89"/>
        <v>1.1312678353037097E-2</v>
      </c>
      <c r="G64" s="54">
        <f t="shared" si="89"/>
        <v>1.4122178239007167E-2</v>
      </c>
      <c r="H64" s="54">
        <f t="shared" si="89"/>
        <v>1.1871508379888268E-2</v>
      </c>
      <c r="I64" s="54">
        <f t="shared" si="89"/>
        <v>1.0738039907043834E-2</v>
      </c>
    </row>
    <row r="65" spans="1:14" x14ac:dyDescent="0.2">
      <c r="A65" s="9" t="s">
        <v>135</v>
      </c>
      <c r="B65" s="1">
        <f>+Historicals!B135</f>
        <v>1524</v>
      </c>
      <c r="C65" s="1">
        <f>+Historicals!C135</f>
        <v>1723</v>
      </c>
      <c r="D65" s="1">
        <f>+Historicals!D135</f>
        <v>1507</v>
      </c>
      <c r="E65" s="1">
        <f>+Historicals!E135</f>
        <v>1587</v>
      </c>
      <c r="F65" s="1">
        <f>+Historicals!F135</f>
        <v>1995</v>
      </c>
      <c r="G65" s="1">
        <f>+Historicals!G135</f>
        <v>1541</v>
      </c>
      <c r="H65" s="1">
        <f>+Historicals!H135</f>
        <v>2435</v>
      </c>
      <c r="I65" s="1">
        <f>+Historicals!I135</f>
        <v>3293</v>
      </c>
      <c r="J65" s="64"/>
      <c r="K65" s="64"/>
      <c r="L65" s="64"/>
      <c r="M65" s="64"/>
      <c r="N65" s="64"/>
    </row>
    <row r="66" spans="1:14" x14ac:dyDescent="0.2">
      <c r="A66" s="46" t="s">
        <v>130</v>
      </c>
      <c r="B66" s="54" t="str">
        <f>+IFERROR(B65/A65-1,"nm")</f>
        <v>nm</v>
      </c>
      <c r="C66" s="54">
        <f t="shared" ref="C66:I66" si="90">+IFERROR(C65/B65-1,"nm")</f>
        <v>0.13057742782152237</v>
      </c>
      <c r="D66" s="54">
        <f t="shared" si="90"/>
        <v>-0.12536273940800924</v>
      </c>
      <c r="E66" s="54">
        <f t="shared" si="90"/>
        <v>5.3085600530855981E-2</v>
      </c>
      <c r="F66" s="54">
        <f t="shared" si="90"/>
        <v>0.25708884688090738</v>
      </c>
      <c r="G66" s="54">
        <f t="shared" si="90"/>
        <v>-0.22756892230576442</v>
      </c>
      <c r="H66" s="54">
        <f t="shared" si="90"/>
        <v>0.58014276443867629</v>
      </c>
      <c r="I66" s="54">
        <f t="shared" si="90"/>
        <v>0.3523613963039014</v>
      </c>
      <c r="J66" s="61"/>
      <c r="K66" s="61"/>
      <c r="L66" s="61"/>
      <c r="M66" s="61"/>
      <c r="N66" s="61"/>
    </row>
    <row r="67" spans="1:14" x14ac:dyDescent="0.2">
      <c r="A67" s="46" t="s">
        <v>132</v>
      </c>
      <c r="B67" s="54">
        <f>+IFERROR(B65/B$45,"nm")</f>
        <v>0.21386472074094864</v>
      </c>
      <c r="C67" s="54">
        <f t="shared" ref="C67:I67" si="91">+IFERROR(C65/C$45,"nm")</f>
        <v>0.23554340396445658</v>
      </c>
      <c r="D67" s="54">
        <f t="shared" si="91"/>
        <v>0.1890840652446675</v>
      </c>
      <c r="E67" s="54">
        <f t="shared" si="91"/>
        <v>0.17171607877082881</v>
      </c>
      <c r="F67" s="54">
        <f t="shared" si="91"/>
        <v>0.20332246229107215</v>
      </c>
      <c r="G67" s="54">
        <f t="shared" si="91"/>
        <v>0.16486573232053064</v>
      </c>
      <c r="H67" s="54">
        <f t="shared" si="91"/>
        <v>0.21255237430167598</v>
      </c>
      <c r="I67" s="54">
        <f t="shared" si="91"/>
        <v>0.26388332398429359</v>
      </c>
    </row>
    <row r="68" spans="1:14" x14ac:dyDescent="0.2">
      <c r="A68" s="9" t="s">
        <v>136</v>
      </c>
      <c r="B68" s="1">
        <f>+Historicals!B157</f>
        <v>236</v>
      </c>
      <c r="C68" s="1">
        <f>+Historicals!C157</f>
        <v>232</v>
      </c>
      <c r="D68" s="1">
        <f>+Historicals!D157</f>
        <v>173</v>
      </c>
      <c r="E68" s="1">
        <f>+Historicals!E157</f>
        <v>240</v>
      </c>
      <c r="F68" s="1">
        <f>+Historicals!F157</f>
        <v>233</v>
      </c>
      <c r="G68" s="1">
        <f>+Historicals!G157</f>
        <v>139</v>
      </c>
      <c r="H68" s="1">
        <f>+Historicals!H157</f>
        <v>153</v>
      </c>
      <c r="I68" s="1">
        <f>+Historicals!I157</f>
        <v>197</v>
      </c>
      <c r="J68" s="64"/>
      <c r="K68" s="64"/>
      <c r="L68" s="64"/>
      <c r="M68" s="64"/>
      <c r="N68" s="64"/>
    </row>
    <row r="69" spans="1:14" x14ac:dyDescent="0.2">
      <c r="A69" s="46" t="s">
        <v>130</v>
      </c>
      <c r="B69" s="54" t="str">
        <f>+IFERROR(B68/A68-1,"nm")</f>
        <v>nm</v>
      </c>
      <c r="C69" s="54">
        <f t="shared" ref="C69:I69" si="92">+IFERROR(C68/B68-1,"nm")</f>
        <v>-1.6949152542372836E-2</v>
      </c>
      <c r="D69" s="54">
        <f t="shared" si="92"/>
        <v>-0.25431034482758619</v>
      </c>
      <c r="E69" s="54">
        <f t="shared" si="92"/>
        <v>0.38728323699421963</v>
      </c>
      <c r="F69" s="54">
        <f t="shared" si="92"/>
        <v>-2.9166666666666674E-2</v>
      </c>
      <c r="G69" s="54">
        <f t="shared" si="92"/>
        <v>-0.40343347639484983</v>
      </c>
      <c r="H69" s="54">
        <f t="shared" si="92"/>
        <v>0.10071942446043169</v>
      </c>
      <c r="I69" s="54">
        <f t="shared" si="92"/>
        <v>0.28758169934640532</v>
      </c>
      <c r="J69" s="61"/>
      <c r="K69" s="61"/>
      <c r="L69" s="61"/>
      <c r="M69" s="61"/>
      <c r="N69" s="61"/>
    </row>
    <row r="70" spans="1:14" x14ac:dyDescent="0.2">
      <c r="A70" s="46" t="s">
        <v>134</v>
      </c>
      <c r="B70" s="54">
        <f>+IFERROR(B68/B$45,"nm")</f>
        <v>3.3118158854897557E-2</v>
      </c>
      <c r="C70" s="54">
        <f t="shared" ref="C70:I70" si="93">+IFERROR(C68/C$45,"nm")</f>
        <v>3.171565276828435E-2</v>
      </c>
      <c r="D70" s="54">
        <f t="shared" si="93"/>
        <v>2.1706398996235884E-2</v>
      </c>
      <c r="E70" s="54">
        <f t="shared" si="93"/>
        <v>2.5968405107119671E-2</v>
      </c>
      <c r="F70" s="54">
        <f t="shared" si="93"/>
        <v>2.3746432939258051E-2</v>
      </c>
      <c r="G70" s="54">
        <f t="shared" si="93"/>
        <v>1.4871081630469669E-2</v>
      </c>
      <c r="H70" s="54">
        <f t="shared" si="93"/>
        <v>1.3355446927374302E-2</v>
      </c>
      <c r="I70" s="54">
        <f t="shared" si="93"/>
        <v>1.5786521355877874E-2</v>
      </c>
    </row>
    <row r="71" spans="1:14" x14ac:dyDescent="0.2">
      <c r="A71" s="51" t="s">
        <v>103</v>
      </c>
      <c r="B71" s="49"/>
      <c r="C71" s="49"/>
      <c r="D71" s="49"/>
      <c r="E71" s="49"/>
      <c r="F71" s="49"/>
      <c r="G71" s="49"/>
      <c r="H71" s="49"/>
      <c r="I71" s="49"/>
      <c r="J71" s="50"/>
      <c r="K71" s="50"/>
      <c r="L71" s="50"/>
      <c r="M71" s="50"/>
      <c r="N71" s="50"/>
    </row>
    <row r="72" spans="1:14" x14ac:dyDescent="0.2">
      <c r="A72" s="9" t="s">
        <v>137</v>
      </c>
      <c r="B72" s="1">
        <f>+Historicals!B115</f>
        <v>3067</v>
      </c>
      <c r="C72" s="1">
        <f>+Historicals!C115</f>
        <v>3785</v>
      </c>
      <c r="D72" s="1">
        <f>+Historicals!D115</f>
        <v>4237</v>
      </c>
      <c r="E72" s="1">
        <f>+Historicals!E115</f>
        <v>5134</v>
      </c>
      <c r="F72" s="1">
        <f>+Historicals!F115</f>
        <v>6208</v>
      </c>
      <c r="G72" s="1">
        <f>+Historicals!G115</f>
        <v>6679</v>
      </c>
      <c r="H72" s="1">
        <f>+Historicals!H115</f>
        <v>8290</v>
      </c>
      <c r="I72" s="1">
        <f>+Historicals!I115</f>
        <v>7547</v>
      </c>
      <c r="J72" s="64"/>
      <c r="K72" s="64"/>
      <c r="L72" s="64"/>
      <c r="M72" s="64"/>
      <c r="N72" s="64"/>
    </row>
    <row r="73" spans="1:14" x14ac:dyDescent="0.2">
      <c r="A73" s="44" t="s">
        <v>130</v>
      </c>
      <c r="B73" s="54" t="str">
        <f>+IFERROR(B72/A72-1,"nm")</f>
        <v>nm</v>
      </c>
      <c r="C73" s="54">
        <f t="shared" ref="C73:I73" si="94">+IFERROR(C72/B72-1,"nm")</f>
        <v>0.23410498858819695</v>
      </c>
      <c r="D73" s="54">
        <f t="shared" si="94"/>
        <v>0.11941875825627468</v>
      </c>
      <c r="E73" s="54">
        <f t="shared" si="94"/>
        <v>0.21170639603493036</v>
      </c>
      <c r="F73" s="54">
        <f t="shared" si="94"/>
        <v>0.20919361121932223</v>
      </c>
      <c r="G73" s="54">
        <f t="shared" si="94"/>
        <v>7.5869845360824639E-2</v>
      </c>
      <c r="H73" s="54">
        <f t="shared" si="94"/>
        <v>0.24120377301991325</v>
      </c>
      <c r="I73" s="54">
        <f t="shared" si="94"/>
        <v>-8.9626055488540413E-2</v>
      </c>
      <c r="J73" s="61"/>
      <c r="K73" s="61"/>
      <c r="L73" s="61"/>
      <c r="M73" s="61"/>
      <c r="N73" s="61"/>
    </row>
    <row r="74" spans="1:14" x14ac:dyDescent="0.2">
      <c r="A74" s="45" t="s">
        <v>114</v>
      </c>
      <c r="B74" s="55">
        <f>+Historicals!B116</f>
        <v>2016</v>
      </c>
      <c r="C74" s="55">
        <f>+Historicals!C116</f>
        <v>2599</v>
      </c>
      <c r="D74" s="55">
        <f>+Historicals!D116</f>
        <v>2920</v>
      </c>
      <c r="E74" s="55">
        <f>+Historicals!E116</f>
        <v>3496</v>
      </c>
      <c r="F74" s="55">
        <f>+Historicals!F116</f>
        <v>4262</v>
      </c>
      <c r="G74" s="55">
        <f>+Historicals!G116</f>
        <v>4635</v>
      </c>
      <c r="H74" s="55">
        <f>+Historicals!H116</f>
        <v>5748</v>
      </c>
      <c r="I74" s="55">
        <f>+Historicals!I116</f>
        <v>5416</v>
      </c>
      <c r="J74" s="63"/>
      <c r="K74" s="63"/>
      <c r="L74" s="63"/>
      <c r="M74" s="63"/>
      <c r="N74" s="63"/>
    </row>
    <row r="75" spans="1:14" x14ac:dyDescent="0.2">
      <c r="A75" s="44" t="s">
        <v>130</v>
      </c>
      <c r="B75" s="54" t="str">
        <f>+IFERROR(B74/A74-1,"nm")</f>
        <v>nm</v>
      </c>
      <c r="C75" s="54">
        <f t="shared" ref="C75:I75" si="95">+IFERROR(C74/B74-1,"nm")</f>
        <v>0.28918650793650791</v>
      </c>
      <c r="D75" s="54">
        <f t="shared" si="95"/>
        <v>0.12350904193920731</v>
      </c>
      <c r="E75" s="54">
        <f t="shared" si="95"/>
        <v>0.19726027397260282</v>
      </c>
      <c r="F75" s="54">
        <f t="shared" si="95"/>
        <v>0.21910755148741412</v>
      </c>
      <c r="G75" s="54">
        <f t="shared" si="95"/>
        <v>8.7517597372125833E-2</v>
      </c>
      <c r="H75" s="54">
        <f t="shared" si="95"/>
        <v>0.24012944983818763</v>
      </c>
      <c r="I75" s="54">
        <f t="shared" si="95"/>
        <v>-5.7759220598469052E-2</v>
      </c>
      <c r="J75" s="61"/>
      <c r="K75" s="61"/>
      <c r="L75" s="61"/>
      <c r="M75" s="61"/>
      <c r="N75" s="61"/>
    </row>
    <row r="76" spans="1:14" x14ac:dyDescent="0.2">
      <c r="A76" s="44" t="s">
        <v>138</v>
      </c>
      <c r="B76" s="54">
        <f>+Historicals!B188</f>
        <v>0.26</v>
      </c>
      <c r="C76" s="54">
        <f>+Historicals!C188</f>
        <v>0.28999999999999998</v>
      </c>
      <c r="D76" s="54">
        <f>+Historicals!D188</f>
        <v>0.12</v>
      </c>
      <c r="E76" s="54">
        <f>+Historicals!E188</f>
        <v>0.2</v>
      </c>
      <c r="F76" s="54">
        <f>+Historicals!F188</f>
        <v>0.22</v>
      </c>
      <c r="G76" s="54">
        <f>+Historicals!G188</f>
        <v>0.09</v>
      </c>
      <c r="H76" s="54">
        <f>+Historicals!H188</f>
        <v>0.24</v>
      </c>
      <c r="I76" s="54">
        <f>+Historicals!I188</f>
        <v>-0.1</v>
      </c>
    </row>
    <row r="77" spans="1:14" x14ac:dyDescent="0.2">
      <c r="A77" s="44" t="s">
        <v>139</v>
      </c>
      <c r="B77" s="54" t="str">
        <f>+IFERROR(B75-B76,"nm")</f>
        <v>nm</v>
      </c>
      <c r="C77" s="54">
        <f t="shared" ref="C77:I77" si="96">+IFERROR(C75-C76,"nm")</f>
        <v>-8.134920634920717E-4</v>
      </c>
      <c r="D77" s="54">
        <f t="shared" si="96"/>
        <v>3.5090419392073136E-3</v>
      </c>
      <c r="E77" s="54">
        <f t="shared" si="96"/>
        <v>-2.7397260273971935E-3</v>
      </c>
      <c r="F77" s="54">
        <f t="shared" si="96"/>
        <v>-8.9244851258588054E-4</v>
      </c>
      <c r="G77" s="54">
        <f t="shared" si="96"/>
        <v>-2.482402627874164E-3</v>
      </c>
      <c r="H77" s="54">
        <f t="shared" si="96"/>
        <v>1.2944983818763411E-4</v>
      </c>
      <c r="I77" s="54">
        <f t="shared" si="96"/>
        <v>4.2240779401530953E-2</v>
      </c>
    </row>
    <row r="78" spans="1:14" x14ac:dyDescent="0.2">
      <c r="A78" s="45" t="s">
        <v>115</v>
      </c>
      <c r="B78" s="55">
        <f>+Historicals!B117</f>
        <v>925</v>
      </c>
      <c r="C78" s="55">
        <f>+Historicals!C117</f>
        <v>1055</v>
      </c>
      <c r="D78" s="55">
        <f>+Historicals!D117</f>
        <v>1188</v>
      </c>
      <c r="E78" s="55">
        <f>+Historicals!E117</f>
        <v>1508</v>
      </c>
      <c r="F78" s="55">
        <f>+Historicals!F117</f>
        <v>1808</v>
      </c>
      <c r="G78" s="55">
        <f>+Historicals!G117</f>
        <v>1896</v>
      </c>
      <c r="H78" s="55">
        <f>+Historicals!H117</f>
        <v>2347</v>
      </c>
      <c r="I78" s="55">
        <f>+Historicals!I117</f>
        <v>1938</v>
      </c>
      <c r="J78" s="63"/>
      <c r="K78" s="63"/>
      <c r="L78" s="63"/>
      <c r="M78" s="63"/>
      <c r="N78" s="63"/>
    </row>
    <row r="79" spans="1:14" x14ac:dyDescent="0.2">
      <c r="A79" s="44" t="s">
        <v>130</v>
      </c>
      <c r="B79" s="54" t="str">
        <f>+IFERROR(B78/A78-1,"nm")</f>
        <v>nm</v>
      </c>
      <c r="C79" s="54">
        <f t="shared" ref="C79:I79" si="97">+IFERROR(C78/B78-1,"nm")</f>
        <v>0.14054054054054044</v>
      </c>
      <c r="D79" s="54">
        <f t="shared" si="97"/>
        <v>0.12606635071090055</v>
      </c>
      <c r="E79" s="54">
        <f t="shared" si="97"/>
        <v>0.26936026936026947</v>
      </c>
      <c r="F79" s="54">
        <f t="shared" si="97"/>
        <v>0.19893899204244025</v>
      </c>
      <c r="G79" s="54">
        <f t="shared" si="97"/>
        <v>4.8672566371681381E-2</v>
      </c>
      <c r="H79" s="54">
        <f t="shared" si="97"/>
        <v>0.2378691983122363</v>
      </c>
      <c r="I79" s="54">
        <f t="shared" si="97"/>
        <v>-0.17426501917341286</v>
      </c>
      <c r="J79" s="61"/>
      <c r="K79" s="61"/>
      <c r="L79" s="61"/>
      <c r="M79" s="61"/>
      <c r="N79" s="61"/>
    </row>
    <row r="80" spans="1:14" x14ac:dyDescent="0.2">
      <c r="A80" s="44" t="s">
        <v>138</v>
      </c>
      <c r="B80" s="54">
        <f>+Historicals!B189</f>
        <v>0.06</v>
      </c>
      <c r="C80" s="54">
        <f>+Historicals!C189</f>
        <v>0.14000000000000001</v>
      </c>
      <c r="D80" s="54">
        <f>+Historicals!D189</f>
        <v>0.13</v>
      </c>
      <c r="E80" s="54">
        <f>+Historicals!E189</f>
        <v>0.27</v>
      </c>
      <c r="F80" s="54">
        <f>+Historicals!F189</f>
        <v>0.2</v>
      </c>
      <c r="G80" s="54">
        <f>+Historicals!G189</f>
        <v>0.05</v>
      </c>
      <c r="H80" s="54">
        <f>+Historicals!H189</f>
        <v>0.24</v>
      </c>
      <c r="I80" s="54">
        <f>+Historicals!I189</f>
        <v>-0.21</v>
      </c>
    </row>
    <row r="81" spans="1:14" x14ac:dyDescent="0.2">
      <c r="A81" s="44" t="s">
        <v>139</v>
      </c>
      <c r="B81" s="54" t="str">
        <f>+IFERROR(B79-B80,"nm")</f>
        <v>nm</v>
      </c>
      <c r="C81" s="54">
        <f t="shared" ref="C81:I81" si="98">+IFERROR(C79-C80,"nm")</f>
        <v>5.40540540540424E-4</v>
      </c>
      <c r="D81" s="54">
        <f t="shared" si="98"/>
        <v>-3.9336492890994501E-3</v>
      </c>
      <c r="E81" s="54">
        <f t="shared" si="98"/>
        <v>-6.3973063973055133E-4</v>
      </c>
      <c r="F81" s="54">
        <f t="shared" si="98"/>
        <v>-1.0610079575597564E-3</v>
      </c>
      <c r="G81" s="54">
        <f t="shared" si="98"/>
        <v>-1.3274336283186222E-3</v>
      </c>
      <c r="H81" s="54">
        <f t="shared" si="98"/>
        <v>-2.1308016877636948E-3</v>
      </c>
      <c r="I81" s="54">
        <f t="shared" si="98"/>
        <v>3.5734980826587132E-2</v>
      </c>
    </row>
    <row r="82" spans="1:14" x14ac:dyDescent="0.2">
      <c r="A82" s="45" t="s">
        <v>116</v>
      </c>
      <c r="B82" s="55">
        <f>+Historicals!B118</f>
        <v>126</v>
      </c>
      <c r="C82" s="55">
        <f>+Historicals!C118</f>
        <v>131</v>
      </c>
      <c r="D82" s="55">
        <f>+Historicals!D118</f>
        <v>129</v>
      </c>
      <c r="E82" s="55">
        <f>+Historicals!E118</f>
        <v>130</v>
      </c>
      <c r="F82" s="55">
        <f>+Historicals!F118</f>
        <v>138</v>
      </c>
      <c r="G82" s="55">
        <f>+Historicals!G118</f>
        <v>148</v>
      </c>
      <c r="H82" s="55">
        <f>+Historicals!H118</f>
        <v>195</v>
      </c>
      <c r="I82" s="55">
        <f>+Historicals!I118</f>
        <v>193</v>
      </c>
      <c r="J82" s="63"/>
      <c r="K82" s="63"/>
      <c r="L82" s="63"/>
      <c r="M82" s="63"/>
      <c r="N82" s="63"/>
    </row>
    <row r="83" spans="1:14" x14ac:dyDescent="0.2">
      <c r="A83" s="44" t="s">
        <v>130</v>
      </c>
      <c r="B83" s="54" t="str">
        <f>+IFERROR(B82/A82-1,"nm")</f>
        <v>nm</v>
      </c>
      <c r="C83" s="54">
        <f t="shared" ref="C83:I83" si="99">+IFERROR(C82/B82-1,"nm")</f>
        <v>3.9682539682539764E-2</v>
      </c>
      <c r="D83" s="54">
        <f t="shared" si="99"/>
        <v>-1.5267175572519109E-2</v>
      </c>
      <c r="E83" s="54">
        <f t="shared" si="99"/>
        <v>7.7519379844961378E-3</v>
      </c>
      <c r="F83" s="54">
        <f t="shared" si="99"/>
        <v>6.1538461538461542E-2</v>
      </c>
      <c r="G83" s="54">
        <f t="shared" si="99"/>
        <v>7.2463768115942129E-2</v>
      </c>
      <c r="H83" s="54">
        <f t="shared" si="99"/>
        <v>0.31756756756756754</v>
      </c>
      <c r="I83" s="54">
        <f t="shared" si="99"/>
        <v>-1.025641025641022E-2</v>
      </c>
      <c r="J83" s="61"/>
      <c r="K83" s="61"/>
      <c r="L83" s="61"/>
      <c r="M83" s="61"/>
      <c r="N83" s="61"/>
    </row>
    <row r="84" spans="1:14" x14ac:dyDescent="0.2">
      <c r="A84" s="44" t="s">
        <v>138</v>
      </c>
      <c r="B84" s="54">
        <f>+Historicals!B190</f>
        <v>0</v>
      </c>
      <c r="C84" s="54">
        <f>+Historicals!C190</f>
        <v>0.04</v>
      </c>
      <c r="D84" s="54">
        <f>+Historicals!D190</f>
        <v>-0.02</v>
      </c>
      <c r="E84" s="54">
        <f>+Historicals!E190</f>
        <v>0.01</v>
      </c>
      <c r="F84" s="54">
        <f>+Historicals!F190</f>
        <v>0.06</v>
      </c>
      <c r="G84" s="54">
        <f>+Historicals!G190</f>
        <v>7.0000000000000007E-2</v>
      </c>
      <c r="H84" s="54">
        <f>+Historicals!H190</f>
        <v>0.32</v>
      </c>
      <c r="I84" s="54">
        <f>+Historicals!I190</f>
        <v>-0.06</v>
      </c>
    </row>
    <row r="85" spans="1:14" x14ac:dyDescent="0.2">
      <c r="A85" s="44" t="s">
        <v>139</v>
      </c>
      <c r="B85" s="54" t="str">
        <f>+IFERROR(B83-B84,"nm")</f>
        <v>nm</v>
      </c>
      <c r="C85" s="54">
        <f t="shared" ref="C85:I85" si="100">+IFERROR(C83-C84,"nm")</f>
        <v>-3.1746031746023723E-4</v>
      </c>
      <c r="D85" s="54">
        <f t="shared" si="100"/>
        <v>4.732824427480891E-3</v>
      </c>
      <c r="E85" s="54">
        <f t="shared" si="100"/>
        <v>-2.2480620155038624E-3</v>
      </c>
      <c r="F85" s="54">
        <f t="shared" si="100"/>
        <v>1.5384615384615441E-3</v>
      </c>
      <c r="G85" s="54">
        <f t="shared" si="100"/>
        <v>2.4637681159421221E-3</v>
      </c>
      <c r="H85" s="54">
        <f t="shared" si="100"/>
        <v>-2.4324324324324631E-3</v>
      </c>
      <c r="I85" s="54">
        <f t="shared" si="100"/>
        <v>4.9743589743589778E-2</v>
      </c>
    </row>
    <row r="86" spans="1:14" x14ac:dyDescent="0.2">
      <c r="A86" s="9" t="s">
        <v>131</v>
      </c>
      <c r="B86" s="1">
        <f>B92+B89</f>
        <v>1039</v>
      </c>
      <c r="C86" s="1">
        <f t="shared" ref="C86:I86" si="101">C92+C89</f>
        <v>1420</v>
      </c>
      <c r="D86" s="1">
        <f t="shared" si="101"/>
        <v>1561</v>
      </c>
      <c r="E86" s="1">
        <f t="shared" si="101"/>
        <v>1863</v>
      </c>
      <c r="F86" s="1">
        <f t="shared" si="101"/>
        <v>2426</v>
      </c>
      <c r="G86" s="1">
        <f t="shared" si="101"/>
        <v>2534</v>
      </c>
      <c r="H86" s="1">
        <f t="shared" si="101"/>
        <v>3289</v>
      </c>
      <c r="I86" s="1">
        <f t="shared" si="101"/>
        <v>2406</v>
      </c>
      <c r="J86" s="64"/>
      <c r="K86" s="64"/>
      <c r="L86" s="64"/>
      <c r="M86" s="64"/>
      <c r="N86" s="64"/>
    </row>
    <row r="87" spans="1:14" x14ac:dyDescent="0.2">
      <c r="A87" s="46" t="s">
        <v>130</v>
      </c>
      <c r="B87" s="54" t="str">
        <f>+IFERROR(B86/A86-1,"nm")</f>
        <v>nm</v>
      </c>
      <c r="C87" s="54">
        <f t="shared" ref="C87:I87" si="102">+IFERROR(C86/B86-1,"nm")</f>
        <v>0.36669874879692022</v>
      </c>
      <c r="D87" s="54">
        <f t="shared" si="102"/>
        <v>9.9295774647887303E-2</v>
      </c>
      <c r="E87" s="54">
        <f t="shared" si="102"/>
        <v>0.19346572709801402</v>
      </c>
      <c r="F87" s="54">
        <f t="shared" si="102"/>
        <v>0.3022007514761138</v>
      </c>
      <c r="G87" s="54">
        <f t="shared" si="102"/>
        <v>4.4517724649629109E-2</v>
      </c>
      <c r="H87" s="54">
        <f t="shared" si="102"/>
        <v>0.29794790844514596</v>
      </c>
      <c r="I87" s="54">
        <f t="shared" si="102"/>
        <v>-0.26847065977500761</v>
      </c>
      <c r="J87" s="61"/>
      <c r="K87" s="61"/>
      <c r="L87" s="61"/>
      <c r="M87" s="61"/>
      <c r="N87" s="61"/>
    </row>
    <row r="88" spans="1:14" x14ac:dyDescent="0.2">
      <c r="A88" s="46" t="s">
        <v>132</v>
      </c>
      <c r="B88" s="54">
        <f>+IFERROR(B86/B$72,"nm")</f>
        <v>0.33876752526899251</v>
      </c>
      <c r="C88" s="54">
        <f t="shared" ref="C88:I88" si="103">+IFERROR(C86/C$72,"nm")</f>
        <v>0.37516512549537651</v>
      </c>
      <c r="D88" s="54">
        <f t="shared" si="103"/>
        <v>0.36842105263157893</v>
      </c>
      <c r="E88" s="54">
        <f t="shared" si="103"/>
        <v>0.36287495130502534</v>
      </c>
      <c r="F88" s="54">
        <f t="shared" si="103"/>
        <v>0.3907860824742268</v>
      </c>
      <c r="G88" s="54">
        <f t="shared" si="103"/>
        <v>0.37939811349004343</v>
      </c>
      <c r="H88" s="54">
        <f t="shared" si="103"/>
        <v>0.39674306393244874</v>
      </c>
      <c r="I88" s="54">
        <f t="shared" si="103"/>
        <v>0.31880217304889358</v>
      </c>
    </row>
    <row r="89" spans="1:14" x14ac:dyDescent="0.2">
      <c r="A89" s="9" t="s">
        <v>133</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c r="J89" s="64"/>
      <c r="K89" s="64"/>
      <c r="L89" s="64"/>
      <c r="M89" s="64"/>
      <c r="N89" s="64"/>
    </row>
    <row r="90" spans="1:14" x14ac:dyDescent="0.2">
      <c r="A90" s="46" t="s">
        <v>130</v>
      </c>
      <c r="B90" s="53" t="str">
        <f t="shared" ref="B90:I90" si="104">+IFERROR(B89/A89-1,"nm")</f>
        <v>nm</v>
      </c>
      <c r="C90" s="53">
        <f t="shared" si="104"/>
        <v>4.3478260869565188E-2</v>
      </c>
      <c r="D90" s="53">
        <f t="shared" si="104"/>
        <v>0.125</v>
      </c>
      <c r="E90" s="53">
        <f t="shared" si="104"/>
        <v>3.7037037037036979E-2</v>
      </c>
      <c r="F90" s="53">
        <f t="shared" si="104"/>
        <v>-0.1071428571428571</v>
      </c>
      <c r="G90" s="53">
        <f t="shared" si="104"/>
        <v>-0.12</v>
      </c>
      <c r="H90" s="53">
        <f t="shared" si="104"/>
        <v>4.5454545454545414E-2</v>
      </c>
      <c r="I90" s="53">
        <f t="shared" si="104"/>
        <v>-0.10869565217391308</v>
      </c>
      <c r="J90" s="61"/>
      <c r="K90" s="61"/>
      <c r="L90" s="61"/>
      <c r="M90" s="61"/>
      <c r="N90" s="61"/>
    </row>
    <row r="91" spans="1:14" x14ac:dyDescent="0.2">
      <c r="A91" s="46" t="s">
        <v>134</v>
      </c>
      <c r="B91" s="53">
        <f>+IFERROR(B89/B$72,"nm")</f>
        <v>1.4998369742419302E-2</v>
      </c>
      <c r="C91" s="53">
        <f t="shared" ref="C91:I91" si="105">+IFERROR(C89/C$72,"nm")</f>
        <v>1.2681638044914135E-2</v>
      </c>
      <c r="D91" s="53">
        <f t="shared" si="105"/>
        <v>1.2744866650932263E-2</v>
      </c>
      <c r="E91" s="53">
        <f t="shared" si="105"/>
        <v>1.090767432800935E-2</v>
      </c>
      <c r="F91" s="53">
        <f t="shared" si="105"/>
        <v>8.0541237113402053E-3</v>
      </c>
      <c r="G91" s="53">
        <f t="shared" si="105"/>
        <v>6.5878125467884411E-3</v>
      </c>
      <c r="H91" s="53">
        <f t="shared" si="105"/>
        <v>5.5488540410132689E-3</v>
      </c>
      <c r="I91" s="53">
        <f t="shared" si="105"/>
        <v>5.4326222340002651E-3</v>
      </c>
    </row>
    <row r="92" spans="1:14" x14ac:dyDescent="0.2">
      <c r="A92" s="9" t="s">
        <v>135</v>
      </c>
      <c r="B92" s="1">
        <f>+Historicals!B136</f>
        <v>993</v>
      </c>
      <c r="C92" s="1">
        <f>+Historicals!C136</f>
        <v>1372</v>
      </c>
      <c r="D92" s="1">
        <f>+Historicals!D136</f>
        <v>1507</v>
      </c>
      <c r="E92" s="1">
        <f>+Historicals!E136</f>
        <v>1807</v>
      </c>
      <c r="F92" s="1">
        <f>+Historicals!F136</f>
        <v>2376</v>
      </c>
      <c r="G92" s="1">
        <f>+Historicals!G136</f>
        <v>2490</v>
      </c>
      <c r="H92" s="1">
        <f>+Historicals!H136</f>
        <v>3243</v>
      </c>
      <c r="I92" s="1">
        <f>+Historicals!I136</f>
        <v>2365</v>
      </c>
      <c r="J92" s="64"/>
      <c r="K92" s="64"/>
      <c r="L92" s="64"/>
      <c r="M92" s="64"/>
      <c r="N92" s="64"/>
    </row>
    <row r="93" spans="1:14" x14ac:dyDescent="0.2">
      <c r="A93" s="46" t="s">
        <v>130</v>
      </c>
      <c r="B93" s="54" t="str">
        <f>+IFERROR(B92/A92-1,"nm")</f>
        <v>nm</v>
      </c>
      <c r="C93" s="54">
        <f t="shared" ref="C93:I93" si="106">+IFERROR(C92/B92-1,"nm")</f>
        <v>0.38167170191339372</v>
      </c>
      <c r="D93" s="54">
        <f t="shared" si="106"/>
        <v>9.8396501457725938E-2</v>
      </c>
      <c r="E93" s="54">
        <f t="shared" si="106"/>
        <v>0.19907100199071004</v>
      </c>
      <c r="F93" s="54">
        <f t="shared" si="106"/>
        <v>0.31488655229662421</v>
      </c>
      <c r="G93" s="54">
        <f t="shared" si="106"/>
        <v>4.7979797979798011E-2</v>
      </c>
      <c r="H93" s="54">
        <f t="shared" si="106"/>
        <v>0.30240963855421676</v>
      </c>
      <c r="I93" s="54">
        <f t="shared" si="106"/>
        <v>-0.27073697193956214</v>
      </c>
      <c r="J93" s="61"/>
      <c r="K93" s="61"/>
      <c r="L93" s="61"/>
      <c r="M93" s="61"/>
      <c r="N93" s="61"/>
    </row>
    <row r="94" spans="1:14" x14ac:dyDescent="0.2">
      <c r="A94" s="46" t="s">
        <v>132</v>
      </c>
      <c r="B94" s="54">
        <f>+IFERROR(B92/B$72,"nm")</f>
        <v>0.3237691555265732</v>
      </c>
      <c r="C94" s="54">
        <f t="shared" ref="C94:I94" si="107">+IFERROR(C92/C$72,"nm")</f>
        <v>0.36248348745046233</v>
      </c>
      <c r="D94" s="54">
        <f t="shared" si="107"/>
        <v>0.35567618598064671</v>
      </c>
      <c r="E94" s="54">
        <f t="shared" si="107"/>
        <v>0.35196727697701596</v>
      </c>
      <c r="F94" s="54">
        <f t="shared" si="107"/>
        <v>0.38273195876288657</v>
      </c>
      <c r="G94" s="54">
        <f t="shared" si="107"/>
        <v>0.37281030094325496</v>
      </c>
      <c r="H94" s="54">
        <f t="shared" si="107"/>
        <v>0.39119420989143544</v>
      </c>
      <c r="I94" s="54">
        <f t="shared" si="107"/>
        <v>0.31336955081489332</v>
      </c>
    </row>
    <row r="95" spans="1:14" x14ac:dyDescent="0.2">
      <c r="A95" s="9" t="s">
        <v>136</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c r="J95" s="64"/>
      <c r="K95" s="64"/>
      <c r="L95" s="64"/>
      <c r="M95" s="64"/>
      <c r="N95" s="64"/>
    </row>
    <row r="96" spans="1:14" x14ac:dyDescent="0.2">
      <c r="A96" s="46" t="s">
        <v>130</v>
      </c>
      <c r="B96" s="53" t="str">
        <f>+IFERROR(B95/A95-1,"nm")</f>
        <v>nm</v>
      </c>
      <c r="C96" s="53">
        <f t="shared" ref="C96:I96" si="108">+IFERROR(C95/B95-1,"nm")</f>
        <v>-0.3623188405797102</v>
      </c>
      <c r="D96" s="53">
        <f t="shared" si="108"/>
        <v>0.15909090909090917</v>
      </c>
      <c r="E96" s="53">
        <f t="shared" si="108"/>
        <v>0.49019607843137258</v>
      </c>
      <c r="F96" s="53">
        <f t="shared" si="108"/>
        <v>-0.35526315789473684</v>
      </c>
      <c r="G96" s="53">
        <f t="shared" si="108"/>
        <v>-0.4285714285714286</v>
      </c>
      <c r="H96" s="53">
        <f t="shared" si="108"/>
        <v>2.3571428571428572</v>
      </c>
      <c r="I96" s="53">
        <f t="shared" si="108"/>
        <v>-0.17021276595744683</v>
      </c>
      <c r="J96" s="61"/>
      <c r="K96" s="61"/>
      <c r="L96" s="61"/>
      <c r="M96" s="61"/>
      <c r="N96" s="61"/>
    </row>
    <row r="97" spans="1:14" x14ac:dyDescent="0.2">
      <c r="A97" s="46" t="s">
        <v>134</v>
      </c>
      <c r="B97" s="53">
        <f>+IFERROR(B95/B$72,"nm")</f>
        <v>2.2497554613628953E-2</v>
      </c>
      <c r="C97" s="53">
        <f t="shared" ref="C97:I97" si="109">+IFERROR(C95/C$72,"nm")</f>
        <v>1.1624834874504624E-2</v>
      </c>
      <c r="D97" s="53">
        <f t="shared" si="109"/>
        <v>1.2036818503658248E-2</v>
      </c>
      <c r="E97" s="53">
        <f t="shared" si="109"/>
        <v>1.4803272302298403E-2</v>
      </c>
      <c r="F97" s="53">
        <f t="shared" si="109"/>
        <v>7.8930412371134018E-3</v>
      </c>
      <c r="G97" s="53">
        <f t="shared" si="109"/>
        <v>4.1922443479562805E-3</v>
      </c>
      <c r="H97" s="53">
        <f t="shared" si="109"/>
        <v>1.1338962605548853E-2</v>
      </c>
      <c r="I97" s="53">
        <f t="shared" si="109"/>
        <v>1.0335232542732211E-2</v>
      </c>
    </row>
    <row r="98" spans="1:14" x14ac:dyDescent="0.2">
      <c r="A98" s="57" t="s">
        <v>107</v>
      </c>
      <c r="B98" s="49"/>
      <c r="C98" s="49"/>
      <c r="D98" s="49"/>
      <c r="E98" s="49"/>
      <c r="F98" s="49"/>
      <c r="G98" s="49"/>
      <c r="H98" s="49"/>
      <c r="I98" s="49"/>
      <c r="J98" s="50"/>
      <c r="K98" s="50"/>
      <c r="L98" s="50"/>
      <c r="M98" s="50"/>
      <c r="N98" s="50"/>
    </row>
    <row r="99" spans="1:14" x14ac:dyDescent="0.2">
      <c r="A99" s="9" t="s">
        <v>137</v>
      </c>
      <c r="B99" s="1">
        <f>+Historicals!B119</f>
        <v>4653</v>
      </c>
      <c r="C99" s="1">
        <f>+Historicals!C119</f>
        <v>4570</v>
      </c>
      <c r="D99" s="1">
        <f>+Historicals!D119</f>
        <v>4737</v>
      </c>
      <c r="E99" s="1">
        <f>+Historicals!E119</f>
        <v>5166</v>
      </c>
      <c r="F99" s="1">
        <f>+Historicals!F119</f>
        <v>5254</v>
      </c>
      <c r="G99" s="1">
        <f>+Historicals!G119</f>
        <v>5028</v>
      </c>
      <c r="H99" s="1">
        <f>+Historicals!H119</f>
        <v>5343</v>
      </c>
      <c r="I99" s="1">
        <f>+Historicals!I119</f>
        <v>5955</v>
      </c>
      <c r="J99" s="64"/>
      <c r="K99" s="64"/>
      <c r="L99" s="64"/>
      <c r="M99" s="64"/>
      <c r="N99" s="64"/>
    </row>
    <row r="100" spans="1:14" x14ac:dyDescent="0.2">
      <c r="A100" s="44" t="s">
        <v>130</v>
      </c>
      <c r="B100" s="54" t="str">
        <f>+IFERROR(B99/A99-1,"nm")</f>
        <v>nm</v>
      </c>
      <c r="C100" s="54">
        <f t="shared" ref="C100:I100" si="110">+IFERROR(C99/B99-1,"nm")</f>
        <v>-1.783795400816679E-2</v>
      </c>
      <c r="D100" s="54">
        <f t="shared" si="110"/>
        <v>3.6542669584245013E-2</v>
      </c>
      <c r="E100" s="54">
        <f t="shared" si="110"/>
        <v>9.0563647878403986E-2</v>
      </c>
      <c r="F100" s="54">
        <f t="shared" si="110"/>
        <v>1.7034456058846237E-2</v>
      </c>
      <c r="G100" s="54">
        <f t="shared" si="110"/>
        <v>-4.3014845831747195E-2</v>
      </c>
      <c r="H100" s="54">
        <f t="shared" si="110"/>
        <v>6.2649164677804237E-2</v>
      </c>
      <c r="I100" s="54">
        <f t="shared" si="110"/>
        <v>0.11454239191465465</v>
      </c>
      <c r="J100" s="61"/>
      <c r="K100" s="61"/>
      <c r="L100" s="61"/>
      <c r="M100" s="61"/>
      <c r="N100" s="61"/>
    </row>
    <row r="101" spans="1:14" x14ac:dyDescent="0.2">
      <c r="A101" s="45" t="s">
        <v>114</v>
      </c>
      <c r="B101" s="55">
        <f>+Historicals!B120</f>
        <v>3093</v>
      </c>
      <c r="C101" s="55">
        <f>+Historicals!C120</f>
        <v>3106</v>
      </c>
      <c r="D101" s="55">
        <f>+Historicals!D120</f>
        <v>3285</v>
      </c>
      <c r="E101" s="55">
        <f>+Historicals!E120</f>
        <v>3575</v>
      </c>
      <c r="F101" s="55">
        <f>+Historicals!F120</f>
        <v>3622</v>
      </c>
      <c r="G101" s="55">
        <f>+Historicals!G120</f>
        <v>3449</v>
      </c>
      <c r="H101" s="55">
        <f>+Historicals!H120</f>
        <v>3659</v>
      </c>
      <c r="I101" s="55">
        <f>+Historicals!I120</f>
        <v>4111</v>
      </c>
      <c r="J101" s="63"/>
      <c r="K101" s="63"/>
      <c r="L101" s="63"/>
      <c r="M101" s="63"/>
      <c r="N101" s="63"/>
    </row>
    <row r="102" spans="1:14" x14ac:dyDescent="0.2">
      <c r="A102" s="44" t="s">
        <v>130</v>
      </c>
      <c r="B102" s="54" t="str">
        <f>+IFERROR(B101/A101-1,"nm")</f>
        <v>nm</v>
      </c>
      <c r="C102" s="54">
        <f t="shared" ref="C102:I102" si="111">+IFERROR(C101/B101-1,"nm")</f>
        <v>4.2030391205949424E-3</v>
      </c>
      <c r="D102" s="54">
        <f t="shared" si="111"/>
        <v>5.7630392788152074E-2</v>
      </c>
      <c r="E102" s="54">
        <f t="shared" si="111"/>
        <v>8.8280060882800715E-2</v>
      </c>
      <c r="F102" s="54">
        <f t="shared" si="111"/>
        <v>1.3146853146853044E-2</v>
      </c>
      <c r="G102" s="54">
        <f t="shared" si="111"/>
        <v>-4.7763666482606326E-2</v>
      </c>
      <c r="H102" s="54">
        <f t="shared" si="111"/>
        <v>6.0887213685126174E-2</v>
      </c>
      <c r="I102" s="54">
        <f t="shared" si="111"/>
        <v>0.12353101940420874</v>
      </c>
      <c r="J102" s="61"/>
      <c r="K102" s="61"/>
      <c r="L102" s="61"/>
      <c r="M102" s="61"/>
      <c r="N102" s="61"/>
    </row>
    <row r="103" spans="1:14" x14ac:dyDescent="0.2">
      <c r="A103" s="44" t="s">
        <v>138</v>
      </c>
      <c r="B103" s="54">
        <f>+Historicals!B192</f>
        <v>1.4E-2</v>
      </c>
      <c r="C103" s="54">
        <f>+Historicals!C192</f>
        <v>4.0000000000000001E-3</v>
      </c>
      <c r="D103" s="54">
        <f>+Historicals!D192</f>
        <v>0.121</v>
      </c>
      <c r="E103" s="54">
        <f>+Historicals!E192</f>
        <v>0.09</v>
      </c>
      <c r="F103" s="54">
        <f>+Historicals!F192</f>
        <v>0.01</v>
      </c>
      <c r="G103" s="54">
        <f>+Historicals!G192</f>
        <v>-0.05</v>
      </c>
      <c r="H103" s="54">
        <f>+Historicals!H192</f>
        <v>0.06</v>
      </c>
      <c r="I103" s="54">
        <f>+Historicals!I192</f>
        <v>0.17</v>
      </c>
    </row>
    <row r="104" spans="1:14" x14ac:dyDescent="0.2">
      <c r="A104" s="44" t="s">
        <v>139</v>
      </c>
      <c r="B104" s="54" t="str">
        <f>+IFERROR(B102-B103,"nm")</f>
        <v>nm</v>
      </c>
      <c r="C104" s="54">
        <f t="shared" ref="C104:I104" si="112">+IFERROR(C102-C103,"nm")</f>
        <v>2.0303912059494236E-4</v>
      </c>
      <c r="D104" s="54">
        <f t="shared" si="112"/>
        <v>-6.3369607211847923E-2</v>
      </c>
      <c r="E104" s="54">
        <f t="shared" si="112"/>
        <v>-1.7199391171992817E-3</v>
      </c>
      <c r="F104" s="54">
        <f t="shared" si="112"/>
        <v>3.1468531468530434E-3</v>
      </c>
      <c r="G104" s="54">
        <f t="shared" si="112"/>
        <v>2.2363335173936766E-3</v>
      </c>
      <c r="H104" s="54">
        <f t="shared" si="112"/>
        <v>8.8721368512617582E-4</v>
      </c>
      <c r="I104" s="54">
        <f t="shared" si="112"/>
        <v>-4.646898059579127E-2</v>
      </c>
    </row>
    <row r="105" spans="1:14" x14ac:dyDescent="0.2">
      <c r="A105" s="45" t="s">
        <v>115</v>
      </c>
      <c r="B105" s="55">
        <f>+Historicals!B121</f>
        <v>1251</v>
      </c>
      <c r="C105" s="55">
        <f>+Historicals!C121</f>
        <v>1175</v>
      </c>
      <c r="D105" s="55">
        <f>+Historicals!D121</f>
        <v>1185</v>
      </c>
      <c r="E105" s="55">
        <f>+Historicals!E121</f>
        <v>1347</v>
      </c>
      <c r="F105" s="55">
        <f>+Historicals!F121</f>
        <v>1395</v>
      </c>
      <c r="G105" s="55">
        <f>+Historicals!G121</f>
        <v>1365</v>
      </c>
      <c r="H105" s="55">
        <f>+Historicals!H121</f>
        <v>1494</v>
      </c>
      <c r="I105" s="55">
        <f>+Historicals!I121</f>
        <v>1610</v>
      </c>
      <c r="J105" s="63"/>
      <c r="K105" s="63"/>
      <c r="L105" s="63"/>
      <c r="M105" s="63"/>
      <c r="N105" s="63"/>
    </row>
    <row r="106" spans="1:14" x14ac:dyDescent="0.2">
      <c r="A106" s="44" t="s">
        <v>130</v>
      </c>
      <c r="B106" s="54" t="str">
        <f>+IFERROR(B105/A105-1,"nm")</f>
        <v>nm</v>
      </c>
      <c r="C106" s="54">
        <f t="shared" ref="C106:I106" si="113">+IFERROR(C105/B105-1,"nm")</f>
        <v>-6.0751398880895313E-2</v>
      </c>
      <c r="D106" s="54">
        <f t="shared" si="113"/>
        <v>8.5106382978723527E-3</v>
      </c>
      <c r="E106" s="54">
        <f t="shared" si="113"/>
        <v>0.13670886075949373</v>
      </c>
      <c r="F106" s="54">
        <f t="shared" si="113"/>
        <v>3.563474387527843E-2</v>
      </c>
      <c r="G106" s="54">
        <f t="shared" si="113"/>
        <v>-2.1505376344086002E-2</v>
      </c>
      <c r="H106" s="54">
        <f t="shared" si="113"/>
        <v>9.4505494505494614E-2</v>
      </c>
      <c r="I106" s="54">
        <f t="shared" si="113"/>
        <v>7.7643908969210251E-2</v>
      </c>
      <c r="J106" s="61"/>
      <c r="K106" s="61"/>
      <c r="L106" s="61"/>
      <c r="M106" s="61"/>
      <c r="N106" s="61"/>
    </row>
    <row r="107" spans="1:14" x14ac:dyDescent="0.2">
      <c r="A107" s="44" t="s">
        <v>138</v>
      </c>
      <c r="B107" s="54">
        <f>+Historicals!B193</f>
        <v>-6.4000000000000001E-2</v>
      </c>
      <c r="C107" s="54">
        <f>+Historicals!C193</f>
        <v>-6.0999999999999999E-2</v>
      </c>
      <c r="D107" s="54">
        <f>+Historicals!D193</f>
        <v>5.6000000000000001E-2</v>
      </c>
      <c r="E107" s="54">
        <f>+Historicals!E193</f>
        <v>0.14000000000000001</v>
      </c>
      <c r="F107" s="54">
        <f>+Historicals!F193</f>
        <v>0.04</v>
      </c>
      <c r="G107" s="54">
        <f>+Historicals!G193</f>
        <v>-0.02</v>
      </c>
      <c r="H107" s="54">
        <f>+Historicals!H193</f>
        <v>0.09</v>
      </c>
      <c r="I107" s="54">
        <f>+Historicals!I193</f>
        <v>0.12</v>
      </c>
    </row>
    <row r="108" spans="1:14" x14ac:dyDescent="0.2">
      <c r="A108" s="44" t="s">
        <v>139</v>
      </c>
      <c r="B108" s="54" t="str">
        <f>+IFERROR(B106-B107,"nm")</f>
        <v>nm</v>
      </c>
      <c r="C108" s="54">
        <f t="shared" ref="C108:I108" si="114">+IFERROR(C106-C107,"nm")</f>
        <v>2.4860111910468552E-4</v>
      </c>
      <c r="D108" s="54">
        <f t="shared" si="114"/>
        <v>-4.7489361702127648E-2</v>
      </c>
      <c r="E108" s="54">
        <f t="shared" si="114"/>
        <v>-3.29113924050628E-3</v>
      </c>
      <c r="F108" s="54">
        <f t="shared" si="114"/>
        <v>-4.3652561247215713E-3</v>
      </c>
      <c r="G108" s="54">
        <f t="shared" si="114"/>
        <v>-1.505376344086002E-3</v>
      </c>
      <c r="H108" s="54">
        <f t="shared" si="114"/>
        <v>4.5054945054946172E-3</v>
      </c>
      <c r="I108" s="54">
        <f t="shared" si="114"/>
        <v>-4.2356091030789744E-2</v>
      </c>
    </row>
    <row r="109" spans="1:14" x14ac:dyDescent="0.2">
      <c r="A109" s="45" t="s">
        <v>116</v>
      </c>
      <c r="B109" s="55">
        <f>+Historicals!B122</f>
        <v>309</v>
      </c>
      <c r="C109" s="55">
        <f>+Historicals!C122</f>
        <v>289</v>
      </c>
      <c r="D109" s="55">
        <f>+Historicals!D122</f>
        <v>267</v>
      </c>
      <c r="E109" s="55">
        <f>+Historicals!E122</f>
        <v>244</v>
      </c>
      <c r="F109" s="55">
        <f>+Historicals!F122</f>
        <v>237</v>
      </c>
      <c r="G109" s="55">
        <f>+Historicals!G122</f>
        <v>214</v>
      </c>
      <c r="H109" s="55">
        <f>+Historicals!H122</f>
        <v>190</v>
      </c>
      <c r="I109" s="55">
        <f>+Historicals!I122</f>
        <v>234</v>
      </c>
      <c r="J109" s="63"/>
      <c r="K109" s="63"/>
      <c r="L109" s="63"/>
      <c r="M109" s="63"/>
      <c r="N109" s="63"/>
    </row>
    <row r="110" spans="1:14" x14ac:dyDescent="0.2">
      <c r="A110" s="44" t="s">
        <v>130</v>
      </c>
      <c r="B110" s="54" t="str">
        <f>+IFERROR(B109/A109-1,"nm")</f>
        <v>nm</v>
      </c>
      <c r="C110" s="54">
        <f t="shared" ref="C110:I110" si="115">+IFERROR(C109/B109-1,"nm")</f>
        <v>-6.4724919093851141E-2</v>
      </c>
      <c r="D110" s="54">
        <f t="shared" si="115"/>
        <v>-7.6124567474048388E-2</v>
      </c>
      <c r="E110" s="54">
        <f t="shared" si="115"/>
        <v>-8.6142322097378266E-2</v>
      </c>
      <c r="F110" s="54">
        <f t="shared" si="115"/>
        <v>-2.8688524590163911E-2</v>
      </c>
      <c r="G110" s="54">
        <f t="shared" si="115"/>
        <v>-9.7046413502109741E-2</v>
      </c>
      <c r="H110" s="54">
        <f t="shared" si="115"/>
        <v>-0.11214953271028039</v>
      </c>
      <c r="I110" s="54">
        <f t="shared" si="115"/>
        <v>0.23157894736842111</v>
      </c>
      <c r="J110" s="61"/>
      <c r="K110" s="61"/>
      <c r="L110" s="61"/>
      <c r="M110" s="61"/>
      <c r="N110" s="61"/>
    </row>
    <row r="111" spans="1:14" x14ac:dyDescent="0.2">
      <c r="A111" s="44" t="s">
        <v>138</v>
      </c>
      <c r="B111" s="54">
        <f>+Historicals!B194</f>
        <v>-6.9000000000000006E-2</v>
      </c>
      <c r="C111" s="54">
        <f>+Historicals!C194</f>
        <v>-6.5000000000000002E-2</v>
      </c>
      <c r="D111" s="54">
        <f>+Historicals!D194</f>
        <v>-0.01</v>
      </c>
      <c r="E111" s="54">
        <f>+Historicals!E194</f>
        <v>-0.09</v>
      </c>
      <c r="F111" s="54">
        <f>+Historicals!F194</f>
        <v>-0.03</v>
      </c>
      <c r="G111" s="54">
        <f>+Historicals!G194</f>
        <v>-0.1</v>
      </c>
      <c r="H111" s="54">
        <f>+Historicals!H194</f>
        <v>-0.11</v>
      </c>
      <c r="I111" s="54">
        <f>+Historicals!I194</f>
        <v>0.28000000000000003</v>
      </c>
    </row>
    <row r="112" spans="1:14" x14ac:dyDescent="0.2">
      <c r="A112" s="44" t="s">
        <v>139</v>
      </c>
      <c r="B112" s="54" t="str">
        <f>+IFERROR(B110-B111,"nm")</f>
        <v>nm</v>
      </c>
      <c r="C112" s="54">
        <f t="shared" ref="C112:I112" si="116">+IFERROR(C110-C111,"nm")</f>
        <v>2.7508090614886127E-4</v>
      </c>
      <c r="D112" s="54">
        <f t="shared" si="116"/>
        <v>-6.6124567474048393E-2</v>
      </c>
      <c r="E112" s="54">
        <f t="shared" si="116"/>
        <v>3.8576779026217312E-3</v>
      </c>
      <c r="F112" s="54">
        <f t="shared" si="116"/>
        <v>1.3114754098360881E-3</v>
      </c>
      <c r="G112" s="54">
        <f t="shared" si="116"/>
        <v>2.9535864978902648E-3</v>
      </c>
      <c r="H112" s="54">
        <f t="shared" si="116"/>
        <v>-2.1495327102803857E-3</v>
      </c>
      <c r="I112" s="54">
        <f t="shared" si="116"/>
        <v>-4.842105263157892E-2</v>
      </c>
    </row>
    <row r="113" spans="1:14" x14ac:dyDescent="0.2">
      <c r="A113" s="9" t="s">
        <v>131</v>
      </c>
      <c r="B113" s="1">
        <f>B119+B116</f>
        <v>967</v>
      </c>
      <c r="C113" s="1">
        <f t="shared" ref="C113:I113" si="117">C119+C116</f>
        <v>1109</v>
      </c>
      <c r="D113" s="1">
        <f t="shared" si="117"/>
        <v>1034</v>
      </c>
      <c r="E113" s="1">
        <f t="shared" si="117"/>
        <v>1244</v>
      </c>
      <c r="F113" s="1">
        <f t="shared" si="117"/>
        <v>1376</v>
      </c>
      <c r="G113" s="1">
        <f t="shared" si="117"/>
        <v>1230</v>
      </c>
      <c r="H113" s="1">
        <f t="shared" si="117"/>
        <v>1573</v>
      </c>
      <c r="I113" s="1">
        <f t="shared" si="117"/>
        <v>1938</v>
      </c>
      <c r="J113" s="64"/>
      <c r="K113" s="64"/>
      <c r="L113" s="64"/>
      <c r="M113" s="64"/>
      <c r="N113" s="64"/>
    </row>
    <row r="114" spans="1:14" x14ac:dyDescent="0.2">
      <c r="A114" s="46" t="s">
        <v>130</v>
      </c>
      <c r="B114" s="54" t="str">
        <f>+IFERROR(B113/A113-1,"nm")</f>
        <v>nm</v>
      </c>
      <c r="C114" s="54">
        <f t="shared" ref="C114:I114" si="118">+IFERROR(C113/B113-1,"nm")</f>
        <v>0.14684591520165458</v>
      </c>
      <c r="D114" s="54">
        <f t="shared" si="118"/>
        <v>-6.7628494138863848E-2</v>
      </c>
      <c r="E114" s="54">
        <f t="shared" si="118"/>
        <v>0.20309477756286265</v>
      </c>
      <c r="F114" s="54">
        <f t="shared" si="118"/>
        <v>0.10610932475884249</v>
      </c>
      <c r="G114" s="54">
        <f t="shared" si="118"/>
        <v>-0.10610465116279066</v>
      </c>
      <c r="H114" s="54">
        <f t="shared" si="118"/>
        <v>0.27886178861788613</v>
      </c>
      <c r="I114" s="54">
        <f t="shared" si="118"/>
        <v>0.23204068658614108</v>
      </c>
      <c r="J114" s="61"/>
      <c r="K114" s="61"/>
      <c r="L114" s="61"/>
      <c r="M114" s="61"/>
      <c r="N114" s="61"/>
    </row>
    <row r="115" spans="1:14" x14ac:dyDescent="0.2">
      <c r="A115" s="46" t="s">
        <v>132</v>
      </c>
      <c r="B115" s="54">
        <f>+IFERROR(B113/B$99,"nm")</f>
        <v>0.20782290995056951</v>
      </c>
      <c r="C115" s="54">
        <f t="shared" ref="C115:I115" si="119">+IFERROR(C113/C$99,"nm")</f>
        <v>0.24266958424507659</v>
      </c>
      <c r="D115" s="54">
        <f t="shared" si="119"/>
        <v>0.21828161283512773</v>
      </c>
      <c r="E115" s="54">
        <f t="shared" si="119"/>
        <v>0.2408052651955091</v>
      </c>
      <c r="F115" s="54">
        <f t="shared" si="119"/>
        <v>0.26189569851541683</v>
      </c>
      <c r="G115" s="54">
        <f t="shared" si="119"/>
        <v>0.24463007159904535</v>
      </c>
      <c r="H115" s="54">
        <f t="shared" si="119"/>
        <v>0.2944038929440389</v>
      </c>
      <c r="I115" s="54">
        <f t="shared" si="119"/>
        <v>0.32544080604534004</v>
      </c>
    </row>
    <row r="116" spans="1:14" x14ac:dyDescent="0.2">
      <c r="A116" s="9" t="s">
        <v>133</v>
      </c>
      <c r="B116" s="1">
        <f>+Historicals!B170</f>
        <v>49</v>
      </c>
      <c r="C116" s="1">
        <f>+Historicals!C170</f>
        <v>43</v>
      </c>
      <c r="D116" s="1">
        <f>+Historicals!D170</f>
        <v>54</v>
      </c>
      <c r="E116" s="1">
        <f>+Historicals!E170</f>
        <v>55</v>
      </c>
      <c r="F116" s="1">
        <f>+Historicals!F170</f>
        <v>53</v>
      </c>
      <c r="G116" s="1">
        <f>+Historicals!G170</f>
        <v>46</v>
      </c>
      <c r="H116" s="1">
        <f>+Historicals!H170</f>
        <v>43</v>
      </c>
      <c r="I116" s="1">
        <f>+Historicals!I170</f>
        <v>42</v>
      </c>
      <c r="J116" s="64"/>
      <c r="K116" s="64"/>
      <c r="L116" s="64"/>
      <c r="M116" s="64"/>
      <c r="N116" s="64"/>
    </row>
    <row r="117" spans="1:14" x14ac:dyDescent="0.2">
      <c r="A117" s="46" t="s">
        <v>130</v>
      </c>
      <c r="B117" s="54" t="str">
        <f>+IFERROR(B116/A116-1,"nm")</f>
        <v>nm</v>
      </c>
      <c r="C117" s="54">
        <f t="shared" ref="C117:I117" si="120">+IFERROR(C116/B116-1,"nm")</f>
        <v>-0.12244897959183676</v>
      </c>
      <c r="D117" s="54">
        <f t="shared" si="120"/>
        <v>0.2558139534883721</v>
      </c>
      <c r="E117" s="54">
        <f t="shared" si="120"/>
        <v>1.8518518518518601E-2</v>
      </c>
      <c r="F117" s="54">
        <f t="shared" si="120"/>
        <v>-3.6363636363636376E-2</v>
      </c>
      <c r="G117" s="54">
        <f t="shared" si="120"/>
        <v>-0.13207547169811318</v>
      </c>
      <c r="H117" s="54">
        <f t="shared" si="120"/>
        <v>-6.5217391304347783E-2</v>
      </c>
      <c r="I117" s="54">
        <f t="shared" si="120"/>
        <v>-2.3255813953488413E-2</v>
      </c>
      <c r="J117" s="61"/>
      <c r="K117" s="61"/>
      <c r="L117" s="61"/>
      <c r="M117" s="61"/>
      <c r="N117" s="61"/>
    </row>
    <row r="118" spans="1:14" x14ac:dyDescent="0.2">
      <c r="A118" s="46" t="s">
        <v>134</v>
      </c>
      <c r="B118" s="54">
        <f>+IFERROR(B116/B$99,"nm")</f>
        <v>1.053084031807436E-2</v>
      </c>
      <c r="C118" s="54">
        <f t="shared" ref="C118:I118" si="121">+IFERROR(C116/C$99,"nm")</f>
        <v>9.4091903719912464E-3</v>
      </c>
      <c r="D118" s="54">
        <f t="shared" si="121"/>
        <v>1.1399620012666244E-2</v>
      </c>
      <c r="E118" s="54">
        <f t="shared" si="121"/>
        <v>1.064653503677894E-2</v>
      </c>
      <c r="F118" s="54">
        <f t="shared" si="121"/>
        <v>1.0087552341073468E-2</v>
      </c>
      <c r="G118" s="54">
        <f t="shared" si="121"/>
        <v>9.148766905330152E-3</v>
      </c>
      <c r="H118" s="54">
        <f t="shared" si="121"/>
        <v>8.0479131574022079E-3</v>
      </c>
      <c r="I118" s="54">
        <f t="shared" si="121"/>
        <v>7.0528967254408059E-3</v>
      </c>
    </row>
    <row r="119" spans="1:14" x14ac:dyDescent="0.2">
      <c r="A119" s="9" t="s">
        <v>135</v>
      </c>
      <c r="B119" s="1">
        <f>+Historicals!B137</f>
        <v>918</v>
      </c>
      <c r="C119" s="1">
        <f>+Historicals!C137</f>
        <v>1066</v>
      </c>
      <c r="D119" s="1">
        <f>+Historicals!D137</f>
        <v>980</v>
      </c>
      <c r="E119" s="1">
        <f>+Historicals!E137</f>
        <v>1189</v>
      </c>
      <c r="F119" s="1">
        <f>+Historicals!F137</f>
        <v>1323</v>
      </c>
      <c r="G119" s="1">
        <f>+Historicals!G137</f>
        <v>1184</v>
      </c>
      <c r="H119" s="1">
        <f>+Historicals!H137</f>
        <v>1530</v>
      </c>
      <c r="I119" s="1">
        <f>+Historicals!I137</f>
        <v>1896</v>
      </c>
      <c r="J119" s="64"/>
      <c r="K119" s="64"/>
      <c r="L119" s="64"/>
      <c r="M119" s="64"/>
      <c r="N119" s="64"/>
    </row>
    <row r="120" spans="1:14" x14ac:dyDescent="0.2">
      <c r="A120" s="46" t="s">
        <v>130</v>
      </c>
      <c r="B120" s="54" t="str">
        <f>+IFERROR(B119/A119-1,"nm")</f>
        <v>nm</v>
      </c>
      <c r="C120" s="54">
        <f t="shared" ref="C120:I120" si="122">+IFERROR(C119/B119-1,"nm")</f>
        <v>0.16122004357298469</v>
      </c>
      <c r="D120" s="54">
        <f t="shared" si="122"/>
        <v>-8.0675422138836828E-2</v>
      </c>
      <c r="E120" s="54">
        <f t="shared" si="122"/>
        <v>0.21326530612244898</v>
      </c>
      <c r="F120" s="54">
        <f t="shared" si="122"/>
        <v>0.11269974768713209</v>
      </c>
      <c r="G120" s="54">
        <f t="shared" si="122"/>
        <v>-0.1050642479213908</v>
      </c>
      <c r="H120" s="54">
        <f t="shared" si="122"/>
        <v>0.29222972972972983</v>
      </c>
      <c r="I120" s="54">
        <f t="shared" si="122"/>
        <v>0.23921568627450984</v>
      </c>
      <c r="J120" s="61"/>
      <c r="K120" s="61"/>
      <c r="L120" s="61"/>
      <c r="M120" s="61"/>
      <c r="N120" s="61"/>
    </row>
    <row r="121" spans="1:14" x14ac:dyDescent="0.2">
      <c r="A121" s="46" t="s">
        <v>132</v>
      </c>
      <c r="B121" s="54">
        <f>+IFERROR(B119/B$99,"nm")</f>
        <v>0.19729206963249515</v>
      </c>
      <c r="C121" s="54">
        <f t="shared" ref="C121:I121" si="123">+IFERROR(C119/C$99,"nm")</f>
        <v>0.23326039387308534</v>
      </c>
      <c r="D121" s="54">
        <f t="shared" si="123"/>
        <v>0.20688199282246147</v>
      </c>
      <c r="E121" s="54">
        <f t="shared" si="123"/>
        <v>0.23015873015873015</v>
      </c>
      <c r="F121" s="54">
        <f t="shared" si="123"/>
        <v>0.25180814617434338</v>
      </c>
      <c r="G121" s="54">
        <f t="shared" si="123"/>
        <v>0.2354813046937152</v>
      </c>
      <c r="H121" s="54">
        <f t="shared" si="123"/>
        <v>0.28635597978663674</v>
      </c>
      <c r="I121" s="54">
        <f t="shared" si="123"/>
        <v>0.31838790931989924</v>
      </c>
    </row>
    <row r="122" spans="1:14" x14ac:dyDescent="0.2">
      <c r="A122" s="9" t="s">
        <v>136</v>
      </c>
      <c r="B122" s="1">
        <f>+Historicals!B159</f>
        <v>52</v>
      </c>
      <c r="C122" s="1">
        <f>+Historicals!C159</f>
        <v>64</v>
      </c>
      <c r="D122" s="1">
        <f>+Historicals!D159</f>
        <v>59</v>
      </c>
      <c r="E122" s="1">
        <f>+Historicals!E159</f>
        <v>49</v>
      </c>
      <c r="F122" s="1">
        <f>+Historicals!F159</f>
        <v>47</v>
      </c>
      <c r="G122" s="1">
        <f>+Historicals!G159</f>
        <v>41</v>
      </c>
      <c r="H122" s="1">
        <f>+Historicals!H159</f>
        <v>54</v>
      </c>
      <c r="I122" s="1">
        <f>+Historicals!I159</f>
        <v>56</v>
      </c>
      <c r="J122" s="64"/>
      <c r="K122" s="64"/>
      <c r="L122" s="64"/>
      <c r="M122" s="64"/>
      <c r="N122" s="64"/>
    </row>
    <row r="123" spans="1:14" x14ac:dyDescent="0.2">
      <c r="A123" s="46" t="s">
        <v>130</v>
      </c>
      <c r="B123" s="53" t="str">
        <f>+IFERROR(B122/A122-1,"nm")</f>
        <v>nm</v>
      </c>
      <c r="C123" s="53">
        <f t="shared" ref="C123:I123" si="124">+IFERROR(C122/B122-1,"nm")</f>
        <v>0.23076923076923084</v>
      </c>
      <c r="D123" s="53">
        <f t="shared" si="124"/>
        <v>-7.8125E-2</v>
      </c>
      <c r="E123" s="53">
        <f t="shared" si="124"/>
        <v>-0.16949152542372881</v>
      </c>
      <c r="F123" s="53">
        <f t="shared" si="124"/>
        <v>-4.081632653061229E-2</v>
      </c>
      <c r="G123" s="53">
        <f t="shared" si="124"/>
        <v>-0.12765957446808507</v>
      </c>
      <c r="H123" s="53">
        <f t="shared" si="124"/>
        <v>0.31707317073170738</v>
      </c>
      <c r="I123" s="53">
        <f t="shared" si="124"/>
        <v>3.7037037037036979E-2</v>
      </c>
      <c r="J123" s="61"/>
      <c r="K123" s="61"/>
      <c r="L123" s="61"/>
      <c r="M123" s="61"/>
      <c r="N123" s="61"/>
    </row>
    <row r="124" spans="1:14" x14ac:dyDescent="0.2">
      <c r="A124" s="46" t="s">
        <v>134</v>
      </c>
      <c r="B124" s="54">
        <f>+IFERROR(B122/B$99,"nm")</f>
        <v>1.117558564367075E-2</v>
      </c>
      <c r="C124" s="54">
        <f t="shared" ref="C124:I124" si="125">+IFERROR(C122/C$99,"nm")</f>
        <v>1.400437636761488E-2</v>
      </c>
      <c r="D124" s="54">
        <f t="shared" si="125"/>
        <v>1.2455140384209416E-2</v>
      </c>
      <c r="E124" s="54">
        <f t="shared" si="125"/>
        <v>9.485094850948509E-3</v>
      </c>
      <c r="F124" s="54">
        <f t="shared" si="125"/>
        <v>8.9455652835934533E-3</v>
      </c>
      <c r="G124" s="54">
        <f t="shared" si="125"/>
        <v>8.1543357199681775E-3</v>
      </c>
      <c r="H124" s="54">
        <f t="shared" si="125"/>
        <v>1.0106681639528355E-2</v>
      </c>
      <c r="I124" s="54">
        <f t="shared" si="125"/>
        <v>9.4038623005877411E-3</v>
      </c>
    </row>
    <row r="125" spans="1:14" x14ac:dyDescent="0.2">
      <c r="A125" s="57" t="s">
        <v>108</v>
      </c>
      <c r="B125" s="49"/>
      <c r="C125" s="49"/>
      <c r="D125" s="49"/>
      <c r="E125" s="49"/>
      <c r="F125" s="49"/>
      <c r="G125" s="49"/>
      <c r="H125" s="49"/>
      <c r="I125" s="49"/>
      <c r="J125" s="50"/>
      <c r="K125" s="50"/>
      <c r="L125" s="50"/>
      <c r="M125" s="50"/>
      <c r="N125" s="50"/>
    </row>
    <row r="126" spans="1:14" x14ac:dyDescent="0.2">
      <c r="A126" s="9" t="s">
        <v>137</v>
      </c>
      <c r="B126" s="1">
        <f>+Historicals!B123</f>
        <v>115</v>
      </c>
      <c r="C126" s="1">
        <f>+Historicals!C123</f>
        <v>73</v>
      </c>
      <c r="D126" s="1">
        <f>+Historicals!D123</f>
        <v>73</v>
      </c>
      <c r="E126" s="1">
        <f>+Historicals!E123</f>
        <v>88</v>
      </c>
      <c r="F126" s="1">
        <f>+Historicals!F123</f>
        <v>42</v>
      </c>
      <c r="G126" s="1">
        <f>+Historicals!G123</f>
        <v>30</v>
      </c>
      <c r="H126" s="1">
        <f>+Historicals!H123</f>
        <v>25</v>
      </c>
      <c r="I126" s="1">
        <f>+Historicals!I123</f>
        <v>102</v>
      </c>
    </row>
    <row r="127" spans="1:14" x14ac:dyDescent="0.2">
      <c r="A127" s="44" t="s">
        <v>130</v>
      </c>
      <c r="B127" s="54" t="str">
        <f>+IFERROR(B126/A126-1,"nm")</f>
        <v>nm</v>
      </c>
      <c r="C127" s="54">
        <f t="shared" ref="C127:I127" si="126">+IFERROR(C126/B126-1,"nm")</f>
        <v>-0.36521739130434783</v>
      </c>
      <c r="D127" s="54">
        <f t="shared" si="126"/>
        <v>0</v>
      </c>
      <c r="E127" s="54">
        <f t="shared" si="126"/>
        <v>0.20547945205479445</v>
      </c>
      <c r="F127" s="54">
        <f t="shared" si="126"/>
        <v>-0.52272727272727271</v>
      </c>
      <c r="G127" s="54">
        <f t="shared" si="126"/>
        <v>-0.2857142857142857</v>
      </c>
      <c r="H127" s="54">
        <f t="shared" si="126"/>
        <v>-0.16666666666666663</v>
      </c>
      <c r="I127" s="54">
        <f t="shared" si="126"/>
        <v>3.08</v>
      </c>
    </row>
    <row r="128" spans="1:14" x14ac:dyDescent="0.2">
      <c r="A128" s="9" t="s">
        <v>131</v>
      </c>
      <c r="B128" s="1">
        <f>B134+B131</f>
        <v>-2057</v>
      </c>
      <c r="C128" s="1">
        <f t="shared" ref="C128:I128" si="127">C134+C131</f>
        <v>-2366</v>
      </c>
      <c r="D128" s="1">
        <f t="shared" si="127"/>
        <v>-2444</v>
      </c>
      <c r="E128" s="1">
        <f t="shared" si="127"/>
        <v>-2441</v>
      </c>
      <c r="F128" s="1">
        <f t="shared" si="127"/>
        <v>-3067</v>
      </c>
      <c r="G128" s="1">
        <f t="shared" si="127"/>
        <v>-3254</v>
      </c>
      <c r="H128" s="1">
        <f t="shared" si="127"/>
        <v>-3434</v>
      </c>
      <c r="I128" s="1">
        <f t="shared" si="127"/>
        <v>-4042</v>
      </c>
    </row>
    <row r="129" spans="1:14" x14ac:dyDescent="0.2">
      <c r="A129" s="46" t="s">
        <v>130</v>
      </c>
      <c r="B129" s="54" t="str">
        <f>+IFERROR(B128/A128-1,"nm")</f>
        <v>nm</v>
      </c>
      <c r="C129" s="54">
        <f t="shared" ref="C129:I129" si="128">+IFERROR(C128/B128-1,"nm")</f>
        <v>0.15021876519202726</v>
      </c>
      <c r="D129" s="54">
        <f t="shared" si="128"/>
        <v>3.2967032967033072E-2</v>
      </c>
      <c r="E129" s="54">
        <f t="shared" si="128"/>
        <v>-1.2274959083469206E-3</v>
      </c>
      <c r="F129" s="54">
        <f t="shared" si="128"/>
        <v>0.25645227365833678</v>
      </c>
      <c r="G129" s="54">
        <f t="shared" si="128"/>
        <v>6.0971633518095869E-2</v>
      </c>
      <c r="H129" s="54">
        <f t="shared" si="128"/>
        <v>5.5316533497234088E-2</v>
      </c>
      <c r="I129" s="54">
        <f t="shared" si="128"/>
        <v>0.1770529994175889</v>
      </c>
    </row>
    <row r="130" spans="1:14" x14ac:dyDescent="0.2">
      <c r="A130" s="46" t="s">
        <v>132</v>
      </c>
      <c r="B130" s="54">
        <f>+IFERROR(B128/B$126,"nm")</f>
        <v>-17.88695652173913</v>
      </c>
      <c r="C130" s="54">
        <f t="shared" ref="C130:I130" si="129">+IFERROR(C128/C$126,"nm")</f>
        <v>-32.410958904109592</v>
      </c>
      <c r="D130" s="54">
        <f t="shared" si="129"/>
        <v>-33.479452054794521</v>
      </c>
      <c r="E130" s="54">
        <f t="shared" si="129"/>
        <v>-27.738636363636363</v>
      </c>
      <c r="F130" s="54">
        <f t="shared" si="129"/>
        <v>-73.023809523809518</v>
      </c>
      <c r="G130" s="54">
        <f t="shared" si="129"/>
        <v>-108.46666666666667</v>
      </c>
      <c r="H130" s="54">
        <f t="shared" si="129"/>
        <v>-137.36000000000001</v>
      </c>
      <c r="I130" s="54">
        <f t="shared" si="129"/>
        <v>-39.627450980392155</v>
      </c>
    </row>
    <row r="131" spans="1:14" x14ac:dyDescent="0.2">
      <c r="A131" s="9" t="s">
        <v>133</v>
      </c>
      <c r="B131" s="1">
        <f>+Historicals!B171</f>
        <v>210</v>
      </c>
      <c r="C131" s="1">
        <f>+Historicals!C171</f>
        <v>230</v>
      </c>
      <c r="D131" s="1">
        <f>+Historicals!D171</f>
        <v>233</v>
      </c>
      <c r="E131" s="1">
        <f>+Historicals!E171</f>
        <v>217</v>
      </c>
      <c r="F131" s="1">
        <f>+Historicals!F171</f>
        <v>195</v>
      </c>
      <c r="G131" s="1">
        <f>+Historicals!G171</f>
        <v>214</v>
      </c>
      <c r="H131" s="1">
        <f>+Historicals!H171</f>
        <v>222</v>
      </c>
      <c r="I131" s="1">
        <f>+Historicals!I171</f>
        <v>220</v>
      </c>
    </row>
    <row r="132" spans="1:14" x14ac:dyDescent="0.2">
      <c r="A132" s="46" t="s">
        <v>130</v>
      </c>
      <c r="B132" s="54" t="str">
        <f>+IFERROR(B131/A131-1,"nm")</f>
        <v>nm</v>
      </c>
      <c r="C132" s="54">
        <f t="shared" ref="C132:I132" si="130">+IFERROR(C131/B131-1,"nm")</f>
        <v>9.5238095238095344E-2</v>
      </c>
      <c r="D132" s="54">
        <f t="shared" si="130"/>
        <v>1.304347826086949E-2</v>
      </c>
      <c r="E132" s="54">
        <f t="shared" si="130"/>
        <v>-6.8669527896995763E-2</v>
      </c>
      <c r="F132" s="54">
        <f t="shared" si="130"/>
        <v>-0.10138248847926268</v>
      </c>
      <c r="G132" s="54">
        <f t="shared" si="130"/>
        <v>9.7435897435897534E-2</v>
      </c>
      <c r="H132" s="54">
        <f t="shared" si="130"/>
        <v>3.7383177570093462E-2</v>
      </c>
      <c r="I132" s="54">
        <f t="shared" si="130"/>
        <v>-9.009009009009028E-3</v>
      </c>
    </row>
    <row r="133" spans="1:14" x14ac:dyDescent="0.2">
      <c r="A133" s="46" t="s">
        <v>134</v>
      </c>
      <c r="B133" s="54">
        <f>+IFERROR(B131/B$126,"nm")</f>
        <v>1.826086956521739</v>
      </c>
      <c r="C133" s="54">
        <f t="shared" ref="C133:I133" si="131">+IFERROR(C131/C$126,"nm")</f>
        <v>3.1506849315068495</v>
      </c>
      <c r="D133" s="54">
        <f t="shared" si="131"/>
        <v>3.1917808219178081</v>
      </c>
      <c r="E133" s="54">
        <f t="shared" si="131"/>
        <v>2.4659090909090908</v>
      </c>
      <c r="F133" s="54">
        <f t="shared" si="131"/>
        <v>4.6428571428571432</v>
      </c>
      <c r="G133" s="54">
        <f t="shared" si="131"/>
        <v>7.1333333333333337</v>
      </c>
      <c r="H133" s="54">
        <f t="shared" si="131"/>
        <v>8.8800000000000008</v>
      </c>
      <c r="I133" s="54">
        <f t="shared" si="131"/>
        <v>2.1568627450980391</v>
      </c>
    </row>
    <row r="134" spans="1:14" x14ac:dyDescent="0.2">
      <c r="A134" s="9" t="s">
        <v>135</v>
      </c>
      <c r="B134" s="1">
        <f>+Historicals!B138</f>
        <v>-2267</v>
      </c>
      <c r="C134" s="1">
        <f>+Historicals!C138</f>
        <v>-2596</v>
      </c>
      <c r="D134" s="1">
        <f>+Historicals!D138</f>
        <v>-2677</v>
      </c>
      <c r="E134" s="1">
        <f>+Historicals!E138</f>
        <v>-2658</v>
      </c>
      <c r="F134" s="1">
        <f>+Historicals!F138</f>
        <v>-3262</v>
      </c>
      <c r="G134" s="1">
        <f>+Historicals!G138</f>
        <v>-3468</v>
      </c>
      <c r="H134" s="1">
        <f>+Historicals!H138</f>
        <v>-3656</v>
      </c>
      <c r="I134" s="1">
        <f>+Historicals!I138</f>
        <v>-4262</v>
      </c>
    </row>
    <row r="135" spans="1:14" x14ac:dyDescent="0.2">
      <c r="A135" s="46" t="s">
        <v>130</v>
      </c>
      <c r="B135" s="54" t="str">
        <f>+IFERROR(B134/A134-1,"nm")</f>
        <v>nm</v>
      </c>
      <c r="C135" s="54">
        <f t="shared" ref="C135:I135" si="132">+IFERROR(C134/B134-1,"nm")</f>
        <v>0.145125716806352</v>
      </c>
      <c r="D135" s="54">
        <f t="shared" si="132"/>
        <v>3.1201848998459125E-2</v>
      </c>
      <c r="E135" s="54">
        <f t="shared" si="132"/>
        <v>-7.097497198356395E-3</v>
      </c>
      <c r="F135" s="54">
        <f t="shared" si="132"/>
        <v>0.22723852520692245</v>
      </c>
      <c r="G135" s="54">
        <f t="shared" si="132"/>
        <v>6.3151440833844275E-2</v>
      </c>
      <c r="H135" s="54">
        <f t="shared" si="132"/>
        <v>5.4209919261822392E-2</v>
      </c>
      <c r="I135" s="54">
        <f t="shared" si="132"/>
        <v>0.16575492341356668</v>
      </c>
    </row>
    <row r="136" spans="1:14" x14ac:dyDescent="0.2">
      <c r="A136" s="46" t="s">
        <v>132</v>
      </c>
      <c r="B136" s="54">
        <f>+IFERROR(B134/B$126,"nm")</f>
        <v>-19.713043478260868</v>
      </c>
      <c r="C136" s="54">
        <f t="shared" ref="C136:I136" si="133">+IFERROR(C134/C$126,"nm")</f>
        <v>-35.561643835616437</v>
      </c>
      <c r="D136" s="54">
        <f t="shared" si="133"/>
        <v>-36.671232876712331</v>
      </c>
      <c r="E136" s="54">
        <f t="shared" si="133"/>
        <v>-30.204545454545453</v>
      </c>
      <c r="F136" s="54">
        <f t="shared" si="133"/>
        <v>-77.666666666666671</v>
      </c>
      <c r="G136" s="54">
        <f t="shared" si="133"/>
        <v>-115.6</v>
      </c>
      <c r="H136" s="54">
        <f t="shared" si="133"/>
        <v>-146.24</v>
      </c>
      <c r="I136" s="54">
        <f t="shared" si="133"/>
        <v>-41.784313725490193</v>
      </c>
    </row>
    <row r="137" spans="1:14" x14ac:dyDescent="0.2">
      <c r="A137" s="9" t="s">
        <v>136</v>
      </c>
      <c r="B137" s="1">
        <f>+Historicals!B160</f>
        <v>225</v>
      </c>
      <c r="C137" s="1">
        <f>+Historicals!C160</f>
        <v>258</v>
      </c>
      <c r="D137" s="1">
        <f>+Historicals!D160</f>
        <v>278</v>
      </c>
      <c r="E137" s="1">
        <f>+Historicals!E160</f>
        <v>286</v>
      </c>
      <c r="F137" s="1">
        <f>+Historicals!F160</f>
        <v>278</v>
      </c>
      <c r="G137" s="1">
        <f>+Historicals!G160</f>
        <v>438</v>
      </c>
      <c r="H137" s="1">
        <f>+Historicals!H160</f>
        <v>278</v>
      </c>
      <c r="I137" s="1">
        <f>+Historicals!I160</f>
        <v>222</v>
      </c>
    </row>
    <row r="138" spans="1:14" x14ac:dyDescent="0.2">
      <c r="A138" s="46" t="s">
        <v>130</v>
      </c>
      <c r="B138" s="54" t="str">
        <f>+IFERROR(B137/A137-1,"nm")</f>
        <v>nm</v>
      </c>
      <c r="C138" s="54">
        <f t="shared" ref="C138:I138" si="134">+IFERROR(C137/B137-1,"nm")</f>
        <v>0.14666666666666672</v>
      </c>
      <c r="D138" s="54">
        <f t="shared" si="134"/>
        <v>7.7519379844961156E-2</v>
      </c>
      <c r="E138" s="54">
        <f t="shared" si="134"/>
        <v>2.877697841726623E-2</v>
      </c>
      <c r="F138" s="54">
        <f t="shared" si="134"/>
        <v>-2.7972027972028024E-2</v>
      </c>
      <c r="G138" s="54">
        <f t="shared" si="134"/>
        <v>0.57553956834532372</v>
      </c>
      <c r="H138" s="54">
        <f t="shared" si="134"/>
        <v>-0.36529680365296802</v>
      </c>
      <c r="I138" s="54">
        <f t="shared" si="134"/>
        <v>-0.20143884892086328</v>
      </c>
    </row>
    <row r="139" spans="1:14" x14ac:dyDescent="0.2">
      <c r="A139" s="46" t="s">
        <v>134</v>
      </c>
      <c r="B139" s="54">
        <f>+IFERROR(B137/B$126,"nm")</f>
        <v>1.9565217391304348</v>
      </c>
      <c r="C139" s="54">
        <f t="shared" ref="C139:I139" si="135">+IFERROR(C137/C$126,"nm")</f>
        <v>3.5342465753424657</v>
      </c>
      <c r="D139" s="54">
        <f t="shared" si="135"/>
        <v>3.8082191780821919</v>
      </c>
      <c r="E139" s="54">
        <f t="shared" si="135"/>
        <v>3.25</v>
      </c>
      <c r="F139" s="54">
        <f t="shared" si="135"/>
        <v>6.6190476190476186</v>
      </c>
      <c r="G139" s="54">
        <f t="shared" si="135"/>
        <v>14.6</v>
      </c>
      <c r="H139" s="54">
        <f t="shared" si="135"/>
        <v>11.12</v>
      </c>
      <c r="I139" s="54">
        <f t="shared" si="135"/>
        <v>2.1764705882352939</v>
      </c>
    </row>
    <row r="140" spans="1:14" x14ac:dyDescent="0.2">
      <c r="A140" s="57" t="s">
        <v>105</v>
      </c>
      <c r="B140" s="49"/>
      <c r="C140" s="49"/>
      <c r="D140" s="49"/>
      <c r="E140" s="49"/>
      <c r="F140" s="49"/>
      <c r="G140" s="49"/>
      <c r="H140" s="49"/>
      <c r="I140" s="49"/>
      <c r="J140" s="50"/>
      <c r="K140" s="50"/>
      <c r="L140" s="50"/>
      <c r="M140" s="50"/>
      <c r="N140" s="50"/>
    </row>
    <row r="141" spans="1:14" x14ac:dyDescent="0.2">
      <c r="A141" s="9" t="s">
        <v>137</v>
      </c>
      <c r="B141" s="67">
        <f>+Historicals!B125</f>
        <v>1982</v>
      </c>
      <c r="C141" s="67">
        <f>+Historicals!C125</f>
        <v>1955</v>
      </c>
      <c r="D141" s="67">
        <f>+Historicals!D125</f>
        <v>2042</v>
      </c>
      <c r="E141" s="67">
        <f>+Historicals!E125</f>
        <v>1886</v>
      </c>
      <c r="F141" s="67">
        <f>+Historicals!F125</f>
        <v>1906</v>
      </c>
      <c r="G141" s="67">
        <f>+Historicals!G125</f>
        <v>1846</v>
      </c>
      <c r="H141" s="67">
        <f>+Historicals!H125</f>
        <v>2205</v>
      </c>
      <c r="I141" s="67">
        <f>+Historicals!I125</f>
        <v>2346</v>
      </c>
    </row>
    <row r="142" spans="1:14" x14ac:dyDescent="0.2">
      <c r="A142" s="44" t="s">
        <v>130</v>
      </c>
      <c r="B142" s="54" t="str">
        <f>+IFERROR(B141/A141-1,"nm")</f>
        <v>nm</v>
      </c>
      <c r="C142" s="54">
        <f t="shared" ref="C142:I142" si="136">+IFERROR(C141/B141-1,"nm")</f>
        <v>-1.3622603430877955E-2</v>
      </c>
      <c r="D142" s="54">
        <f t="shared" si="136"/>
        <v>4.4501278772378416E-2</v>
      </c>
      <c r="E142" s="54">
        <f t="shared" si="136"/>
        <v>-7.6395690499510338E-2</v>
      </c>
      <c r="F142" s="54">
        <f t="shared" si="136"/>
        <v>1.0604453870625585E-2</v>
      </c>
      <c r="G142" s="54">
        <f t="shared" si="136"/>
        <v>-3.147953830010497E-2</v>
      </c>
      <c r="H142" s="54">
        <f t="shared" si="136"/>
        <v>0.19447453954496208</v>
      </c>
      <c r="I142" s="54">
        <f t="shared" si="136"/>
        <v>6.3945578231292544E-2</v>
      </c>
    </row>
    <row r="143" spans="1:14" x14ac:dyDescent="0.2">
      <c r="A143" s="45" t="s">
        <v>114</v>
      </c>
      <c r="B143" s="55">
        <f>+Historicals!B126</f>
        <v>0</v>
      </c>
      <c r="C143" s="55">
        <f>+Historicals!C126</f>
        <v>0</v>
      </c>
      <c r="D143" s="55">
        <f>+Historicals!D126</f>
        <v>0</v>
      </c>
      <c r="E143" s="55">
        <f>+Historicals!E126</f>
        <v>0</v>
      </c>
      <c r="F143" s="55">
        <f>+Historicals!F126</f>
        <v>1658</v>
      </c>
      <c r="G143" s="55">
        <f>+Historicals!G126</f>
        <v>1642</v>
      </c>
      <c r="H143" s="55">
        <f>+Historicals!H126</f>
        <v>1986</v>
      </c>
      <c r="I143" s="55">
        <f>+Historicals!I126</f>
        <v>2094</v>
      </c>
    </row>
    <row r="144" spans="1:14" x14ac:dyDescent="0.2">
      <c r="A144" s="44" t="s">
        <v>130</v>
      </c>
      <c r="B144" s="54" t="str">
        <f>+IFERROR(B143/A143-1,"nm")</f>
        <v>nm</v>
      </c>
      <c r="C144" s="54" t="str">
        <f t="shared" ref="C144:I144" si="137">+IFERROR(C143/B143-1,"nm")</f>
        <v>nm</v>
      </c>
      <c r="D144" s="54" t="str">
        <f t="shared" si="137"/>
        <v>nm</v>
      </c>
      <c r="E144" s="54" t="str">
        <f t="shared" si="137"/>
        <v>nm</v>
      </c>
      <c r="F144" s="54" t="str">
        <f t="shared" si="137"/>
        <v>nm</v>
      </c>
      <c r="G144" s="54">
        <f t="shared" si="137"/>
        <v>-9.6501809408926498E-3</v>
      </c>
      <c r="H144" s="54">
        <f t="shared" si="137"/>
        <v>0.2095006090133984</v>
      </c>
      <c r="I144" s="54">
        <f t="shared" si="137"/>
        <v>5.4380664652567967E-2</v>
      </c>
    </row>
    <row r="145" spans="1:9" x14ac:dyDescent="0.2">
      <c r="A145" s="44" t="s">
        <v>138</v>
      </c>
      <c r="B145" s="54">
        <f>+Historicals!B198</f>
        <v>0</v>
      </c>
      <c r="C145" s="54">
        <f>+Historicals!C198</f>
        <v>0</v>
      </c>
      <c r="D145" s="54">
        <f>+Historicals!D198</f>
        <v>0</v>
      </c>
      <c r="E145" s="54">
        <f>+Historicals!E198</f>
        <v>0</v>
      </c>
      <c r="F145" s="54">
        <f>+Historicals!F198</f>
        <v>0</v>
      </c>
      <c r="G145" s="54">
        <f>+Historicals!G198</f>
        <v>-9.6501809408926498E-3</v>
      </c>
      <c r="H145" s="54">
        <f>+Historicals!H198</f>
        <v>0.2095006090133984</v>
      </c>
      <c r="I145" s="54">
        <f>+Historicals!I198</f>
        <v>0.06</v>
      </c>
    </row>
    <row r="146" spans="1:9" x14ac:dyDescent="0.2">
      <c r="A146" s="44" t="s">
        <v>139</v>
      </c>
      <c r="B146" s="54" t="str">
        <f>+IFERROR(B144-B145,"nm")</f>
        <v>nm</v>
      </c>
      <c r="C146" s="54" t="str">
        <f t="shared" ref="C146:I146" si="138">+IFERROR(C144-C145,"nm")</f>
        <v>nm</v>
      </c>
      <c r="D146" s="54" t="str">
        <f t="shared" si="138"/>
        <v>nm</v>
      </c>
      <c r="E146" s="54" t="str">
        <f t="shared" si="138"/>
        <v>nm</v>
      </c>
      <c r="F146" s="54" t="str">
        <f t="shared" si="138"/>
        <v>nm</v>
      </c>
      <c r="G146" s="54">
        <f t="shared" si="138"/>
        <v>0</v>
      </c>
      <c r="H146" s="54">
        <f t="shared" si="138"/>
        <v>0</v>
      </c>
      <c r="I146" s="54">
        <f t="shared" si="138"/>
        <v>-5.6193353474320307E-3</v>
      </c>
    </row>
    <row r="147" spans="1:9" x14ac:dyDescent="0.2">
      <c r="A147" s="45" t="s">
        <v>115</v>
      </c>
      <c r="B147" s="55">
        <f>+Historicals!B127</f>
        <v>0</v>
      </c>
      <c r="C147" s="55">
        <f>+Historicals!C127</f>
        <v>0</v>
      </c>
      <c r="D147" s="55">
        <f>+Historicals!D127</f>
        <v>0</v>
      </c>
      <c r="E147" s="55">
        <f>+Historicals!E127</f>
        <v>0</v>
      </c>
      <c r="F147" s="55">
        <f>+Historicals!F127</f>
        <v>118</v>
      </c>
      <c r="G147" s="55">
        <f>+Historicals!G127</f>
        <v>89</v>
      </c>
      <c r="H147" s="55">
        <f>+Historicals!H127</f>
        <v>104</v>
      </c>
      <c r="I147" s="55">
        <f>+Historicals!I127</f>
        <v>103</v>
      </c>
    </row>
    <row r="148" spans="1:9" x14ac:dyDescent="0.2">
      <c r="A148" s="44" t="s">
        <v>130</v>
      </c>
      <c r="B148" s="54" t="str">
        <f>+IFERROR(B147/A147-1,"nm")</f>
        <v>nm</v>
      </c>
      <c r="C148" s="54" t="str">
        <f t="shared" ref="C148:I148" si="139">+IFERROR(C147/B147-1,"nm")</f>
        <v>nm</v>
      </c>
      <c r="D148" s="54" t="str">
        <f t="shared" si="139"/>
        <v>nm</v>
      </c>
      <c r="E148" s="54" t="str">
        <f t="shared" si="139"/>
        <v>nm</v>
      </c>
      <c r="F148" s="54" t="str">
        <f t="shared" si="139"/>
        <v>nm</v>
      </c>
      <c r="G148" s="54">
        <f t="shared" si="139"/>
        <v>-0.24576271186440679</v>
      </c>
      <c r="H148" s="54">
        <f t="shared" si="139"/>
        <v>0.1685393258426966</v>
      </c>
      <c r="I148" s="54">
        <f t="shared" si="139"/>
        <v>-9.6153846153845812E-3</v>
      </c>
    </row>
    <row r="149" spans="1:9" x14ac:dyDescent="0.2">
      <c r="A149" s="44" t="s">
        <v>138</v>
      </c>
      <c r="B149" s="54">
        <f>+Historicals!B199</f>
        <v>0</v>
      </c>
      <c r="C149" s="54">
        <f>+Historicals!C199</f>
        <v>0</v>
      </c>
      <c r="D149" s="54">
        <f>+Historicals!D199</f>
        <v>0</v>
      </c>
      <c r="E149" s="54">
        <f>+Historicals!E199</f>
        <v>0</v>
      </c>
      <c r="F149" s="54">
        <f>+Historicals!F199</f>
        <v>0</v>
      </c>
      <c r="G149" s="54">
        <f>+Historicals!G199</f>
        <v>-0.24576271186440679</v>
      </c>
      <c r="H149" s="54">
        <f>+Historicals!H199</f>
        <v>0.1685393258426966</v>
      </c>
      <c r="I149" s="54">
        <f>+Historicals!I199</f>
        <v>-0.03</v>
      </c>
    </row>
    <row r="150" spans="1:9" x14ac:dyDescent="0.2">
      <c r="A150" s="44" t="s">
        <v>139</v>
      </c>
      <c r="B150" s="54" t="str">
        <f>+IFERROR(B148-B149,"nm")</f>
        <v>nm</v>
      </c>
      <c r="C150" s="54" t="str">
        <f t="shared" ref="C150:I150" si="140">+IFERROR(C148-C149,"nm")</f>
        <v>nm</v>
      </c>
      <c r="D150" s="54" t="str">
        <f t="shared" si="140"/>
        <v>nm</v>
      </c>
      <c r="E150" s="54" t="str">
        <f t="shared" si="140"/>
        <v>nm</v>
      </c>
      <c r="F150" s="54" t="str">
        <f t="shared" si="140"/>
        <v>nm</v>
      </c>
      <c r="G150" s="54">
        <f t="shared" si="140"/>
        <v>0</v>
      </c>
      <c r="H150" s="54">
        <f t="shared" si="140"/>
        <v>0</v>
      </c>
      <c r="I150" s="54">
        <f t="shared" si="140"/>
        <v>2.0384615384615418E-2</v>
      </c>
    </row>
    <row r="151" spans="1:9" x14ac:dyDescent="0.2">
      <c r="A151" s="45" t="s">
        <v>116</v>
      </c>
      <c r="B151" s="55">
        <f>+Historicals!B128</f>
        <v>0</v>
      </c>
      <c r="C151" s="55">
        <f>+Historicals!C128</f>
        <v>0</v>
      </c>
      <c r="D151" s="55">
        <f>+Historicals!D128</f>
        <v>0</v>
      </c>
      <c r="E151" s="55">
        <f>+Historicals!E128</f>
        <v>0</v>
      </c>
      <c r="F151" s="55">
        <f>+Historicals!F128</f>
        <v>24</v>
      </c>
      <c r="G151" s="55">
        <f>+Historicals!G128</f>
        <v>25</v>
      </c>
      <c r="H151" s="55">
        <f>+Historicals!H128</f>
        <v>29</v>
      </c>
      <c r="I151" s="55">
        <f>+Historicals!I128</f>
        <v>26</v>
      </c>
    </row>
    <row r="152" spans="1:9" x14ac:dyDescent="0.2">
      <c r="A152" s="44" t="s">
        <v>130</v>
      </c>
      <c r="B152" s="54" t="str">
        <f>+IFERROR(B151/A151-1,"nm")</f>
        <v>nm</v>
      </c>
      <c r="C152" s="54" t="str">
        <f t="shared" ref="C152:I152" si="141">+IFERROR(C151/B151-1,"nm")</f>
        <v>nm</v>
      </c>
      <c r="D152" s="54" t="str">
        <f t="shared" si="141"/>
        <v>nm</v>
      </c>
      <c r="E152" s="54" t="str">
        <f t="shared" si="141"/>
        <v>nm</v>
      </c>
      <c r="F152" s="54" t="str">
        <f t="shared" si="141"/>
        <v>nm</v>
      </c>
      <c r="G152" s="54">
        <f t="shared" si="141"/>
        <v>4.1666666666666741E-2</v>
      </c>
      <c r="H152" s="54">
        <f t="shared" si="141"/>
        <v>0.15999999999999992</v>
      </c>
      <c r="I152" s="54">
        <f t="shared" si="141"/>
        <v>-0.10344827586206895</v>
      </c>
    </row>
    <row r="153" spans="1:9" x14ac:dyDescent="0.2">
      <c r="A153" s="44" t="s">
        <v>138</v>
      </c>
      <c r="B153" s="54">
        <f>+Historicals!B200</f>
        <v>0</v>
      </c>
      <c r="C153" s="54">
        <f>+Historicals!C200</f>
        <v>0</v>
      </c>
      <c r="D153" s="54">
        <f>+Historicals!D200</f>
        <v>0</v>
      </c>
      <c r="E153" s="54">
        <f>+Historicals!E200</f>
        <v>0</v>
      </c>
      <c r="F153" s="54">
        <f>+Historicals!F200</f>
        <v>0</v>
      </c>
      <c r="G153" s="54">
        <f>+Historicals!G200</f>
        <v>4.1666666666666741E-2</v>
      </c>
      <c r="H153" s="54">
        <f>+Historicals!H200</f>
        <v>0.15999999999999992</v>
      </c>
      <c r="I153" s="54">
        <f>+Historicals!I200</f>
        <v>-0.16</v>
      </c>
    </row>
    <row r="154" spans="1:9" x14ac:dyDescent="0.2">
      <c r="A154" s="44" t="s">
        <v>139</v>
      </c>
      <c r="B154" s="54" t="str">
        <f>+IFERROR(B152-B153,"nm")</f>
        <v>nm</v>
      </c>
      <c r="C154" s="54" t="str">
        <f t="shared" ref="C154:I154" si="142">+IFERROR(C152-C153,"nm")</f>
        <v>nm</v>
      </c>
      <c r="D154" s="54" t="str">
        <f t="shared" si="142"/>
        <v>nm</v>
      </c>
      <c r="E154" s="54" t="str">
        <f t="shared" si="142"/>
        <v>nm</v>
      </c>
      <c r="F154" s="54" t="str">
        <f t="shared" si="142"/>
        <v>nm</v>
      </c>
      <c r="G154" s="54">
        <f t="shared" si="142"/>
        <v>0</v>
      </c>
      <c r="H154" s="54">
        <f t="shared" si="142"/>
        <v>0</v>
      </c>
      <c r="I154" s="54">
        <f t="shared" si="142"/>
        <v>5.6551724137931053E-2</v>
      </c>
    </row>
    <row r="155" spans="1:9" x14ac:dyDescent="0.2">
      <c r="A155" s="9" t="s">
        <v>131</v>
      </c>
      <c r="B155" s="1">
        <f>B161+B158</f>
        <v>535</v>
      </c>
      <c r="C155" s="1">
        <f t="shared" ref="C155:I155" si="143">C161+C158</f>
        <v>514</v>
      </c>
      <c r="D155" s="1">
        <f t="shared" si="143"/>
        <v>505</v>
      </c>
      <c r="E155" s="1">
        <f t="shared" si="143"/>
        <v>343</v>
      </c>
      <c r="F155" s="1">
        <f t="shared" si="143"/>
        <v>334</v>
      </c>
      <c r="G155" s="1">
        <f t="shared" si="143"/>
        <v>322</v>
      </c>
      <c r="H155" s="1">
        <f t="shared" si="143"/>
        <v>569</v>
      </c>
      <c r="I155" s="1">
        <f t="shared" si="143"/>
        <v>691</v>
      </c>
    </row>
    <row r="156" spans="1:9" x14ac:dyDescent="0.2">
      <c r="A156" s="46" t="s">
        <v>130</v>
      </c>
      <c r="B156" s="54" t="str">
        <f>+IFERROR(B155/A155-1,"nm")</f>
        <v>nm</v>
      </c>
      <c r="C156" s="54">
        <f t="shared" ref="C156:I156" si="144">+IFERROR(C155/B155-1,"nm")</f>
        <v>-3.9252336448598157E-2</v>
      </c>
      <c r="D156" s="54">
        <f t="shared" si="144"/>
        <v>-1.7509727626459193E-2</v>
      </c>
      <c r="E156" s="54">
        <f t="shared" si="144"/>
        <v>-0.32079207920792074</v>
      </c>
      <c r="F156" s="54">
        <f t="shared" si="144"/>
        <v>-2.6239067055393583E-2</v>
      </c>
      <c r="G156" s="54">
        <f t="shared" si="144"/>
        <v>-3.59281437125748E-2</v>
      </c>
      <c r="H156" s="54">
        <f t="shared" si="144"/>
        <v>0.76708074534161486</v>
      </c>
      <c r="I156" s="54">
        <f t="shared" si="144"/>
        <v>0.21441124780316345</v>
      </c>
    </row>
    <row r="157" spans="1:9" x14ac:dyDescent="0.2">
      <c r="A157" s="46" t="s">
        <v>132</v>
      </c>
      <c r="B157" s="54">
        <f>+IFERROR(B155/B$141,"nm")</f>
        <v>0.26992936427850656</v>
      </c>
      <c r="C157" s="54">
        <f t="shared" ref="C157:I157" si="145">+IFERROR(C155/C$141,"nm")</f>
        <v>0.26291560102301792</v>
      </c>
      <c r="D157" s="54">
        <f t="shared" si="145"/>
        <v>0.24730656219392752</v>
      </c>
      <c r="E157" s="54">
        <f t="shared" si="145"/>
        <v>0.18186638388123011</v>
      </c>
      <c r="F157" s="54">
        <f t="shared" si="145"/>
        <v>0.17523609653725078</v>
      </c>
      <c r="G157" s="54">
        <f t="shared" si="145"/>
        <v>0.17443120260021669</v>
      </c>
      <c r="H157" s="54">
        <f t="shared" si="145"/>
        <v>0.25804988662131517</v>
      </c>
      <c r="I157" s="54">
        <f t="shared" si="145"/>
        <v>0.29454390451832907</v>
      </c>
    </row>
    <row r="158" spans="1:9" x14ac:dyDescent="0.2">
      <c r="A158" s="9" t="s">
        <v>133</v>
      </c>
      <c r="B158" s="1">
        <f>+Historicals!B173</f>
        <v>18</v>
      </c>
      <c r="C158" s="1">
        <f>+Historicals!C173</f>
        <v>27</v>
      </c>
      <c r="D158" s="1">
        <f>+Historicals!D173</f>
        <v>28</v>
      </c>
      <c r="E158" s="1">
        <f>+Historicals!E173</f>
        <v>33</v>
      </c>
      <c r="F158" s="1">
        <f>+Historicals!F173</f>
        <v>31</v>
      </c>
      <c r="G158" s="1">
        <f>+Historicals!G173</f>
        <v>25</v>
      </c>
      <c r="H158" s="1">
        <f>+Historicals!H173</f>
        <v>26</v>
      </c>
      <c r="I158" s="1">
        <f>+Historicals!I173</f>
        <v>22</v>
      </c>
    </row>
    <row r="159" spans="1:9" x14ac:dyDescent="0.2">
      <c r="A159" s="46" t="s">
        <v>130</v>
      </c>
      <c r="B159" s="54" t="str">
        <f>+IFERROR(B158/A158-1,"nm")</f>
        <v>nm</v>
      </c>
      <c r="C159" s="54">
        <f t="shared" ref="C159:I159" si="146">+IFERROR(C158/B158-1,"nm")</f>
        <v>0.5</v>
      </c>
      <c r="D159" s="54">
        <f t="shared" si="146"/>
        <v>3.7037037037036979E-2</v>
      </c>
      <c r="E159" s="54">
        <f t="shared" si="146"/>
        <v>0.1785714285714286</v>
      </c>
      <c r="F159" s="54">
        <f t="shared" si="146"/>
        <v>-6.0606060606060552E-2</v>
      </c>
      <c r="G159" s="54">
        <f t="shared" si="146"/>
        <v>-0.19354838709677424</v>
      </c>
      <c r="H159" s="54">
        <f t="shared" si="146"/>
        <v>4.0000000000000036E-2</v>
      </c>
      <c r="I159" s="54">
        <f t="shared" si="146"/>
        <v>-0.15384615384615385</v>
      </c>
    </row>
    <row r="160" spans="1:9" x14ac:dyDescent="0.2">
      <c r="A160" s="46" t="s">
        <v>134</v>
      </c>
      <c r="B160" s="54">
        <f>+IFERROR(B158/B$141,"nm")</f>
        <v>9.0817356205852677E-3</v>
      </c>
      <c r="C160" s="54">
        <f t="shared" ref="C160:I160" si="147">+IFERROR(C158/C$141,"nm")</f>
        <v>1.3810741687979539E-2</v>
      </c>
      <c r="D160" s="54">
        <f t="shared" si="147"/>
        <v>1.3712047012732615E-2</v>
      </c>
      <c r="E160" s="54">
        <f t="shared" si="147"/>
        <v>1.7497348886532343E-2</v>
      </c>
      <c r="F160" s="54">
        <f t="shared" si="147"/>
        <v>1.6264428121720881E-2</v>
      </c>
      <c r="G160" s="54">
        <f t="shared" si="147"/>
        <v>1.3542795232936078E-2</v>
      </c>
      <c r="H160" s="54">
        <f t="shared" si="147"/>
        <v>1.1791383219954649E-2</v>
      </c>
      <c r="I160" s="54">
        <f t="shared" si="147"/>
        <v>9.3776641091219103E-3</v>
      </c>
    </row>
    <row r="161" spans="1:14" x14ac:dyDescent="0.2">
      <c r="A161" s="9" t="s">
        <v>135</v>
      </c>
      <c r="B161" s="1">
        <f>+Historicals!B140</f>
        <v>517</v>
      </c>
      <c r="C161" s="1">
        <f>+Historicals!C140</f>
        <v>487</v>
      </c>
      <c r="D161" s="1">
        <f>+Historicals!D140</f>
        <v>477</v>
      </c>
      <c r="E161" s="1">
        <f>+Historicals!E140</f>
        <v>310</v>
      </c>
      <c r="F161" s="1">
        <f>+Historicals!F140</f>
        <v>303</v>
      </c>
      <c r="G161" s="1">
        <f>+Historicals!G140</f>
        <v>297</v>
      </c>
      <c r="H161" s="1">
        <f>+Historicals!H140</f>
        <v>543</v>
      </c>
      <c r="I161" s="1">
        <f>+Historicals!I140</f>
        <v>669</v>
      </c>
    </row>
    <row r="162" spans="1:14" x14ac:dyDescent="0.2">
      <c r="A162" s="46" t="s">
        <v>130</v>
      </c>
      <c r="B162" s="54" t="str">
        <f>+IFERROR(B161/A161-1,"nm")</f>
        <v>nm</v>
      </c>
      <c r="C162" s="54">
        <f t="shared" ref="C162:I162" si="148">+IFERROR(C161/B161-1,"nm")</f>
        <v>-5.8027079303675011E-2</v>
      </c>
      <c r="D162" s="54">
        <f t="shared" si="148"/>
        <v>-2.0533880903490731E-2</v>
      </c>
      <c r="E162" s="54">
        <f t="shared" si="148"/>
        <v>-0.35010482180293501</v>
      </c>
      <c r="F162" s="54">
        <f t="shared" si="148"/>
        <v>-2.2580645161290325E-2</v>
      </c>
      <c r="G162" s="54">
        <f t="shared" si="148"/>
        <v>-1.980198019801982E-2</v>
      </c>
      <c r="H162" s="54">
        <f t="shared" si="148"/>
        <v>0.82828282828282829</v>
      </c>
      <c r="I162" s="54">
        <f t="shared" si="148"/>
        <v>0.2320441988950277</v>
      </c>
    </row>
    <row r="163" spans="1:14" x14ac:dyDescent="0.2">
      <c r="A163" s="46" t="s">
        <v>132</v>
      </c>
      <c r="B163" s="54">
        <f>+IFERROR(B161/B$141,"nm")</f>
        <v>0.26084762865792127</v>
      </c>
      <c r="C163" s="54">
        <f t="shared" ref="C163:I163" si="149">+IFERROR(C161/C$141,"nm")</f>
        <v>0.24910485933503837</v>
      </c>
      <c r="D163" s="54">
        <f t="shared" si="149"/>
        <v>0.23359451518119489</v>
      </c>
      <c r="E163" s="54">
        <f t="shared" si="149"/>
        <v>0.16436903499469777</v>
      </c>
      <c r="F163" s="54">
        <f t="shared" si="149"/>
        <v>0.1589716684155299</v>
      </c>
      <c r="G163" s="54">
        <f t="shared" si="149"/>
        <v>0.16088840736728061</v>
      </c>
      <c r="H163" s="54">
        <f t="shared" si="149"/>
        <v>0.24625850340136055</v>
      </c>
      <c r="I163" s="54">
        <f t="shared" si="149"/>
        <v>0.28516624040920718</v>
      </c>
    </row>
    <row r="164" spans="1:14" x14ac:dyDescent="0.2">
      <c r="A164" s="9" t="s">
        <v>136</v>
      </c>
      <c r="B164" s="1">
        <f>+Historicals!B162</f>
        <v>69</v>
      </c>
      <c r="C164" s="1">
        <f>+Historicals!C162</f>
        <v>39</v>
      </c>
      <c r="D164" s="1">
        <f>+Historicals!D162</f>
        <v>30</v>
      </c>
      <c r="E164" s="1">
        <f>+Historicals!E162</f>
        <v>22</v>
      </c>
      <c r="F164" s="1">
        <f>+Historicals!F162</f>
        <v>18</v>
      </c>
      <c r="G164" s="1">
        <f>+Historicals!G162</f>
        <v>12</v>
      </c>
      <c r="H164" s="1">
        <f>+Historicals!H162</f>
        <v>7</v>
      </c>
      <c r="I164" s="1">
        <f>+Historicals!I162</f>
        <v>9</v>
      </c>
    </row>
    <row r="165" spans="1:14" x14ac:dyDescent="0.2">
      <c r="A165" s="46" t="s">
        <v>130</v>
      </c>
      <c r="B165" s="54" t="str">
        <f>+IFERROR(B164/A164-1,"nm")</f>
        <v>nm</v>
      </c>
      <c r="C165" s="54">
        <f t="shared" ref="C165:I165" si="150">+IFERROR(C164/B164-1,"nm")</f>
        <v>-0.43478260869565222</v>
      </c>
      <c r="D165" s="54">
        <f t="shared" si="150"/>
        <v>-0.23076923076923073</v>
      </c>
      <c r="E165" s="54">
        <f t="shared" si="150"/>
        <v>-0.26666666666666672</v>
      </c>
      <c r="F165" s="54">
        <f t="shared" si="150"/>
        <v>-0.18181818181818177</v>
      </c>
      <c r="G165" s="54">
        <f t="shared" si="150"/>
        <v>-0.33333333333333337</v>
      </c>
      <c r="H165" s="54">
        <f t="shared" si="150"/>
        <v>-0.41666666666666663</v>
      </c>
      <c r="I165" s="54">
        <f t="shared" si="150"/>
        <v>0.28571428571428581</v>
      </c>
    </row>
    <row r="166" spans="1:14" x14ac:dyDescent="0.2">
      <c r="A166" s="46" t="s">
        <v>134</v>
      </c>
      <c r="B166" s="54">
        <f>+IFERROR(B164/B$141,"nm")</f>
        <v>3.481331987891019E-2</v>
      </c>
      <c r="C166" s="54">
        <f t="shared" ref="C166:I166" si="151">+IFERROR(C164/C$141,"nm")</f>
        <v>1.9948849104859334E-2</v>
      </c>
      <c r="D166" s="54">
        <f t="shared" si="151"/>
        <v>1.4691478942213516E-2</v>
      </c>
      <c r="E166" s="54">
        <f t="shared" si="151"/>
        <v>1.166489925768823E-2</v>
      </c>
      <c r="F166" s="54">
        <f t="shared" si="151"/>
        <v>9.4438614900314802E-3</v>
      </c>
      <c r="G166" s="54">
        <f t="shared" si="151"/>
        <v>6.5005417118093175E-3</v>
      </c>
      <c r="H166" s="54">
        <f t="shared" si="151"/>
        <v>3.1746031746031746E-3</v>
      </c>
      <c r="I166" s="54">
        <f t="shared" si="151"/>
        <v>3.8363171355498722E-3</v>
      </c>
    </row>
    <row r="167" spans="1:14" x14ac:dyDescent="0.2">
      <c r="A167" s="57" t="s">
        <v>109</v>
      </c>
      <c r="B167" s="49"/>
      <c r="C167" s="49"/>
      <c r="D167" s="49"/>
      <c r="E167" s="49"/>
      <c r="F167" s="49"/>
      <c r="G167" s="49"/>
      <c r="H167" s="49"/>
      <c r="I167" s="49"/>
      <c r="J167" s="50"/>
      <c r="K167" s="50"/>
      <c r="L167" s="50"/>
      <c r="M167" s="50"/>
      <c r="N167" s="50"/>
    </row>
    <row r="168" spans="1:14" x14ac:dyDescent="0.2">
      <c r="A168" s="9" t="s">
        <v>137</v>
      </c>
      <c r="B168" s="1">
        <f>+Historicals!B130</f>
        <v>-82</v>
      </c>
      <c r="C168" s="1">
        <f>+Historicals!C130</f>
        <v>-86</v>
      </c>
      <c r="D168" s="1">
        <f>+Historicals!D130</f>
        <v>75</v>
      </c>
      <c r="E168" s="1">
        <f>+Historicals!E130</f>
        <v>26</v>
      </c>
      <c r="F168" s="1">
        <f>+Historicals!F130</f>
        <v>-7</v>
      </c>
      <c r="G168" s="1">
        <f>+Historicals!G130</f>
        <v>-11</v>
      </c>
      <c r="H168" s="1">
        <f>+Historicals!H130</f>
        <v>40</v>
      </c>
      <c r="I168" s="1">
        <f>+Historicals!I130</f>
        <v>-72</v>
      </c>
    </row>
    <row r="169" spans="1:14" x14ac:dyDescent="0.2">
      <c r="A169" s="44" t="s">
        <v>130</v>
      </c>
      <c r="B169" s="54" t="str">
        <f>+IFERROR(B168/A168-1,"nm")</f>
        <v>nm</v>
      </c>
      <c r="C169" s="54">
        <f t="shared" ref="C169:I169" si="152">+IFERROR(C168/B168-1,"nm")</f>
        <v>4.8780487804878092E-2</v>
      </c>
      <c r="D169" s="54">
        <f t="shared" si="152"/>
        <v>-1.8720930232558139</v>
      </c>
      <c r="E169" s="54">
        <f t="shared" si="152"/>
        <v>-0.65333333333333332</v>
      </c>
      <c r="F169" s="54">
        <f t="shared" si="152"/>
        <v>-1.2692307692307692</v>
      </c>
      <c r="G169" s="54">
        <f t="shared" si="152"/>
        <v>0.5714285714285714</v>
      </c>
      <c r="H169" s="54">
        <f t="shared" si="152"/>
        <v>-4.6363636363636367</v>
      </c>
      <c r="I169" s="54">
        <f t="shared" si="152"/>
        <v>-2.8</v>
      </c>
    </row>
    <row r="170" spans="1:14" x14ac:dyDescent="0.2">
      <c r="A170" s="9" t="s">
        <v>131</v>
      </c>
      <c r="B170" s="1">
        <f>B176+B173</f>
        <v>-1022</v>
      </c>
      <c r="C170" s="1">
        <f t="shared" ref="C170:I170" si="153">C176+C173</f>
        <v>-1089</v>
      </c>
      <c r="D170" s="1">
        <f t="shared" si="153"/>
        <v>-633</v>
      </c>
      <c r="E170" s="1">
        <f t="shared" si="153"/>
        <v>-1346</v>
      </c>
      <c r="F170" s="1">
        <f t="shared" si="153"/>
        <v>-1694</v>
      </c>
      <c r="G170" s="1">
        <f t="shared" si="153"/>
        <v>-1855</v>
      </c>
      <c r="H170" s="1">
        <f t="shared" si="153"/>
        <v>-2120</v>
      </c>
      <c r="I170" s="1">
        <f t="shared" si="153"/>
        <v>-2085</v>
      </c>
    </row>
    <row r="171" spans="1:14" x14ac:dyDescent="0.2">
      <c r="A171" s="46" t="s">
        <v>130</v>
      </c>
      <c r="B171" s="54" t="str">
        <f>+IFERROR(B170/A170-1,"nm")</f>
        <v>nm</v>
      </c>
      <c r="C171" s="54">
        <f t="shared" ref="C171:I171" si="154">+IFERROR(C170/B170-1,"nm")</f>
        <v>6.5557729941291498E-2</v>
      </c>
      <c r="D171" s="54">
        <f t="shared" si="154"/>
        <v>-0.41873278236914602</v>
      </c>
      <c r="E171" s="54">
        <f t="shared" si="154"/>
        <v>1.126382306477093</v>
      </c>
      <c r="F171" s="54">
        <f t="shared" si="154"/>
        <v>0.25854383358098065</v>
      </c>
      <c r="G171" s="54">
        <f t="shared" si="154"/>
        <v>9.5041322314049603E-2</v>
      </c>
      <c r="H171" s="54">
        <f t="shared" si="154"/>
        <v>0.14285714285714279</v>
      </c>
      <c r="I171" s="54">
        <f t="shared" si="154"/>
        <v>-1.650943396226412E-2</v>
      </c>
    </row>
    <row r="172" spans="1:14" x14ac:dyDescent="0.2">
      <c r="A172" s="46" t="s">
        <v>132</v>
      </c>
      <c r="B172" s="54">
        <f>+IFERROR(B170/B$168,"nm")</f>
        <v>12.463414634146341</v>
      </c>
      <c r="C172" s="54">
        <f t="shared" ref="C172:I172" si="155">+IFERROR(C170/C$168,"nm")</f>
        <v>12.662790697674419</v>
      </c>
      <c r="D172" s="54">
        <f t="shared" si="155"/>
        <v>-8.44</v>
      </c>
      <c r="E172" s="54">
        <f t="shared" si="155"/>
        <v>-51.769230769230766</v>
      </c>
      <c r="F172" s="54">
        <f t="shared" si="155"/>
        <v>242</v>
      </c>
      <c r="G172" s="54">
        <f t="shared" si="155"/>
        <v>168.63636363636363</v>
      </c>
      <c r="H172" s="54">
        <f t="shared" si="155"/>
        <v>-53</v>
      </c>
      <c r="I172" s="54">
        <f t="shared" si="155"/>
        <v>28.958333333333332</v>
      </c>
    </row>
    <row r="173" spans="1:14" x14ac:dyDescent="0.2">
      <c r="A173" s="9" t="s">
        <v>133</v>
      </c>
      <c r="B173" s="1">
        <f>+Historicals!B174</f>
        <v>75</v>
      </c>
      <c r="C173" s="1">
        <f>+Historicals!C174</f>
        <v>84</v>
      </c>
      <c r="D173" s="1">
        <f>+Historicals!D174</f>
        <v>91</v>
      </c>
      <c r="E173" s="1">
        <f>+Historicals!E174</f>
        <v>110</v>
      </c>
      <c r="F173" s="1">
        <f>+Historicals!F174</f>
        <v>116</v>
      </c>
      <c r="G173" s="1">
        <f>+Historicals!G174</f>
        <v>112</v>
      </c>
      <c r="H173" s="1">
        <f>+Historicals!H174</f>
        <v>141</v>
      </c>
      <c r="I173" s="1">
        <f>+Historicals!I174</f>
        <v>134</v>
      </c>
    </row>
    <row r="174" spans="1:14" x14ac:dyDescent="0.2">
      <c r="A174" s="46" t="s">
        <v>130</v>
      </c>
      <c r="B174" s="54" t="str">
        <f>+IFERROR(B173/A173-1,"nm")</f>
        <v>nm</v>
      </c>
      <c r="C174" s="54">
        <f t="shared" ref="C174:I174" si="156">+IFERROR(C173/B173-1,"nm")</f>
        <v>0.12000000000000011</v>
      </c>
      <c r="D174" s="54">
        <f t="shared" si="156"/>
        <v>8.3333333333333259E-2</v>
      </c>
      <c r="E174" s="54">
        <f t="shared" si="156"/>
        <v>0.20879120879120872</v>
      </c>
      <c r="F174" s="54">
        <f t="shared" si="156"/>
        <v>5.4545454545454453E-2</v>
      </c>
      <c r="G174" s="54">
        <f t="shared" si="156"/>
        <v>-3.4482758620689613E-2</v>
      </c>
      <c r="H174" s="54">
        <f t="shared" si="156"/>
        <v>0.2589285714285714</v>
      </c>
      <c r="I174" s="54">
        <f t="shared" si="156"/>
        <v>-4.9645390070921946E-2</v>
      </c>
    </row>
    <row r="175" spans="1:14" x14ac:dyDescent="0.2">
      <c r="A175" s="46" t="s">
        <v>134</v>
      </c>
      <c r="B175" s="54">
        <f>+IFERROR(B173/B$168,"nm")</f>
        <v>-0.91463414634146345</v>
      </c>
      <c r="C175" s="54">
        <f t="shared" ref="C175:I175" si="157">+IFERROR(C173/C$168,"nm")</f>
        <v>-0.97674418604651159</v>
      </c>
      <c r="D175" s="54">
        <f t="shared" si="157"/>
        <v>1.2133333333333334</v>
      </c>
      <c r="E175" s="54">
        <f t="shared" si="157"/>
        <v>4.2307692307692308</v>
      </c>
      <c r="F175" s="54">
        <f t="shared" si="157"/>
        <v>-16.571428571428573</v>
      </c>
      <c r="G175" s="54">
        <f t="shared" si="157"/>
        <v>-10.181818181818182</v>
      </c>
      <c r="H175" s="54">
        <f t="shared" si="157"/>
        <v>3.5249999999999999</v>
      </c>
      <c r="I175" s="54">
        <f t="shared" si="157"/>
        <v>-1.8611111111111112</v>
      </c>
    </row>
    <row r="176" spans="1:14" x14ac:dyDescent="0.2">
      <c r="A176" s="9" t="s">
        <v>135</v>
      </c>
      <c r="B176" s="1">
        <f>+Historicals!B141</f>
        <v>-1097</v>
      </c>
      <c r="C176" s="1">
        <f>+Historicals!C141</f>
        <v>-1173</v>
      </c>
      <c r="D176" s="1">
        <f>+Historicals!D141</f>
        <v>-724</v>
      </c>
      <c r="E176" s="1">
        <f>+Historicals!E141</f>
        <v>-1456</v>
      </c>
      <c r="F176" s="1">
        <f>+Historicals!F141</f>
        <v>-1810</v>
      </c>
      <c r="G176" s="1">
        <f>+Historicals!G141</f>
        <v>-1967</v>
      </c>
      <c r="H176" s="1">
        <f>+Historicals!H141</f>
        <v>-2261</v>
      </c>
      <c r="I176" s="1">
        <f>+Historicals!I141</f>
        <v>-2219</v>
      </c>
    </row>
    <row r="177" spans="1:9" x14ac:dyDescent="0.2">
      <c r="A177" s="46" t="s">
        <v>130</v>
      </c>
      <c r="B177" s="54" t="str">
        <f>+IFERROR(B176/A176-1,"nm")</f>
        <v>nm</v>
      </c>
      <c r="C177" s="54">
        <f t="shared" ref="C177:I177" si="158">+IFERROR(C176/B176-1,"nm")</f>
        <v>6.9279854147675568E-2</v>
      </c>
      <c r="D177" s="54">
        <f t="shared" si="158"/>
        <v>-0.38277919863597609</v>
      </c>
      <c r="E177" s="54">
        <f t="shared" si="158"/>
        <v>1.0110497237569063</v>
      </c>
      <c r="F177" s="54">
        <f t="shared" si="158"/>
        <v>0.24313186813186816</v>
      </c>
      <c r="G177" s="54">
        <f t="shared" si="158"/>
        <v>8.6740331491712785E-2</v>
      </c>
      <c r="H177" s="54">
        <f t="shared" si="158"/>
        <v>0.14946619217081847</v>
      </c>
      <c r="I177" s="54">
        <f t="shared" si="158"/>
        <v>-1.8575851393188847E-2</v>
      </c>
    </row>
    <row r="178" spans="1:9" x14ac:dyDescent="0.2">
      <c r="A178" s="46" t="s">
        <v>132</v>
      </c>
      <c r="B178" s="54">
        <f>+IFERROR(B176/B$168,"nm")</f>
        <v>13.378048780487806</v>
      </c>
      <c r="C178" s="54">
        <f t="shared" ref="C178:I178" si="159">+IFERROR(C176/C$168,"nm")</f>
        <v>13.63953488372093</v>
      </c>
      <c r="D178" s="54">
        <f t="shared" si="159"/>
        <v>-9.6533333333333342</v>
      </c>
      <c r="E178" s="54">
        <f t="shared" si="159"/>
        <v>-56</v>
      </c>
      <c r="F178" s="54">
        <f t="shared" si="159"/>
        <v>258.57142857142856</v>
      </c>
      <c r="G178" s="54">
        <f t="shared" si="159"/>
        <v>178.81818181818181</v>
      </c>
      <c r="H178" s="54">
        <f t="shared" si="159"/>
        <v>-56.524999999999999</v>
      </c>
      <c r="I178" s="54">
        <f t="shared" si="159"/>
        <v>30.819444444444443</v>
      </c>
    </row>
    <row r="179" spans="1:9" x14ac:dyDescent="0.2">
      <c r="A179" s="9" t="s">
        <v>136</v>
      </c>
      <c r="B179" s="1">
        <f>+Historicals!B163</f>
        <v>104</v>
      </c>
      <c r="C179" s="1">
        <f>+Historicals!C163</f>
        <v>264</v>
      </c>
      <c r="D179" s="1">
        <f>+Historicals!D163</f>
        <v>291</v>
      </c>
      <c r="E179" s="1">
        <f>+Historicals!E163</f>
        <v>159</v>
      </c>
      <c r="F179" s="1">
        <f>+Historicals!F163</f>
        <v>377</v>
      </c>
      <c r="G179" s="1">
        <f>+Historicals!G163</f>
        <v>318</v>
      </c>
      <c r="H179" s="1">
        <f>+Historicals!H163</f>
        <v>11</v>
      </c>
      <c r="I179" s="1">
        <f>+Historicals!I163</f>
        <v>50</v>
      </c>
    </row>
    <row r="180" spans="1:9" x14ac:dyDescent="0.2">
      <c r="A180" s="46" t="s">
        <v>130</v>
      </c>
      <c r="B180" s="54" t="str">
        <f>+IFERROR(B179/A179-1,"nm")</f>
        <v>nm</v>
      </c>
      <c r="C180" s="54">
        <f t="shared" ref="C180:I180" si="160">+IFERROR(C179/B179-1,"nm")</f>
        <v>1.5384615384615383</v>
      </c>
      <c r="D180" s="54">
        <f t="shared" si="160"/>
        <v>0.10227272727272729</v>
      </c>
      <c r="E180" s="54">
        <f t="shared" si="160"/>
        <v>-0.45360824742268047</v>
      </c>
      <c r="F180" s="54">
        <f t="shared" si="160"/>
        <v>1.3710691823899372</v>
      </c>
      <c r="G180" s="54">
        <f t="shared" si="160"/>
        <v>-0.156498673740053</v>
      </c>
      <c r="H180" s="54">
        <f t="shared" si="160"/>
        <v>-0.96540880503144655</v>
      </c>
      <c r="I180" s="54">
        <f t="shared" si="160"/>
        <v>3.5454545454545459</v>
      </c>
    </row>
    <row r="181" spans="1:9" x14ac:dyDescent="0.2">
      <c r="A181" s="46" t="s">
        <v>134</v>
      </c>
      <c r="B181" s="54">
        <f>+IFERROR(B179/B$168,"nm")</f>
        <v>-1.2682926829268293</v>
      </c>
      <c r="C181" s="54">
        <f t="shared" ref="C181:I181" si="161">+IFERROR(C179/C$168,"nm")</f>
        <v>-3.0697674418604652</v>
      </c>
      <c r="D181" s="54">
        <f t="shared" si="161"/>
        <v>3.88</v>
      </c>
      <c r="E181" s="54">
        <f t="shared" si="161"/>
        <v>6.115384615384615</v>
      </c>
      <c r="F181" s="54">
        <f t="shared" si="161"/>
        <v>-53.857142857142854</v>
      </c>
      <c r="G181" s="54">
        <f t="shared" si="161"/>
        <v>-28.90909090909091</v>
      </c>
      <c r="H181" s="54">
        <f t="shared" si="161"/>
        <v>0.27500000000000002</v>
      </c>
      <c r="I181" s="54">
        <f t="shared" si="161"/>
        <v>-0.69444444444444442</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2024-02-06T21:07:03Z</dcterms:modified>
</cp:coreProperties>
</file>