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wnloads\quill\"/>
    </mc:Choice>
  </mc:AlternateContent>
  <xr:revisionPtr revIDLastSave="0" documentId="13_ncr:1_{3481DD9F-025B-458A-AA37-6D321763026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3" l="1"/>
  <c r="E35" i="3"/>
  <c r="C35" i="3"/>
  <c r="D34" i="3"/>
  <c r="E34" i="3"/>
  <c r="C34" i="3"/>
  <c r="D30" i="3"/>
  <c r="E30" i="3"/>
  <c r="D29" i="3"/>
  <c r="E29" i="3"/>
  <c r="D28" i="3"/>
  <c r="E28" i="3"/>
  <c r="D27" i="3"/>
  <c r="E27" i="3"/>
  <c r="D26" i="3"/>
  <c r="E26" i="3"/>
  <c r="D25" i="3"/>
  <c r="E25" i="3"/>
  <c r="C30" i="3"/>
  <c r="C29" i="3"/>
  <c r="C28" i="3"/>
  <c r="C27" i="3"/>
  <c r="C26" i="3"/>
  <c r="C25" i="3"/>
  <c r="D22" i="3"/>
  <c r="E22" i="3"/>
  <c r="C22" i="3"/>
  <c r="D18" i="3"/>
  <c r="E18" i="3"/>
  <c r="C18" i="3"/>
  <c r="D17" i="3"/>
  <c r="E17" i="3"/>
  <c r="C17" i="3"/>
  <c r="D14" i="3"/>
  <c r="E14" i="3"/>
  <c r="C14" i="3"/>
  <c r="D12" i="3"/>
  <c r="E12" i="3"/>
  <c r="C12" i="3"/>
  <c r="D11" i="3"/>
  <c r="E11" i="3"/>
  <c r="C11" i="3"/>
  <c r="D10" i="3"/>
  <c r="E10" i="3"/>
  <c r="C10" i="3"/>
  <c r="D9" i="3"/>
  <c r="E9" i="3"/>
  <c r="C9" i="3"/>
  <c r="D7" i="3"/>
  <c r="E7" i="3"/>
  <c r="C7" i="3"/>
  <c r="D6" i="3"/>
  <c r="E6" i="3"/>
  <c r="C6" i="3"/>
  <c r="D5" i="3"/>
  <c r="E5" i="3"/>
  <c r="C5" i="3"/>
  <c r="B42" i="1"/>
  <c r="C4" i="3" s="1"/>
  <c r="D4" i="3"/>
  <c r="E4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8" i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B8" i="1"/>
  <c r="B13" i="1" s="1"/>
  <c r="E3" i="3"/>
  <c r="D3" i="3"/>
  <c r="C3" i="3"/>
  <c r="D33" i="1"/>
  <c r="D73" i="1" s="1"/>
  <c r="C33" i="1"/>
  <c r="C73" i="1" s="1"/>
  <c r="B33" i="1"/>
  <c r="B73" i="1" s="1"/>
  <c r="C18" i="1" l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24" i="3"/>
  <c r="A25" i="3" s="1"/>
  <c r="A26" i="3" s="1"/>
  <c r="A27" i="3" s="1"/>
  <c r="A28" i="3" s="1"/>
  <c r="A29" i="3" s="1"/>
  <c r="A30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<sst xmlns="http://schemas.openxmlformats.org/spreadsheetml/2006/main" count="174" uniqueCount="151">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</sst>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9" fontId="0" fillId="0" borderId="0" xfId="3" applyFont="1"/>
    <xf numFmtId="9" fontId="0" fillId="0" borderId="0" xfId="3" applyNumberFormat="1" applyFo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2" workbookViewId="0">
      <selection activeCell="A2" sqref="A2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78" workbookViewId="0">
      <selection activeCell="B42" sqref="B42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24" t="s">
        <v>1</v>
      </c>
      <c r="B2" s="24"/>
      <c r="C2" s="24"/>
      <c r="D2" s="24"/>
    </row>
    <row r="3" spans="1:10" x14ac:dyDescent="0.25">
      <c r="B3" s="23" t="s">
        <v>23</v>
      </c>
      <c r="C3" s="23"/>
      <c r="D3" s="23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4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.75" thickTop="1" x14ac:dyDescent="0.25">
      <c r="A23" t="s">
        <v>19</v>
      </c>
    </row>
    <row r="24" spans="1:4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5">
      <c r="A26" t="s">
        <v>22</v>
      </c>
    </row>
    <row r="27" spans="1:4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5">
      <c r="A31" s="24" t="s">
        <v>24</v>
      </c>
      <c r="B31" s="24"/>
      <c r="C31" s="24"/>
      <c r="D31" s="24"/>
    </row>
    <row r="32" spans="1:4" x14ac:dyDescent="0.25">
      <c r="B32" s="23" t="s">
        <v>142</v>
      </c>
      <c r="C32" s="23"/>
      <c r="D32" s="23"/>
    </row>
    <row r="33" spans="1:4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5">
      <c r="A35" t="s">
        <v>25</v>
      </c>
    </row>
    <row r="36" spans="1:4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5">
      <c r="A43" t="s">
        <v>48</v>
      </c>
      <c r="B43" s="12"/>
      <c r="C43" s="12"/>
      <c r="D43" s="12"/>
    </row>
    <row r="44" spans="1:4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.75" thickBot="1" x14ac:dyDescent="0.3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.75" thickTop="1" x14ac:dyDescent="0.25"/>
    <row r="50" spans="1:4" x14ac:dyDescent="0.25">
      <c r="A50" t="s">
        <v>34</v>
      </c>
    </row>
    <row r="51" spans="1:4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5">
      <c r="A57" t="s">
        <v>51</v>
      </c>
      <c r="B57" s="12"/>
      <c r="C57" s="12"/>
      <c r="D57" s="12"/>
    </row>
    <row r="58" spans="1:4" x14ac:dyDescent="0.25">
      <c r="A58" s="1" t="s">
        <v>37</v>
      </c>
      <c r="B58" s="12"/>
      <c r="C58" s="12"/>
      <c r="D58" s="12"/>
    </row>
    <row r="59" spans="1:4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5">
      <c r="B63" s="12"/>
      <c r="C63" s="12"/>
      <c r="D63" s="12"/>
    </row>
    <row r="64" spans="1:4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 x14ac:dyDescent="0.25"/>
    <row r="71" spans="1:4" x14ac:dyDescent="0.25">
      <c r="A71" s="24" t="s">
        <v>55</v>
      </c>
      <c r="B71" s="24"/>
      <c r="C71" s="24"/>
      <c r="D71" s="24"/>
    </row>
    <row r="72" spans="1:4" x14ac:dyDescent="0.25">
      <c r="B72" s="23" t="s">
        <v>23</v>
      </c>
      <c r="C72" s="23"/>
      <c r="D72" s="23"/>
    </row>
    <row r="73" spans="1:4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22" workbookViewId="0">
      <selection activeCell="C39" sqref="C39"/>
    </sheetView>
  </sheetViews>
  <sheetFormatPr defaultRowHeight="15" x14ac:dyDescent="0.25"/>
  <cols>
    <col min="1" max="1" width="4.7109375" customWidth="1"/>
    <col min="2" max="2" width="44.85546875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23" t="s">
        <v>23</v>
      </c>
      <c r="D2" s="23"/>
      <c r="E2" s="23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5">
      <c r="A4" s="18">
        <v>1</v>
      </c>
      <c r="B4" s="7" t="s">
        <v>99</v>
      </c>
      <c r="C4">
        <f>'Financial Statements'!B42/'Financial Statements'!B56</f>
        <v>0.87935602862672257</v>
      </c>
      <c r="D4">
        <f>'Financial Statements'!C42/'Financial Statements'!C56</f>
        <v>1.0745531195957954</v>
      </c>
      <c r="E4">
        <f>'Financial Statements'!D42/'Financial Statements'!D56</f>
        <v>1.3636044481554577</v>
      </c>
    </row>
    <row r="5" spans="1:10" x14ac:dyDescent="0.25">
      <c r="A5" s="18">
        <f>+A4+0.1</f>
        <v>1.1000000000000001</v>
      </c>
      <c r="B5" s="1" t="s">
        <v>100</v>
      </c>
      <c r="C5">
        <f>(('Financial Statements'!B42-'Financial Statements'!B39)/'Financial Statements'!B56)</f>
        <v>0.84723539114961488</v>
      </c>
      <c r="D5">
        <f>(('Financial Statements'!C42-'Financial Statements'!C39)/'Financial Statements'!C56)</f>
        <v>1.0221149018576519</v>
      </c>
      <c r="E5">
        <f>(('Financial Statements'!D42-'Financial Statements'!D39)/'Financial Statements'!D56)</f>
        <v>1.325072111735236</v>
      </c>
    </row>
    <row r="6" spans="1:10" x14ac:dyDescent="0.25">
      <c r="A6" s="18">
        <f t="shared" ref="A6:A13" si="0">+A5+0.1</f>
        <v>1.2000000000000002</v>
      </c>
      <c r="B6" s="1" t="s">
        <v>101</v>
      </c>
      <c r="C6">
        <f>'Financial Statements'!B36/'Financial Statements'!B56</f>
        <v>0.15356340351469652</v>
      </c>
      <c r="D6">
        <f>'Financial Statements'!C36/'Financial Statements'!C56</f>
        <v>0.27844853005634318</v>
      </c>
      <c r="E6">
        <f>'Financial Statements'!D36/'Financial Statements'!D56</f>
        <v>0.36071049035979963</v>
      </c>
    </row>
    <row r="7" spans="1:10" x14ac:dyDescent="0.25">
      <c r="A7" s="18">
        <f t="shared" si="0"/>
        <v>1.3000000000000003</v>
      </c>
      <c r="B7" s="1" t="s">
        <v>102</v>
      </c>
      <c r="C7">
        <f>'Financial Statements'!B42/'Financial Statements'!B17</f>
        <v>2.6371603856266432</v>
      </c>
      <c r="D7">
        <f>'Financial Statements'!C42/'Financial Statements'!C17</f>
        <v>3.072344885729259</v>
      </c>
      <c r="E7">
        <f>'Financial Statements'!D42/'Financial Statements'!D17</f>
        <v>3.7165873590565841</v>
      </c>
    </row>
    <row r="8" spans="1:10" x14ac:dyDescent="0.25">
      <c r="A8" s="18">
        <f t="shared" si="0"/>
        <v>1.4000000000000004</v>
      </c>
      <c r="B8" s="1" t="s">
        <v>103</v>
      </c>
    </row>
    <row r="9" spans="1:10" x14ac:dyDescent="0.25">
      <c r="A9" s="18">
        <f t="shared" si="0"/>
        <v>1.5000000000000004</v>
      </c>
      <c r="B9" s="1" t="s">
        <v>104</v>
      </c>
      <c r="C9">
        <f>365*('Financial Statements'!B39/'Financial Statements'!B12)</f>
        <v>8.0756980666171607</v>
      </c>
      <c r="D9">
        <f>365*('Financial Statements'!C39/'Financial Statements'!C12)</f>
        <v>11.27659274770989</v>
      </c>
      <c r="E9">
        <f>365*('Financial Statements'!D39/'Financial Statements'!D12)</f>
        <v>8.7418833562358831</v>
      </c>
    </row>
    <row r="10" spans="1:10" x14ac:dyDescent="0.25">
      <c r="A10" s="18">
        <f t="shared" si="0"/>
        <v>1.6000000000000005</v>
      </c>
      <c r="B10" s="1" t="s">
        <v>105</v>
      </c>
      <c r="C10">
        <f>('Financial Statements'!B51/'Financial Statements'!B12)*365</f>
        <v>104.68527730310539</v>
      </c>
      <c r="D10">
        <f>('Financial Statements'!C51/'Financial Statements'!C12)*365</f>
        <v>93.851071222315596</v>
      </c>
      <c r="E10">
        <f>('Financial Statements'!D51/'Financial Statements'!D12)*365</f>
        <v>91.048189715674198</v>
      </c>
    </row>
    <row r="11" spans="1:10" x14ac:dyDescent="0.25">
      <c r="A11" s="18">
        <f t="shared" si="0"/>
        <v>1.7000000000000006</v>
      </c>
      <c r="B11" s="1" t="s">
        <v>106</v>
      </c>
      <c r="C11">
        <f>('Financial Statements'!B38/'Financial Statements'!B8)*365</f>
        <v>26.087825363656648</v>
      </c>
      <c r="D11">
        <f>('Financial Statements'!C38/'Financial Statements'!C8)*365</f>
        <v>26.219311841713207</v>
      </c>
      <c r="E11">
        <f>('Financial Statements'!D38/'Financial Statements'!D8)*365</f>
        <v>21.433437152796749</v>
      </c>
    </row>
    <row r="12" spans="1:10" x14ac:dyDescent="0.25">
      <c r="A12" s="18">
        <f t="shared" si="0"/>
        <v>1.8000000000000007</v>
      </c>
      <c r="B12" s="1" t="s">
        <v>107</v>
      </c>
      <c r="C12">
        <f>C10-C11</f>
        <v>78.597451939448746</v>
      </c>
      <c r="D12">
        <f t="shared" ref="D12:E12" si="1">D10-D11</f>
        <v>67.631759380602389</v>
      </c>
      <c r="E12">
        <f t="shared" si="1"/>
        <v>69.614752562877442</v>
      </c>
    </row>
    <row r="13" spans="1:10" x14ac:dyDescent="0.25">
      <c r="A13" s="18">
        <f t="shared" si="0"/>
        <v>1.9000000000000008</v>
      </c>
      <c r="B13" s="1" t="s">
        <v>108</v>
      </c>
    </row>
    <row r="14" spans="1:10" x14ac:dyDescent="0.25">
      <c r="A14" s="18"/>
      <c r="B14" s="3" t="s">
        <v>109</v>
      </c>
      <c r="C14">
        <f>'Financial Statements'!B8/'List of Ratios'!C12</f>
        <v>5017.0583176639002</v>
      </c>
      <c r="D14">
        <f>'Financial Statements'!C8/'List of Ratios'!D12</f>
        <v>5408.9528847141119</v>
      </c>
      <c r="E14">
        <f>'Financial Statements'!D8/'List of Ratios'!E12</f>
        <v>3943.3451947136141</v>
      </c>
    </row>
    <row r="15" spans="1:10" x14ac:dyDescent="0.25">
      <c r="A15" s="18"/>
    </row>
    <row r="16" spans="1:10" x14ac:dyDescent="0.25">
      <c r="A16" s="18">
        <f>+A4+1</f>
        <v>2</v>
      </c>
      <c r="B16" s="17" t="s">
        <v>110</v>
      </c>
    </row>
    <row r="17" spans="1:5" x14ac:dyDescent="0.25">
      <c r="A17" s="18">
        <f>+A16+0.1</f>
        <v>2.1</v>
      </c>
      <c r="B17" s="1" t="s">
        <v>9</v>
      </c>
      <c r="C17">
        <f>'Financial Statements'!B13/'Financial Statements'!B8</f>
        <v>0.43309630561360085</v>
      </c>
      <c r="D17">
        <f>'Financial Statements'!C13/'Financial Statements'!C8</f>
        <v>0.41779359625167778</v>
      </c>
      <c r="E17">
        <f>'Financial Statements'!D13/'Financial Statements'!D8</f>
        <v>0.38233247727810865</v>
      </c>
    </row>
    <row r="18" spans="1:5" x14ac:dyDescent="0.25">
      <c r="A18" s="18">
        <f>+A17+0.1</f>
        <v>2.2000000000000002</v>
      </c>
      <c r="B18" s="1" t="s">
        <v>111</v>
      </c>
      <c r="C18" s="26">
        <f>('Financial Statements'!B17/'Financial Statements'!B8)*100</f>
        <v>13.020886165831492</v>
      </c>
      <c r="D18" s="26">
        <f>('Financial Statements'!C17/'Financial Statements'!C8)*100</f>
        <v>11.99698209760618</v>
      </c>
      <c r="E18" s="26">
        <f>('Financial Statements'!D17/'Financial Statements'!D8)*100</f>
        <v>14.085933373404004</v>
      </c>
    </row>
    <row r="19" spans="1:5" x14ac:dyDescent="0.25">
      <c r="A19" s="18"/>
      <c r="B19" s="3" t="s">
        <v>112</v>
      </c>
    </row>
    <row r="20" spans="1:5" x14ac:dyDescent="0.25">
      <c r="A20" s="18">
        <f>+A18+0.1</f>
        <v>2.3000000000000003</v>
      </c>
      <c r="B20" s="1" t="s">
        <v>113</v>
      </c>
    </row>
    <row r="21" spans="1:5" x14ac:dyDescent="0.25">
      <c r="A21" s="18"/>
      <c r="B21" s="3" t="s">
        <v>114</v>
      </c>
    </row>
    <row r="22" spans="1:5" x14ac:dyDescent="0.25">
      <c r="A22" s="18">
        <f>+A20+0.1</f>
        <v>2.4000000000000004</v>
      </c>
      <c r="B22" s="1" t="s">
        <v>115</v>
      </c>
      <c r="C22" s="25">
        <f>'Financial Statements'!B22/'Financial Statements'!B8</f>
        <v>0.25309640705199732</v>
      </c>
      <c r="D22" s="25">
        <f>'Financial Statements'!C22/'Financial Statements'!C8</f>
        <v>0.25881793355694238</v>
      </c>
      <c r="E22" s="25">
        <f>'Financial Statements'!D22/'Financial Statements'!D8</f>
        <v>0.20913611278072236</v>
      </c>
    </row>
    <row r="23" spans="1:5" x14ac:dyDescent="0.25">
      <c r="A23" s="18"/>
    </row>
    <row r="24" spans="1:5" x14ac:dyDescent="0.25">
      <c r="A24" s="18">
        <f>+A16+1</f>
        <v>3</v>
      </c>
      <c r="B24" s="7" t="s">
        <v>116</v>
      </c>
    </row>
    <row r="25" spans="1:5" x14ac:dyDescent="0.25">
      <c r="A25" s="18">
        <f>+A24+0.1</f>
        <v>3.1</v>
      </c>
      <c r="B25" s="1" t="s">
        <v>117</v>
      </c>
      <c r="C25">
        <f>'Financial Statements'!B59/'Financial Statements'!B68</f>
        <v>1.9529325860435744</v>
      </c>
      <c r="D25">
        <f>'Financial Statements'!C59/'Financial Statements'!C68</f>
        <v>1.729370740212395</v>
      </c>
      <c r="E25">
        <f>'Financial Statements'!D59/'Financial Statements'!D68</f>
        <v>1.5100782075024104</v>
      </c>
    </row>
    <row r="26" spans="1:5" x14ac:dyDescent="0.25">
      <c r="A26" s="18">
        <f t="shared" ref="A26:A30" si="2">+A25+0.1</f>
        <v>3.2</v>
      </c>
      <c r="B26" s="1" t="s">
        <v>118</v>
      </c>
      <c r="C26">
        <f>'Financial Statements'!B59/'Financial Statements'!B48</f>
        <v>0.28053181386514719</v>
      </c>
      <c r="D26">
        <f>'Financial Statements'!C59/'Financial Statements'!C48</f>
        <v>0.31084153366647482</v>
      </c>
      <c r="E26">
        <f>'Financial Statements'!D59/'Financial Statements'!D48</f>
        <v>0.30463308304105124</v>
      </c>
    </row>
    <row r="27" spans="1:5" x14ac:dyDescent="0.25">
      <c r="A27" s="18">
        <f t="shared" si="2"/>
        <v>3.3000000000000003</v>
      </c>
      <c r="B27" s="1" t="s">
        <v>119</v>
      </c>
      <c r="C27">
        <f>'Financial Statements'!B59/'Financial Statements'!B68</f>
        <v>1.9529325860435744</v>
      </c>
      <c r="D27">
        <f>'Financial Statements'!C59/'Financial Statements'!C68</f>
        <v>1.729370740212395</v>
      </c>
      <c r="E27">
        <f>'Financial Statements'!D59/'Financial Statements'!D68</f>
        <v>1.5100782075024104</v>
      </c>
    </row>
    <row r="28" spans="1:5" x14ac:dyDescent="0.25">
      <c r="A28" s="18">
        <f t="shared" si="2"/>
        <v>3.4000000000000004</v>
      </c>
      <c r="B28" s="1" t="s">
        <v>120</v>
      </c>
      <c r="C28">
        <f>'Financial Statements'!B20/'Financial Statements'!B18</f>
        <v>0.99720354663965105</v>
      </c>
      <c r="D28">
        <f>'Financial Statements'!C20/'Financial Statements'!C18</f>
        <v>1.0023680804780217</v>
      </c>
      <c r="E28">
        <f>'Financial Statements'!D20/'Financial Statements'!D18</f>
        <v>1.0121138064204682</v>
      </c>
    </row>
    <row r="29" spans="1:5" x14ac:dyDescent="0.25">
      <c r="A29" s="18">
        <f t="shared" si="2"/>
        <v>3.5000000000000004</v>
      </c>
      <c r="B29" s="1" t="s">
        <v>121</v>
      </c>
      <c r="C29">
        <f>'Financial Statements'!B19/'Financial Statements'!B59</f>
        <v>-3.3751351569842056E-3</v>
      </c>
      <c r="D29">
        <f>'Financial Statements'!C19/'Financial Statements'!C59</f>
        <v>2.3646728869173099E-3</v>
      </c>
      <c r="E29">
        <f>'Financial Statements'!D19/'Financial Statements'!D59</f>
        <v>8.1384860186283162E-3</v>
      </c>
    </row>
    <row r="30" spans="1:5" x14ac:dyDescent="0.25">
      <c r="A30" s="18">
        <f t="shared" si="2"/>
        <v>3.6000000000000005</v>
      </c>
      <c r="B30" s="1" t="s">
        <v>122</v>
      </c>
      <c r="C30">
        <f>'Financial Statements'!B91-'Financial Statements'!B99</f>
        <v>144505</v>
      </c>
      <c r="D30">
        <f>'Financial Statements'!C91-'Financial Statements'!C99</f>
        <v>118583</v>
      </c>
      <c r="E30">
        <f>'Financial Statements'!D91-'Financial Statements'!D99</f>
        <v>84963</v>
      </c>
    </row>
    <row r="31" spans="1:5" x14ac:dyDescent="0.25">
      <c r="A31" s="18"/>
      <c r="B31" s="3" t="s">
        <v>123</v>
      </c>
    </row>
    <row r="32" spans="1:5" x14ac:dyDescent="0.25">
      <c r="A32" s="18"/>
    </row>
    <row r="33" spans="1:5" x14ac:dyDescent="0.25">
      <c r="A33" s="18">
        <f>+A24+1</f>
        <v>4</v>
      </c>
      <c r="B33" s="17" t="s">
        <v>124</v>
      </c>
    </row>
    <row r="34" spans="1:5" x14ac:dyDescent="0.25">
      <c r="A34" s="18">
        <f>+A33+0.1</f>
        <v>4.0999999999999996</v>
      </c>
      <c r="B34" s="1" t="s">
        <v>125</v>
      </c>
      <c r="C34">
        <f>'Financial Statements'!B8/('Financial Statements'!B48/2)</f>
        <v>2.2357046675454635</v>
      </c>
      <c r="D34">
        <f>'Financial Statements'!C8/('Financial Statements'!C48/2)</f>
        <v>2.0844154734161058</v>
      </c>
      <c r="E34">
        <f>'Financial Statements'!D8/('Financial Statements'!D48/2)</f>
        <v>1.695123005483377</v>
      </c>
    </row>
    <row r="35" spans="1:5" x14ac:dyDescent="0.25">
      <c r="A35" s="18">
        <f t="shared" ref="A35:A37" si="3">+A34+0.1</f>
        <v>4.1999999999999993</v>
      </c>
      <c r="B35" s="1" t="s">
        <v>126</v>
      </c>
      <c r="C35">
        <f>'Financial Statements'!B8/('Financial Statements'!B42/2)</f>
        <v>5.8244230272146522</v>
      </c>
      <c r="D35">
        <f>'Financial Statements'!C8/('Financial Statements'!C42/2)</f>
        <v>5.4261028212050197</v>
      </c>
      <c r="E35">
        <f>'Financial Statements'!D8/('Financial Statements'!D42/2)</f>
        <v>3.8203224482127576</v>
      </c>
    </row>
    <row r="36" spans="1:5" x14ac:dyDescent="0.25">
      <c r="A36" s="18">
        <f t="shared" si="3"/>
        <v>4.2999999999999989</v>
      </c>
      <c r="B36" s="1" t="s">
        <v>127</v>
      </c>
    </row>
    <row r="37" spans="1:5" x14ac:dyDescent="0.25">
      <c r="A37" s="18">
        <f t="shared" si="3"/>
        <v>4.3999999999999986</v>
      </c>
      <c r="B37" s="1" t="s">
        <v>128</v>
      </c>
    </row>
    <row r="38" spans="1:5" x14ac:dyDescent="0.25">
      <c r="A38" s="18"/>
    </row>
    <row r="39" spans="1:5" x14ac:dyDescent="0.25">
      <c r="A39" s="18">
        <f>+A33+1</f>
        <v>5</v>
      </c>
      <c r="B39" s="17" t="s">
        <v>129</v>
      </c>
      <c r="C39" t="s">
        <v>150</v>
      </c>
    </row>
    <row r="40" spans="1:5" x14ac:dyDescent="0.25">
      <c r="A40" s="18">
        <f>+A39+0.1</f>
        <v>5.0999999999999996</v>
      </c>
      <c r="B40" s="1" t="s">
        <v>130</v>
      </c>
    </row>
    <row r="41" spans="1:5" x14ac:dyDescent="0.25">
      <c r="A41" s="18">
        <f t="shared" ref="A41:A44" si="4">+A40+0.1</f>
        <v>5.1999999999999993</v>
      </c>
      <c r="B41" s="3" t="s">
        <v>131</v>
      </c>
    </row>
    <row r="42" spans="1:5" x14ac:dyDescent="0.25">
      <c r="A42" s="18">
        <f t="shared" si="4"/>
        <v>5.2999999999999989</v>
      </c>
      <c r="B42" s="1" t="s">
        <v>132</v>
      </c>
    </row>
    <row r="43" spans="1:5" x14ac:dyDescent="0.25">
      <c r="A43" s="18">
        <f t="shared" si="4"/>
        <v>5.3999999999999986</v>
      </c>
      <c r="B43" s="3" t="s">
        <v>133</v>
      </c>
    </row>
    <row r="44" spans="1:5" x14ac:dyDescent="0.25">
      <c r="A44" s="18">
        <f t="shared" si="4"/>
        <v>5.4999999999999982</v>
      </c>
      <c r="B44" s="1" t="s">
        <v>134</v>
      </c>
    </row>
    <row r="45" spans="1:5" x14ac:dyDescent="0.25">
      <c r="A45" s="18"/>
      <c r="B45" s="3" t="s">
        <v>135</v>
      </c>
    </row>
    <row r="46" spans="1:5" x14ac:dyDescent="0.25">
      <c r="A46" s="18">
        <f>+A44+0.1</f>
        <v>5.5999999999999979</v>
      </c>
      <c r="B46" s="1" t="s">
        <v>136</v>
      </c>
    </row>
    <row r="47" spans="1:5" x14ac:dyDescent="0.25">
      <c r="A47" s="18">
        <f t="shared" ref="A47:A50" si="5">+A45+0.1</f>
        <v>0.1</v>
      </c>
      <c r="B47" s="1" t="s">
        <v>137</v>
      </c>
    </row>
    <row r="48" spans="1:5" x14ac:dyDescent="0.25">
      <c r="A48" s="18">
        <f t="shared" si="5"/>
        <v>5.6999999999999975</v>
      </c>
      <c r="B48" s="1" t="s">
        <v>138</v>
      </c>
    </row>
    <row r="49" spans="1:2" x14ac:dyDescent="0.25">
      <c r="A49" s="18">
        <f t="shared" si="5"/>
        <v>0.2</v>
      </c>
      <c r="B49" s="1" t="s">
        <v>128</v>
      </c>
    </row>
    <row r="50" spans="1:2" x14ac:dyDescent="0.25">
      <c r="A50" s="18">
        <f t="shared" si="5"/>
        <v>5.7999999999999972</v>
      </c>
      <c r="B50" s="1" t="s">
        <v>139</v>
      </c>
    </row>
    <row r="51" spans="1:2" x14ac:dyDescent="0.25">
      <c r="A51" s="18"/>
      <c r="B51" s="3" t="s">
        <v>140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Riya Chowdhury</cp:lastModifiedBy>
  <dcterms:created xsi:type="dcterms:W3CDTF">2020-05-18T16:32:37Z</dcterms:created>
  <dcterms:modified xsi:type="dcterms:W3CDTF">2024-01-09T15:32:19Z</dcterms:modified>
</cp:coreProperties>
</file>