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F67568A1-7ED2-4D35-BBC2-6AFEC0D76C7E}" xr6:coauthVersionLast="47" xr6:coauthVersionMax="47" xr10:uidLastSave="{00000000-0000-0000-0000-000000000000}"/>
  <bookViews>
    <workbookView xWindow="-108" yWindow="-108" windowWidth="23256" windowHeight="12456" activeTab="1" xr2:uid="{00000000-000D-0000-FFFF-FFFF00000000}"/>
  </bookViews>
  <sheets>
    <sheet name="Sheet1" sheetId="1" r:id="rId1"/>
    <sheet name="Peer Analysi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2" l="1" a="1"/>
  <c r="G49" i="2" s="1"/>
  <c r="F49" i="2" a="1"/>
  <c r="F49" i="2" s="1"/>
  <c r="F7" i="2" l="1"/>
  <c r="F9" i="2"/>
  <c r="F8" i="2"/>
  <c r="I38" i="2"/>
  <c r="I39" i="2"/>
  <c r="I40" i="2"/>
  <c r="I41" i="2"/>
  <c r="I42" i="2"/>
  <c r="I43" i="2"/>
  <c r="H39" i="2"/>
  <c r="H40" i="2"/>
  <c r="H41" i="2"/>
  <c r="H42" i="2"/>
  <c r="H43" i="2"/>
  <c r="H38" i="2"/>
  <c r="I36" i="2"/>
  <c r="I37" i="2"/>
  <c r="H37" i="2"/>
  <c r="H36" i="2"/>
  <c r="H35" i="2"/>
  <c r="E63" i="2" a="1"/>
  <c r="E63" i="2" s="1"/>
  <c r="G63" i="2" a="1"/>
  <c r="G63" i="2" s="1"/>
  <c r="F63" i="2" a="1"/>
  <c r="F63" i="2" s="1"/>
  <c r="G7" i="2" a="1"/>
  <c r="G7" i="2" s="1"/>
  <c r="D9" i="2"/>
  <c r="D63" i="2" a="1"/>
  <c r="D63" i="2" s="1"/>
  <c r="E56" i="2" l="1"/>
  <c r="E57" i="2"/>
  <c r="E49" i="2" a="1"/>
  <c r="E49" i="2" s="1"/>
  <c r="D49" i="2" a="1"/>
  <c r="D49" i="2" s="1"/>
  <c r="G35" i="2" a="1"/>
  <c r="G35" i="2" s="1"/>
  <c r="F35" i="2" a="1"/>
  <c r="F35" i="2" s="1"/>
  <c r="I35" i="2" s="1"/>
  <c r="D35" i="2" a="1"/>
  <c r="D35" i="2" s="1"/>
  <c r="D21" i="2" a="1"/>
  <c r="D21" i="2" s="1"/>
  <c r="E26" i="2" l="1"/>
  <c r="E54" i="2"/>
  <c r="E55" i="2"/>
  <c r="E7" i="2" l="1" a="1"/>
  <c r="E7" i="2" s="1"/>
  <c r="D7" i="2" a="1"/>
  <c r="D7"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bk>
      <extLst>
        <ext uri="{3e2802c4-a4d2-4d8b-9148-e3be6c30e623}">
          <xlrd:rvb i="32"/>
        </ext>
      </extLst>
    </bk>
    <bk>
      <extLst>
        <ext uri="{3e2802c4-a4d2-4d8b-9148-e3be6c30e623}">
          <xlrd:rvb i="35"/>
        </ext>
      </extLst>
    </bk>
    <bk>
      <extLst>
        <ext uri="{3e2802c4-a4d2-4d8b-9148-e3be6c30e623}">
          <xlrd:rvb i="38"/>
        </ext>
      </extLst>
    </bk>
    <bk>
      <extLst>
        <ext uri="{3e2802c4-a4d2-4d8b-9148-e3be6c30e623}">
          <xlrd:rvb i="41"/>
        </ext>
      </extLst>
    </bk>
    <bk>
      <extLst>
        <ext uri="{3e2802c4-a4d2-4d8b-9148-e3be6c30e623}">
          <xlrd:rvb i="43"/>
        </ext>
      </extLst>
    </bk>
    <bk>
      <extLst>
        <ext uri="{3e2802c4-a4d2-4d8b-9148-e3be6c30e623}">
          <xlrd:rvb i="50"/>
        </ext>
      </extLst>
    </bk>
    <bk>
      <extLst>
        <ext uri="{3e2802c4-a4d2-4d8b-9148-e3be6c30e623}">
          <xlrd:rvb i="53"/>
        </ext>
      </extLst>
    </bk>
    <bk>
      <extLst>
        <ext uri="{3e2802c4-a4d2-4d8b-9148-e3be6c30e623}">
          <xlrd:rvb i="59"/>
        </ext>
      </extLst>
    </bk>
    <bk>
      <extLst>
        <ext uri="{3e2802c4-a4d2-4d8b-9148-e3be6c30e623}">
          <xlrd:rvb i="62"/>
        </ext>
      </extLst>
    </bk>
    <bk>
      <extLst>
        <ext uri="{3e2802c4-a4d2-4d8b-9148-e3be6c30e623}">
          <xlrd:rvb i="65"/>
        </ext>
      </extLst>
    </bk>
  </futureMetadata>
  <cellMetadata count="1">
    <bk>
      <rc t="1" v="0"/>
    </bk>
  </cellMetadata>
  <valueMetadata count="2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valueMetadata>
</metadata>
</file>

<file path=xl/sharedStrings.xml><?xml version="1.0" encoding="utf-8"?>
<sst xmlns="http://schemas.openxmlformats.org/spreadsheetml/2006/main" count="111" uniqueCount="51">
  <si>
    <t>Instructions</t>
  </si>
  <si>
    <t>Identify suitable peers for the following companies:</t>
  </si>
  <si>
    <t>Marriot Inc.</t>
  </si>
  <si>
    <t>Tesla Inc.</t>
  </si>
  <si>
    <t>Netflix Inc.</t>
  </si>
  <si>
    <t>Nvidia Inc.</t>
  </si>
  <si>
    <t>The task can be completed in the same workbook or can be submitted as a word doc.</t>
  </si>
  <si>
    <t>Pfizer Inc.</t>
  </si>
  <si>
    <t>You are required to suggest minimum of three peers for each of the companies</t>
  </si>
  <si>
    <t>Justify your answer in bullets for mentioning a particular peer</t>
  </si>
  <si>
    <t>Marriot Inc</t>
  </si>
  <si>
    <t>Company</t>
  </si>
  <si>
    <t>Hyatt Hotels</t>
  </si>
  <si>
    <t>Intercontinental Hotels</t>
  </si>
  <si>
    <t>Hilton Worldwide Holdings</t>
  </si>
  <si>
    <t>Stock Price</t>
  </si>
  <si>
    <t>Market Cap</t>
  </si>
  <si>
    <t>Enterprise Value</t>
  </si>
  <si>
    <t>Trailing P/E</t>
  </si>
  <si>
    <t>Stock Reference</t>
  </si>
  <si>
    <t xml:space="preserve">Intercontinental Hotels  </t>
  </si>
  <si>
    <t xml:space="preserve">Hilton Worldwide Holdings  </t>
  </si>
  <si>
    <t>Forward P/E</t>
  </si>
  <si>
    <t>Enterprise Value/Revenue</t>
  </si>
  <si>
    <t>Profit Margin</t>
  </si>
  <si>
    <t>Operating Margin</t>
  </si>
  <si>
    <t>Tesla Inc</t>
  </si>
  <si>
    <t>Toyota</t>
  </si>
  <si>
    <t>Hyundai</t>
  </si>
  <si>
    <t>Volkswagen</t>
  </si>
  <si>
    <t>Netflix Inc</t>
  </si>
  <si>
    <t xml:space="preserve">Pfizer Inc </t>
  </si>
  <si>
    <t>Sanofi</t>
  </si>
  <si>
    <t>Roche</t>
  </si>
  <si>
    <t>Gilead</t>
  </si>
  <si>
    <t>Pfizer Inc</t>
  </si>
  <si>
    <t>Nvidia</t>
  </si>
  <si>
    <t>AMD</t>
  </si>
  <si>
    <t>Enterprise Value/EBITDA</t>
  </si>
  <si>
    <t>Enterprise Value/EBTIDA</t>
  </si>
  <si>
    <t>Netflix</t>
  </si>
  <si>
    <t>N/A</t>
  </si>
  <si>
    <t xml:space="preserve">Apple </t>
  </si>
  <si>
    <t>Sanofi($)</t>
  </si>
  <si>
    <t>Roche($)</t>
  </si>
  <si>
    <t>Arm Holdings</t>
  </si>
  <si>
    <t>QUALCOMM Incorporated</t>
  </si>
  <si>
    <t xml:space="preserve">Arm Holdings plc </t>
  </si>
  <si>
    <t>Disney</t>
  </si>
  <si>
    <t xml:space="preserve">Amazon </t>
  </si>
  <si>
    <t>Peer Analysis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</si>
</sst>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409]* #,##0.00_);_([$$-409]* \(#,##0.00\);_([$$-409]* &quot;-&quot;??_);_(@_)"/>
    <numFmt numFmtId="165" formatCode="_([$$-409]* #,##0_);_([$$-409]* \(#,##0\);_([$$-409]* &quot;-&quot;_);_(@_)"/>
    <numFmt numFmtId="166" formatCode="_-[$$-409]* #,##0.00_ ;_-[$$-409]* \-#,##0.00\ ;_-[$$-409]* &quot;-&quot;??_ ;_-@_ "/>
    <numFmt numFmtId="167" formatCode="_([$€-2]\ * #,##0.00_);_([$€-2]\ * \(#,##0.00\);_([$€-2]\ * &quot;-&quot;??_);_(@_)"/>
    <numFmt numFmtId="168" formatCode="_-[$€-2]\ * #,##0.00_-;\-[$€-2]\ * #,##0.00_-;_-[$€-2]\ * &quot;-&quot;??_-;_-@_-"/>
    <numFmt numFmtId="169" formatCode="_-* #,##0.00\ [$CHF-100C]_-;\-* #,##0.00\ [$CHF-100C]_-;_-* &quot;-&quot;??\ [$CHF-100C]_-;_-@_-"/>
    <numFmt numFmtId="170" formatCode="_-* #,##0\ [$CHF-100C]_-;\-* #,##0\ [$CHF-100C]_-;_-* &quot;-&quot;\ [$CHF-100C]_-;_-@_-"/>
    <numFmt numFmtId="171" formatCode="_-[$£-809]* #,##0_-;\-[$£-809]* #,##0_-;_-[$£-809]* &quot;-&quot;_-;_-@_-"/>
  </numFmts>
  <fonts count="6" x14ac:knownFonts="1">
    <font>
      <sz val="11"/>
      <color theme="1"/>
      <name val="Calibri"/>
      <family val="2"/>
      <scheme val="minor"/>
    </font>
    <font>
      <b/>
      <sz val="11"/>
      <color theme="1"/>
      <name val="Calibri"/>
      <family val="2"/>
      <scheme val="minor"/>
    </font>
    <font>
      <b/>
      <sz val="18"/>
      <color theme="0"/>
      <name val="Calibri"/>
      <family val="2"/>
      <scheme val="minor"/>
    </font>
    <font>
      <u/>
      <sz val="11"/>
      <color theme="10"/>
      <name val="Calibri"/>
      <family val="2"/>
      <scheme val="minor"/>
    </font>
    <font>
      <sz val="8"/>
      <name val="Calibri"/>
      <family val="2"/>
      <scheme val="minor"/>
    </font>
    <font>
      <b/>
      <sz val="22"/>
      <color theme="1"/>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2" borderId="0" xfId="0" applyFont="1" applyFill="1" applyAlignment="1">
      <alignment wrapText="1"/>
    </xf>
    <xf numFmtId="0" fontId="0" fillId="0" borderId="0" xfId="0" applyAlignment="1">
      <alignment wrapText="1"/>
    </xf>
    <xf numFmtId="0" fontId="1" fillId="0" borderId="0" xfId="0" applyFont="1" applyAlignment="1">
      <alignment wrapText="1"/>
    </xf>
    <xf numFmtId="0" fontId="0" fillId="0" borderId="0" xfId="0" applyAlignment="1">
      <alignment horizontal="left" wrapText="1" indent="1"/>
    </xf>
    <xf numFmtId="164" fontId="0" fillId="0" borderId="0" xfId="0" applyNumberFormat="1"/>
    <xf numFmtId="165" fontId="0" fillId="0" borderId="0" xfId="0" applyNumberFormat="1"/>
    <xf numFmtId="0" fontId="3" fillId="0" borderId="0" xfId="1"/>
    <xf numFmtId="166" fontId="0" fillId="0" borderId="0" xfId="0" applyNumberFormat="1"/>
    <xf numFmtId="167" fontId="0" fillId="0" borderId="0" xfId="0" applyNumberFormat="1"/>
    <xf numFmtId="168" fontId="0" fillId="0" borderId="0" xfId="0" applyNumberFormat="1"/>
    <xf numFmtId="169" fontId="0" fillId="0" borderId="0" xfId="0" applyNumberFormat="1"/>
    <xf numFmtId="170" fontId="0" fillId="0" borderId="0" xfId="0" applyNumberFormat="1"/>
    <xf numFmtId="171" fontId="0" fillId="0" borderId="0" xfId="0" applyNumberFormat="1"/>
    <xf numFmtId="11" fontId="0" fillId="0" borderId="0" xfId="0" applyNumberFormat="1"/>
    <xf numFmtId="2" fontId="0" fillId="0" borderId="0" xfId="0" applyNumberFormat="1"/>
    <xf numFmtId="0" fontId="1" fillId="0" borderId="0" xfId="0" applyFont="1"/>
    <xf numFmtId="0" fontId="5"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Market</a:t>
            </a:r>
            <a:r>
              <a:rPr lang="en-GB" baseline="0"/>
              <a:t> Cap and Enterprise Value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Analysis'!$D$6</c:f>
              <c:strCache>
                <c:ptCount val="1"/>
                <c:pt idx="0">
                  <c:v>Marriot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Analysis'!$C$7:$C$15</c15:sqref>
                  </c15:fullRef>
                </c:ext>
              </c:extLst>
              <c:f>'Peer Analysis'!$C$8:$C$9</c:f>
              <c:strCache>
                <c:ptCount val="2"/>
                <c:pt idx="0">
                  <c:v>Market Cap</c:v>
                </c:pt>
                <c:pt idx="1">
                  <c:v>Enterprise Value</c:v>
                </c:pt>
              </c:strCache>
            </c:strRef>
          </c:cat>
          <c:val>
            <c:numRef>
              <c:extLst>
                <c:ext xmlns:c15="http://schemas.microsoft.com/office/drawing/2012/chart" uri="{02D57815-91ED-43cb-92C2-25804820EDAC}">
                  <c15:fullRef>
                    <c15:sqref>'Peer Analysis'!$D$7:$D$15</c15:sqref>
                  </c15:fullRef>
                </c:ext>
              </c:extLst>
              <c:f>'Peer Analysis'!$D$8:$D$9</c:f>
              <c:numCache>
                <c:formatCode>_([$$-409]* #,##0_);_([$$-409]* \(#,##0\);_([$$-409]* "-"_);_(@_)</c:formatCode>
                <c:ptCount val="2"/>
                <c:pt idx="0">
                  <c:v>72440000000</c:v>
                </c:pt>
                <c:pt idx="1">
                  <c:v>84870000000</c:v>
                </c:pt>
              </c:numCache>
            </c:numRef>
          </c:val>
          <c:extLst>
            <c:ext xmlns:c16="http://schemas.microsoft.com/office/drawing/2014/chart" uri="{C3380CC4-5D6E-409C-BE32-E72D297353CC}">
              <c16:uniqueId val="{00000000-2A7F-43C7-AA41-CC9DCF60C1F3}"/>
            </c:ext>
          </c:extLst>
        </c:ser>
        <c:ser>
          <c:idx val="1"/>
          <c:order val="1"/>
          <c:tx>
            <c:strRef>
              <c:f>'Peer Analysis'!$E$6</c:f>
              <c:strCache>
                <c:ptCount val="1"/>
                <c:pt idx="0">
                  <c:v>Hyatt Hotels</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Analysis'!$C$7:$C$15</c15:sqref>
                  </c15:fullRef>
                </c:ext>
              </c:extLst>
              <c:f>'Peer Analysis'!$C$8:$C$9</c:f>
              <c:strCache>
                <c:ptCount val="2"/>
                <c:pt idx="0">
                  <c:v>Market Cap</c:v>
                </c:pt>
                <c:pt idx="1">
                  <c:v>Enterprise Value</c:v>
                </c:pt>
              </c:strCache>
            </c:strRef>
          </c:cat>
          <c:val>
            <c:numRef>
              <c:extLst>
                <c:ext xmlns:c15="http://schemas.microsoft.com/office/drawing/2012/chart" uri="{02D57815-91ED-43cb-92C2-25804820EDAC}">
                  <c15:fullRef>
                    <c15:sqref>'Peer Analysis'!$E$7:$E$15</c15:sqref>
                  </c15:fullRef>
                </c:ext>
              </c:extLst>
              <c:f>'Peer Analysis'!$E$8:$E$9</c:f>
              <c:numCache>
                <c:formatCode>_([$$-409]* #,##0_);_([$$-409]* \(#,##0\);_([$$-409]* "-"_);_(@_)</c:formatCode>
                <c:ptCount val="2"/>
                <c:pt idx="0">
                  <c:v>16120000000</c:v>
                </c:pt>
                <c:pt idx="1">
                  <c:v>18600000000</c:v>
                </c:pt>
              </c:numCache>
            </c:numRef>
          </c:val>
          <c:extLst>
            <c:ext xmlns:c16="http://schemas.microsoft.com/office/drawing/2014/chart" uri="{C3380CC4-5D6E-409C-BE32-E72D297353CC}">
              <c16:uniqueId val="{00000001-2A7F-43C7-AA41-CC9DCF60C1F3}"/>
            </c:ext>
          </c:extLst>
        </c:ser>
        <c:ser>
          <c:idx val="2"/>
          <c:order val="2"/>
          <c:tx>
            <c:strRef>
              <c:f>'Peer Analysis'!$F$6</c:f>
              <c:strCache>
                <c:ptCount val="1"/>
                <c:pt idx="0">
                  <c:v>Intercontinental Hotels</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Analysis'!$C$7:$C$15</c15:sqref>
                  </c15:fullRef>
                </c:ext>
              </c:extLst>
              <c:f>'Peer Analysis'!$C$8:$C$9</c:f>
              <c:strCache>
                <c:ptCount val="2"/>
                <c:pt idx="0">
                  <c:v>Market Cap</c:v>
                </c:pt>
                <c:pt idx="1">
                  <c:v>Enterprise Value</c:v>
                </c:pt>
              </c:strCache>
            </c:strRef>
          </c:cat>
          <c:val>
            <c:numRef>
              <c:extLst>
                <c:ext xmlns:c15="http://schemas.microsoft.com/office/drawing/2012/chart" uri="{02D57815-91ED-43cb-92C2-25804820EDAC}">
                  <c15:fullRef>
                    <c15:sqref>'Peer Analysis'!$F$7:$F$15</c15:sqref>
                  </c15:fullRef>
                </c:ext>
              </c:extLst>
              <c:f>'Peer Analysis'!$F$8:$F$9</c:f>
              <c:numCache>
                <c:formatCode>_-[$$-409]* #,##0.00_ ;_-[$$-409]* \-#,##0.00\ ;_-[$$-409]* "-"??_ ;_-@_ </c:formatCode>
                <c:ptCount val="2"/>
                <c:pt idx="0">
                  <c:v>22054400000</c:v>
                </c:pt>
                <c:pt idx="1">
                  <c:v>25024000000</c:v>
                </c:pt>
              </c:numCache>
            </c:numRef>
          </c:val>
          <c:extLst>
            <c:ext xmlns:c16="http://schemas.microsoft.com/office/drawing/2014/chart" uri="{C3380CC4-5D6E-409C-BE32-E72D297353CC}">
              <c16:uniqueId val="{00000002-2A7F-43C7-AA41-CC9DCF60C1F3}"/>
            </c:ext>
          </c:extLst>
        </c:ser>
        <c:ser>
          <c:idx val="3"/>
          <c:order val="3"/>
          <c:tx>
            <c:strRef>
              <c:f>'Peer Analysis'!$G$6</c:f>
              <c:strCache>
                <c:ptCount val="1"/>
                <c:pt idx="0">
                  <c:v>Hilton Worldwide Holdings</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Analysis'!$C$7:$C$15</c15:sqref>
                  </c15:fullRef>
                </c:ext>
              </c:extLst>
              <c:f>'Peer Analysis'!$C$8:$C$9</c:f>
              <c:strCache>
                <c:ptCount val="2"/>
                <c:pt idx="0">
                  <c:v>Market Cap</c:v>
                </c:pt>
                <c:pt idx="1">
                  <c:v>Enterprise Value</c:v>
                </c:pt>
              </c:strCache>
            </c:strRef>
          </c:cat>
          <c:val>
            <c:numRef>
              <c:extLst>
                <c:ext xmlns:c15="http://schemas.microsoft.com/office/drawing/2012/chart" uri="{02D57815-91ED-43cb-92C2-25804820EDAC}">
                  <c15:fullRef>
                    <c15:sqref>'Peer Analysis'!$G$7:$G$15</c15:sqref>
                  </c15:fullRef>
                </c:ext>
              </c:extLst>
              <c:f>'Peer Analysis'!$G$8:$G$9</c:f>
              <c:numCache>
                <c:formatCode>_([$$-409]* #,##0_);_([$$-409]* \(#,##0\);_([$$-409]* "-"_);_(@_)</c:formatCode>
                <c:ptCount val="2"/>
                <c:pt idx="0">
                  <c:v>51870000000</c:v>
                </c:pt>
                <c:pt idx="1">
                  <c:v>61190000000</c:v>
                </c:pt>
              </c:numCache>
            </c:numRef>
          </c:val>
          <c:extLst>
            <c:ext xmlns:c16="http://schemas.microsoft.com/office/drawing/2014/chart" uri="{C3380CC4-5D6E-409C-BE32-E72D297353CC}">
              <c16:uniqueId val="{00000003-2A7F-43C7-AA41-CC9DCF60C1F3}"/>
            </c:ext>
          </c:extLst>
        </c:ser>
        <c:dLbls>
          <c:showLegendKey val="0"/>
          <c:showVal val="0"/>
          <c:showCatName val="0"/>
          <c:showSerName val="0"/>
          <c:showPercent val="0"/>
          <c:showBubbleSize val="0"/>
        </c:dLbls>
        <c:gapWidth val="219"/>
        <c:overlap val="-27"/>
        <c:axId val="1548683888"/>
        <c:axId val="1548678128"/>
      </c:barChart>
      <c:catAx>
        <c:axId val="1548683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678128"/>
        <c:crosses val="autoZero"/>
        <c:auto val="1"/>
        <c:lblAlgn val="ctr"/>
        <c:lblOffset val="100"/>
        <c:noMultiLvlLbl val="0"/>
      </c:catAx>
      <c:valAx>
        <c:axId val="1548678128"/>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68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Financial Ratios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Marriot Inc</c:v>
          </c:tx>
          <c:spPr>
            <a:solidFill>
              <a:schemeClr val="accent1"/>
            </a:solidFill>
            <a:ln>
              <a:noFill/>
            </a:ln>
            <a:effectLst/>
          </c:spPr>
          <c:invertIfNegative val="0"/>
          <c:cat>
            <c:strRef>
              <c:f>'Peer Analysis'!$C$10:$C$15</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Analysis'!$D$10:$D$15</c:f>
              <c:numCache>
                <c:formatCode>0.00</c:formatCode>
                <c:ptCount val="6"/>
                <c:pt idx="0">
                  <c:v>24.58</c:v>
                </c:pt>
                <c:pt idx="1">
                  <c:v>26.67</c:v>
                </c:pt>
                <c:pt idx="2">
                  <c:v>3.58</c:v>
                </c:pt>
                <c:pt idx="3">
                  <c:v>20.11</c:v>
                </c:pt>
                <c:pt idx="4">
                  <c:v>0.4894</c:v>
                </c:pt>
                <c:pt idx="5">
                  <c:v>0.43290000000000001</c:v>
                </c:pt>
              </c:numCache>
            </c:numRef>
          </c:val>
          <c:extLst>
            <c:ext xmlns:c16="http://schemas.microsoft.com/office/drawing/2014/chart" uri="{C3380CC4-5D6E-409C-BE32-E72D297353CC}">
              <c16:uniqueId val="{00000000-8D21-4952-A649-F4D20395B29B}"/>
            </c:ext>
          </c:extLst>
        </c:ser>
        <c:ser>
          <c:idx val="1"/>
          <c:order val="1"/>
          <c:tx>
            <c:v>Hyatt Hotels</c:v>
          </c:tx>
          <c:spPr>
            <a:solidFill>
              <a:schemeClr val="accent2"/>
            </a:solidFill>
            <a:ln>
              <a:noFill/>
            </a:ln>
            <a:effectLst/>
          </c:spPr>
          <c:invertIfNegative val="0"/>
          <c:cat>
            <c:strRef>
              <c:f>'Peer Analysis'!$C$10:$C$15</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Analysis'!$E$10:$E$15</c:f>
              <c:numCache>
                <c:formatCode>0.00</c:formatCode>
                <c:ptCount val="6"/>
                <c:pt idx="0">
                  <c:v>76.44</c:v>
                </c:pt>
                <c:pt idx="1">
                  <c:v>43.48</c:v>
                </c:pt>
                <c:pt idx="2">
                  <c:v>2.79</c:v>
                </c:pt>
                <c:pt idx="3">
                  <c:v>20.8</c:v>
                </c:pt>
                <c:pt idx="4">
                  <c:v>3.3000000000000002E-2</c:v>
                </c:pt>
                <c:pt idx="5">
                  <c:v>3.5999999999999997E-2</c:v>
                </c:pt>
              </c:numCache>
            </c:numRef>
          </c:val>
          <c:extLst>
            <c:ext xmlns:c16="http://schemas.microsoft.com/office/drawing/2014/chart" uri="{C3380CC4-5D6E-409C-BE32-E72D297353CC}">
              <c16:uniqueId val="{00000001-8D21-4952-A649-F4D20395B29B}"/>
            </c:ext>
          </c:extLst>
        </c:ser>
        <c:ser>
          <c:idx val="2"/>
          <c:order val="2"/>
          <c:tx>
            <c:v>Intercontinental Hotels</c:v>
          </c:tx>
          <c:spPr>
            <a:solidFill>
              <a:schemeClr val="accent3"/>
            </a:solidFill>
            <a:ln>
              <a:noFill/>
            </a:ln>
            <a:effectLst/>
          </c:spPr>
          <c:invertIfNegative val="0"/>
          <c:cat>
            <c:strRef>
              <c:f>'Peer Analysis'!$C$10:$C$15</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Analysis'!$F$10:$F$15</c:f>
              <c:numCache>
                <c:formatCode>0.00</c:formatCode>
                <c:ptCount val="6"/>
                <c:pt idx="0">
                  <c:v>24.01</c:v>
                </c:pt>
                <c:pt idx="1">
                  <c:v>24.63</c:v>
                </c:pt>
                <c:pt idx="2">
                  <c:v>4.2300000000000004</c:v>
                </c:pt>
                <c:pt idx="3">
                  <c:v>15.33</c:v>
                </c:pt>
                <c:pt idx="4">
                  <c:v>0.34660000000000002</c:v>
                </c:pt>
                <c:pt idx="5">
                  <c:v>1.2057</c:v>
                </c:pt>
              </c:numCache>
            </c:numRef>
          </c:val>
          <c:extLst>
            <c:ext xmlns:c16="http://schemas.microsoft.com/office/drawing/2014/chart" uri="{C3380CC4-5D6E-409C-BE32-E72D297353CC}">
              <c16:uniqueId val="{00000002-8D21-4952-A649-F4D20395B29B}"/>
            </c:ext>
          </c:extLst>
        </c:ser>
        <c:ser>
          <c:idx val="3"/>
          <c:order val="3"/>
          <c:tx>
            <c:v>Hilton Worldwide Holdings</c:v>
          </c:tx>
          <c:spPr>
            <a:solidFill>
              <a:schemeClr val="accent4"/>
            </a:solidFill>
            <a:ln>
              <a:noFill/>
            </a:ln>
            <a:effectLst/>
          </c:spPr>
          <c:invertIfNegative val="0"/>
          <c:cat>
            <c:strRef>
              <c:f>'Peer Analysis'!$C$10:$C$15</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Analysis'!$G$10:$G$15</c:f>
              <c:numCache>
                <c:formatCode>0.00</c:formatCode>
                <c:ptCount val="6"/>
                <c:pt idx="0">
                  <c:v>47.51</c:v>
                </c:pt>
                <c:pt idx="1">
                  <c:v>29.15</c:v>
                </c:pt>
                <c:pt idx="2">
                  <c:v>5.98</c:v>
                </c:pt>
                <c:pt idx="3">
                  <c:v>26.57</c:v>
                </c:pt>
                <c:pt idx="4">
                  <c:v>0.25890000000000002</c:v>
                </c:pt>
                <c:pt idx="5">
                  <c:v>0.3921</c:v>
                </c:pt>
              </c:numCache>
            </c:numRef>
          </c:val>
          <c:extLst>
            <c:ext xmlns:c16="http://schemas.microsoft.com/office/drawing/2014/chart" uri="{C3380CC4-5D6E-409C-BE32-E72D297353CC}">
              <c16:uniqueId val="{00000003-8D21-4952-A649-F4D20395B29B}"/>
            </c:ext>
          </c:extLst>
        </c:ser>
        <c:dLbls>
          <c:showLegendKey val="0"/>
          <c:showVal val="0"/>
          <c:showCatName val="0"/>
          <c:showSerName val="0"/>
          <c:showPercent val="0"/>
          <c:showBubbleSize val="0"/>
        </c:dLbls>
        <c:gapWidth val="219"/>
        <c:overlap val="-27"/>
        <c:axId val="1684574016"/>
        <c:axId val="1684567776"/>
      </c:barChart>
      <c:catAx>
        <c:axId val="16845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567776"/>
        <c:crosses val="autoZero"/>
        <c:auto val="1"/>
        <c:lblAlgn val="ctr"/>
        <c:lblOffset val="100"/>
        <c:noMultiLvlLbl val="0"/>
      </c:catAx>
      <c:valAx>
        <c:axId val="1684567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57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Market</a:t>
            </a:r>
            <a:r>
              <a:rPr lang="en-GB" baseline="0"/>
              <a:t> Cap and Enterprise Value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Analysis'!$D$34</c:f>
              <c:strCache>
                <c:ptCount val="1"/>
                <c:pt idx="0">
                  <c:v>Pfizer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Analysis'!$C$35:$C$43</c15:sqref>
                  </c15:fullRef>
                </c:ext>
              </c:extLst>
              <c:f>'Peer Analysis'!$C$36:$C$37</c:f>
              <c:strCache>
                <c:ptCount val="2"/>
                <c:pt idx="0">
                  <c:v>Market Cap</c:v>
                </c:pt>
                <c:pt idx="1">
                  <c:v>Enterprise Value</c:v>
                </c:pt>
              </c:strCache>
            </c:strRef>
          </c:cat>
          <c:val>
            <c:numRef>
              <c:extLst>
                <c:ext xmlns:c15="http://schemas.microsoft.com/office/drawing/2012/chart" uri="{02D57815-91ED-43cb-92C2-25804820EDAC}">
                  <c15:fullRef>
                    <c15:sqref>'Peer Analysis'!$D$35:$D$43</c15:sqref>
                  </c15:fullRef>
                </c:ext>
              </c:extLst>
              <c:f>'Peer Analysis'!$D$36:$D$37</c:f>
              <c:numCache>
                <c:formatCode>_([$$-409]* #,##0_);_([$$-409]* \(#,##0\);_([$$-409]* "-"_);_(@_)</c:formatCode>
                <c:ptCount val="2"/>
                <c:pt idx="0">
                  <c:v>153710000000</c:v>
                </c:pt>
                <c:pt idx="1">
                  <c:v>221860000000</c:v>
                </c:pt>
              </c:numCache>
            </c:numRef>
          </c:val>
          <c:extLst>
            <c:ext xmlns:c16="http://schemas.microsoft.com/office/drawing/2014/chart" uri="{C3380CC4-5D6E-409C-BE32-E72D297353CC}">
              <c16:uniqueId val="{00000000-A21E-4387-9995-DE929A650631}"/>
            </c:ext>
          </c:extLst>
        </c:ser>
        <c:ser>
          <c:idx val="1"/>
          <c:order val="1"/>
          <c:tx>
            <c:strRef>
              <c:f>'Peer Analysis'!$G$34</c:f>
              <c:strCache>
                <c:ptCount val="1"/>
                <c:pt idx="0">
                  <c:v>Gilead</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Analysis'!$C$35:$C$43</c15:sqref>
                  </c15:fullRef>
                </c:ext>
              </c:extLst>
              <c:f>'Peer Analysis'!$C$36:$C$37</c:f>
              <c:strCache>
                <c:ptCount val="2"/>
                <c:pt idx="0">
                  <c:v>Market Cap</c:v>
                </c:pt>
                <c:pt idx="1">
                  <c:v>Enterprise Value</c:v>
                </c:pt>
              </c:strCache>
            </c:strRef>
          </c:cat>
          <c:val>
            <c:numRef>
              <c:extLst>
                <c:ext xmlns:c15="http://schemas.microsoft.com/office/drawing/2012/chart" uri="{02D57815-91ED-43cb-92C2-25804820EDAC}">
                  <c15:fullRef>
                    <c15:sqref>'Peer Analysis'!$G$35:$G$43</c15:sqref>
                  </c15:fullRef>
                </c:ext>
              </c:extLst>
              <c:f>'Peer Analysis'!$G$36:$G$37</c:f>
              <c:numCache>
                <c:formatCode>_([$$-409]* #,##0_);_([$$-409]* \(#,##0\);_([$$-409]* "-"_);_(@_)</c:formatCode>
                <c:ptCount val="2"/>
                <c:pt idx="0">
                  <c:v>93580000000</c:v>
                </c:pt>
                <c:pt idx="1">
                  <c:v>111310000000</c:v>
                </c:pt>
              </c:numCache>
            </c:numRef>
          </c:val>
          <c:extLst>
            <c:ext xmlns:c16="http://schemas.microsoft.com/office/drawing/2014/chart" uri="{C3380CC4-5D6E-409C-BE32-E72D297353CC}">
              <c16:uniqueId val="{00000001-A21E-4387-9995-DE929A650631}"/>
            </c:ext>
          </c:extLst>
        </c:ser>
        <c:ser>
          <c:idx val="2"/>
          <c:order val="2"/>
          <c:tx>
            <c:strRef>
              <c:f>'Peer Analysis'!$H$34</c:f>
              <c:strCache>
                <c:ptCount val="1"/>
                <c:pt idx="0">
                  <c:v>Sanofi($)</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Analysis'!$C$35:$C$43</c15:sqref>
                  </c15:fullRef>
                </c:ext>
              </c:extLst>
              <c:f>'Peer Analysis'!$C$36:$C$37</c:f>
              <c:strCache>
                <c:ptCount val="2"/>
                <c:pt idx="0">
                  <c:v>Market Cap</c:v>
                </c:pt>
                <c:pt idx="1">
                  <c:v>Enterprise Value</c:v>
                </c:pt>
              </c:strCache>
            </c:strRef>
          </c:cat>
          <c:val>
            <c:numRef>
              <c:extLst>
                <c:ext xmlns:c15="http://schemas.microsoft.com/office/drawing/2012/chart" uri="{02D57815-91ED-43cb-92C2-25804820EDAC}">
                  <c15:fullRef>
                    <c15:sqref>'Peer Analysis'!$H$35:$H$43</c15:sqref>
                  </c15:fullRef>
                </c:ext>
              </c:extLst>
              <c:f>'Peer Analysis'!$H$36:$H$37</c:f>
              <c:numCache>
                <c:formatCode>_-[$$-409]* #,##0.00_ ;_-[$$-409]* \-#,##0.00\ ;_-[$$-409]* "-"??_ ;_-@_ </c:formatCode>
                <c:ptCount val="2"/>
                <c:pt idx="0">
                  <c:v>119344100000.00002</c:v>
                </c:pt>
                <c:pt idx="1">
                  <c:v>129633700000.00002</c:v>
                </c:pt>
              </c:numCache>
            </c:numRef>
          </c:val>
          <c:extLst>
            <c:ext xmlns:c16="http://schemas.microsoft.com/office/drawing/2014/chart" uri="{C3380CC4-5D6E-409C-BE32-E72D297353CC}">
              <c16:uniqueId val="{00000002-A21E-4387-9995-DE929A650631}"/>
            </c:ext>
          </c:extLst>
        </c:ser>
        <c:ser>
          <c:idx val="3"/>
          <c:order val="3"/>
          <c:tx>
            <c:strRef>
              <c:f>'Peer Analysis'!$I$34</c:f>
              <c:strCache>
                <c:ptCount val="1"/>
                <c:pt idx="0">
                  <c:v>Roche($)</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Analysis'!$C$35:$C$43</c15:sqref>
                  </c15:fullRef>
                </c:ext>
              </c:extLst>
              <c:f>'Peer Analysis'!$C$36:$C$37</c:f>
              <c:strCache>
                <c:ptCount val="2"/>
                <c:pt idx="0">
                  <c:v>Market Cap</c:v>
                </c:pt>
                <c:pt idx="1">
                  <c:v>Enterprise Value</c:v>
                </c:pt>
              </c:strCache>
            </c:strRef>
          </c:cat>
          <c:val>
            <c:numRef>
              <c:extLst>
                <c:ext xmlns:c15="http://schemas.microsoft.com/office/drawing/2012/chart" uri="{02D57815-91ED-43cb-92C2-25804820EDAC}">
                  <c15:fullRef>
                    <c15:sqref>'Peer Analysis'!$I$35:$I$43</c15:sqref>
                  </c15:fullRef>
                </c:ext>
              </c:extLst>
              <c:f>'Peer Analysis'!$I$36:$I$37</c:f>
              <c:numCache>
                <c:formatCode>_-[$$-409]* #,##0.00_ ;_-[$$-409]* \-#,##0.00\ ;_-[$$-409]* "-"??_ ;_-@_ </c:formatCode>
                <c:ptCount val="2"/>
                <c:pt idx="0">
                  <c:v>218264399999.99997</c:v>
                </c:pt>
                <c:pt idx="1">
                  <c:v>241372199999.99997</c:v>
                </c:pt>
              </c:numCache>
            </c:numRef>
          </c:val>
          <c:extLst>
            <c:ext xmlns:c16="http://schemas.microsoft.com/office/drawing/2014/chart" uri="{C3380CC4-5D6E-409C-BE32-E72D297353CC}">
              <c16:uniqueId val="{00000003-A21E-4387-9995-DE929A650631}"/>
            </c:ext>
          </c:extLst>
        </c:ser>
        <c:dLbls>
          <c:showLegendKey val="0"/>
          <c:showVal val="0"/>
          <c:showCatName val="0"/>
          <c:showSerName val="0"/>
          <c:showPercent val="0"/>
          <c:showBubbleSize val="0"/>
        </c:dLbls>
        <c:gapWidth val="219"/>
        <c:overlap val="-27"/>
        <c:axId val="1687225632"/>
        <c:axId val="1687230432"/>
      </c:barChart>
      <c:catAx>
        <c:axId val="168722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230432"/>
        <c:crosses val="autoZero"/>
        <c:auto val="1"/>
        <c:lblAlgn val="ctr"/>
        <c:lblOffset val="100"/>
        <c:noMultiLvlLbl val="0"/>
      </c:catAx>
      <c:valAx>
        <c:axId val="1687230432"/>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22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Stock</a:t>
            </a:r>
            <a:r>
              <a:rPr lang="en-GB" baseline="0"/>
              <a:t> Prices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Analysis'!$D$34</c:f>
              <c:strCache>
                <c:ptCount val="1"/>
                <c:pt idx="0">
                  <c:v>Pfizer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Analysis'!$C$35:$C$43</c15:sqref>
                  </c15:fullRef>
                </c:ext>
              </c:extLst>
              <c:f>'Peer Analysis'!$C$35</c:f>
              <c:strCache>
                <c:ptCount val="1"/>
                <c:pt idx="0">
                  <c:v>Stock Price</c:v>
                </c:pt>
              </c:strCache>
            </c:strRef>
          </c:cat>
          <c:val>
            <c:numRef>
              <c:extLst>
                <c:ext xmlns:c15="http://schemas.microsoft.com/office/drawing/2012/chart" uri="{02D57815-91ED-43cb-92C2-25804820EDAC}">
                  <c15:fullRef>
                    <c15:sqref>'Peer Analysis'!$D$35:$D$43</c15:sqref>
                  </c15:fullRef>
                </c:ext>
              </c:extLst>
              <c:f>'Peer Analysis'!$D$35</c:f>
              <c:numCache>
                <c:formatCode>_([$$-409]* #,##0_);_([$$-409]* \(#,##0\);_([$$-409]* "-"_);_(@_)</c:formatCode>
                <c:ptCount val="1"/>
                <c:pt idx="0" formatCode="_([$$-409]* #,##0.00_);_([$$-409]* \(#,##0.00\);_([$$-409]* &quot;-&quot;??_);_(@_)">
                  <c:v>28.01</c:v>
                </c:pt>
              </c:numCache>
            </c:numRef>
          </c:val>
          <c:extLst>
            <c:ext xmlns:c16="http://schemas.microsoft.com/office/drawing/2014/chart" uri="{C3380CC4-5D6E-409C-BE32-E72D297353CC}">
              <c16:uniqueId val="{00000000-637A-4136-90AE-33232D0E42D5}"/>
            </c:ext>
          </c:extLst>
        </c:ser>
        <c:ser>
          <c:idx val="1"/>
          <c:order val="1"/>
          <c:tx>
            <c:strRef>
              <c:f>'Peer Analysis'!$G$34</c:f>
              <c:strCache>
                <c:ptCount val="1"/>
                <c:pt idx="0">
                  <c:v>Gilead</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Analysis'!$C$35:$C$43</c15:sqref>
                  </c15:fullRef>
                </c:ext>
              </c:extLst>
              <c:f>'Peer Analysis'!$C$35</c:f>
              <c:strCache>
                <c:ptCount val="1"/>
                <c:pt idx="0">
                  <c:v>Stock Price</c:v>
                </c:pt>
              </c:strCache>
            </c:strRef>
          </c:cat>
          <c:val>
            <c:numRef>
              <c:extLst>
                <c:ext xmlns:c15="http://schemas.microsoft.com/office/drawing/2012/chart" uri="{02D57815-91ED-43cb-92C2-25804820EDAC}">
                  <c15:fullRef>
                    <c15:sqref>'Peer Analysis'!$G$35:$G$43</c15:sqref>
                  </c15:fullRef>
                </c:ext>
              </c:extLst>
              <c:f>'Peer Analysis'!$G$35</c:f>
              <c:numCache>
                <c:formatCode>_([$$-409]* #,##0_);_([$$-409]* \(#,##0\);_([$$-409]* "-"_);_(@_)</c:formatCode>
                <c:ptCount val="1"/>
                <c:pt idx="0" formatCode="_([$$-409]* #,##0.00_);_([$$-409]* \(#,##0.00\);_([$$-409]* &quot;-&quot;??_);_(@_)">
                  <c:v>75.08</c:v>
                </c:pt>
              </c:numCache>
            </c:numRef>
          </c:val>
          <c:extLst>
            <c:ext xmlns:c16="http://schemas.microsoft.com/office/drawing/2014/chart" uri="{C3380CC4-5D6E-409C-BE32-E72D297353CC}">
              <c16:uniqueId val="{00000001-637A-4136-90AE-33232D0E42D5}"/>
            </c:ext>
          </c:extLst>
        </c:ser>
        <c:ser>
          <c:idx val="2"/>
          <c:order val="2"/>
          <c:tx>
            <c:strRef>
              <c:f>'Peer Analysis'!$H$34</c:f>
              <c:strCache>
                <c:ptCount val="1"/>
                <c:pt idx="0">
                  <c:v>Sanofi($)</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Analysis'!$C$35:$C$43</c15:sqref>
                  </c15:fullRef>
                </c:ext>
              </c:extLst>
              <c:f>'Peer Analysis'!$C$35</c:f>
              <c:strCache>
                <c:ptCount val="1"/>
                <c:pt idx="0">
                  <c:v>Stock Price</c:v>
                </c:pt>
              </c:strCache>
            </c:strRef>
          </c:cat>
          <c:val>
            <c:numRef>
              <c:extLst>
                <c:ext xmlns:c15="http://schemas.microsoft.com/office/drawing/2012/chart" uri="{02D57815-91ED-43cb-92C2-25804820EDAC}">
                  <c15:fullRef>
                    <c15:sqref>'Peer Analysis'!$H$35:$H$43</c15:sqref>
                  </c15:fullRef>
                </c:ext>
              </c:extLst>
              <c:f>'Peer Analysis'!$H$35</c:f>
              <c:numCache>
                <c:formatCode>_-[$$-409]* #,##0.00_ ;_-[$$-409]* \-#,##0.00\ ;_-[$$-409]* "-"??_ ;_-@_ </c:formatCode>
                <c:ptCount val="1"/>
                <c:pt idx="0">
                  <c:v>96.268799999999999</c:v>
                </c:pt>
              </c:numCache>
            </c:numRef>
          </c:val>
          <c:extLst>
            <c:ext xmlns:c16="http://schemas.microsoft.com/office/drawing/2014/chart" uri="{C3380CC4-5D6E-409C-BE32-E72D297353CC}">
              <c16:uniqueId val="{00000002-637A-4136-90AE-33232D0E42D5}"/>
            </c:ext>
          </c:extLst>
        </c:ser>
        <c:ser>
          <c:idx val="3"/>
          <c:order val="3"/>
          <c:tx>
            <c:strRef>
              <c:f>'Peer Analysis'!$I$34</c:f>
              <c:strCache>
                <c:ptCount val="1"/>
                <c:pt idx="0">
                  <c:v>Roche($)</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Analysis'!$C$35:$C$43</c15:sqref>
                  </c15:fullRef>
                </c:ext>
              </c:extLst>
              <c:f>'Peer Analysis'!$C$35</c:f>
              <c:strCache>
                <c:ptCount val="1"/>
                <c:pt idx="0">
                  <c:v>Stock Price</c:v>
                </c:pt>
              </c:strCache>
            </c:strRef>
          </c:cat>
          <c:val>
            <c:numRef>
              <c:extLst>
                <c:ext xmlns:c15="http://schemas.microsoft.com/office/drawing/2012/chart" uri="{02D57815-91ED-43cb-92C2-25804820EDAC}">
                  <c15:fullRef>
                    <c15:sqref>'Peer Analysis'!$I$35:$I$43</c15:sqref>
                  </c15:fullRef>
                </c:ext>
              </c:extLst>
              <c:f>'Peer Analysis'!$I$35</c:f>
              <c:numCache>
                <c:formatCode>_-[$$-409]* #,##0.00_ ;_-[$$-409]* \-#,##0.00\ ;_-[$$-409]* "-"??_ ;_-@_ </c:formatCode>
                <c:ptCount val="1"/>
                <c:pt idx="0">
                  <c:v>292.06799999999998</c:v>
                </c:pt>
              </c:numCache>
            </c:numRef>
          </c:val>
          <c:extLst>
            <c:ext xmlns:c16="http://schemas.microsoft.com/office/drawing/2014/chart" uri="{C3380CC4-5D6E-409C-BE32-E72D297353CC}">
              <c16:uniqueId val="{00000003-637A-4136-90AE-33232D0E42D5}"/>
            </c:ext>
          </c:extLst>
        </c:ser>
        <c:dLbls>
          <c:showLegendKey val="0"/>
          <c:showVal val="0"/>
          <c:showCatName val="0"/>
          <c:showSerName val="0"/>
          <c:showPercent val="0"/>
          <c:showBubbleSize val="0"/>
        </c:dLbls>
        <c:gapWidth val="219"/>
        <c:overlap val="-27"/>
        <c:axId val="1687225632"/>
        <c:axId val="1687230432"/>
      </c:barChart>
      <c:catAx>
        <c:axId val="168722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230432"/>
        <c:crosses val="autoZero"/>
        <c:auto val="1"/>
        <c:lblAlgn val="ctr"/>
        <c:lblOffset val="100"/>
        <c:noMultiLvlLbl val="0"/>
      </c:catAx>
      <c:valAx>
        <c:axId val="1687230432"/>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7225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Financial</a:t>
            </a:r>
            <a:r>
              <a:rPr lang="en-GB" baseline="0"/>
              <a:t> Ratios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Pfizer Inc.</c:v>
          </c:tx>
          <c:spPr>
            <a:solidFill>
              <a:schemeClr val="accent1"/>
            </a:solidFill>
            <a:ln>
              <a:noFill/>
            </a:ln>
            <a:effectLst/>
          </c:spPr>
          <c:invertIfNegative val="0"/>
          <c:cat>
            <c:strRef>
              <c:f>'Peer Analysis'!$C$38:$C$43</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Analysis'!$D$38:$D$43</c:f>
              <c:numCache>
                <c:formatCode>0.00</c:formatCode>
                <c:ptCount val="6"/>
                <c:pt idx="0">
                  <c:v>73.569999999999993</c:v>
                </c:pt>
                <c:pt idx="1">
                  <c:v>12.25</c:v>
                </c:pt>
                <c:pt idx="2">
                  <c:v>3.62</c:v>
                </c:pt>
                <c:pt idx="3">
                  <c:v>22.17</c:v>
                </c:pt>
                <c:pt idx="4">
                  <c:v>3.6200000000000003E-2</c:v>
                </c:pt>
                <c:pt idx="5">
                  <c:v>-0.49969999999999998</c:v>
                </c:pt>
              </c:numCache>
            </c:numRef>
          </c:val>
          <c:extLst>
            <c:ext xmlns:c16="http://schemas.microsoft.com/office/drawing/2014/chart" uri="{C3380CC4-5D6E-409C-BE32-E72D297353CC}">
              <c16:uniqueId val="{00000000-8073-4E88-8774-88819C3BF9FE}"/>
            </c:ext>
          </c:extLst>
        </c:ser>
        <c:ser>
          <c:idx val="1"/>
          <c:order val="1"/>
          <c:tx>
            <c:v>Gilead</c:v>
          </c:tx>
          <c:spPr>
            <a:solidFill>
              <a:schemeClr val="accent2"/>
            </a:solidFill>
            <a:ln>
              <a:noFill/>
            </a:ln>
            <a:effectLst/>
          </c:spPr>
          <c:invertIfNegative val="0"/>
          <c:cat>
            <c:strRef>
              <c:f>'Peer Analysis'!$C$38:$C$43</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Analysis'!$G$38:$G$43</c:f>
              <c:numCache>
                <c:formatCode>0.00</c:formatCode>
                <c:ptCount val="6"/>
                <c:pt idx="0">
                  <c:v>16.690000000000001</c:v>
                </c:pt>
                <c:pt idx="1">
                  <c:v>10.63</c:v>
                </c:pt>
                <c:pt idx="2">
                  <c:v>4.0999999999999996</c:v>
                </c:pt>
                <c:pt idx="3">
                  <c:v>10.6</c:v>
                </c:pt>
                <c:pt idx="4">
                  <c:v>0.2089</c:v>
                </c:pt>
                <c:pt idx="5">
                  <c:v>0.35649999999999998</c:v>
                </c:pt>
              </c:numCache>
            </c:numRef>
          </c:val>
          <c:extLst>
            <c:ext xmlns:c16="http://schemas.microsoft.com/office/drawing/2014/chart" uri="{C3380CC4-5D6E-409C-BE32-E72D297353CC}">
              <c16:uniqueId val="{00000001-8073-4E88-8774-88819C3BF9FE}"/>
            </c:ext>
          </c:extLst>
        </c:ser>
        <c:ser>
          <c:idx val="2"/>
          <c:order val="2"/>
          <c:tx>
            <c:v>Sanofi</c:v>
          </c:tx>
          <c:spPr>
            <a:solidFill>
              <a:schemeClr val="accent3"/>
            </a:solidFill>
            <a:ln>
              <a:noFill/>
            </a:ln>
            <a:effectLst/>
          </c:spPr>
          <c:invertIfNegative val="0"/>
          <c:cat>
            <c:strRef>
              <c:f>'Peer Analysis'!$C$38:$C$43</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Analysis'!$H$38:$H$43</c:f>
              <c:numCache>
                <c:formatCode>0.00</c:formatCode>
                <c:ptCount val="6"/>
                <c:pt idx="0">
                  <c:v>20.39</c:v>
                </c:pt>
                <c:pt idx="1">
                  <c:v>11.3</c:v>
                </c:pt>
                <c:pt idx="2">
                  <c:v>2.56</c:v>
                </c:pt>
                <c:pt idx="3">
                  <c:v>9.44</c:v>
                </c:pt>
                <c:pt idx="4">
                  <c:v>0.1173</c:v>
                </c:pt>
                <c:pt idx="5">
                  <c:v>6.9099999999999995E-2</c:v>
                </c:pt>
              </c:numCache>
            </c:numRef>
          </c:val>
          <c:extLst>
            <c:ext xmlns:c16="http://schemas.microsoft.com/office/drawing/2014/chart" uri="{C3380CC4-5D6E-409C-BE32-E72D297353CC}">
              <c16:uniqueId val="{00000002-8073-4E88-8774-88819C3BF9FE}"/>
            </c:ext>
          </c:extLst>
        </c:ser>
        <c:ser>
          <c:idx val="3"/>
          <c:order val="3"/>
          <c:tx>
            <c:v>Roche</c:v>
          </c:tx>
          <c:spPr>
            <a:solidFill>
              <a:schemeClr val="accent4"/>
            </a:solidFill>
            <a:ln>
              <a:noFill/>
            </a:ln>
            <a:effectLst/>
          </c:spPr>
          <c:invertIfNegative val="0"/>
          <c:cat>
            <c:strRef>
              <c:f>'Peer Analysis'!$C$38:$C$43</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Analysis'!$I$38:$I$43</c:f>
              <c:numCache>
                <c:formatCode>0.00</c:formatCode>
                <c:ptCount val="6"/>
                <c:pt idx="0">
                  <c:v>16.649999999999999</c:v>
                </c:pt>
                <c:pt idx="1">
                  <c:v>13.55</c:v>
                </c:pt>
                <c:pt idx="2">
                  <c:v>3.5</c:v>
                </c:pt>
                <c:pt idx="3">
                  <c:v>11.42</c:v>
                </c:pt>
                <c:pt idx="4">
                  <c:v>0.19020000000000001</c:v>
                </c:pt>
                <c:pt idx="5">
                  <c:v>0.23899999999999999</c:v>
                </c:pt>
              </c:numCache>
            </c:numRef>
          </c:val>
          <c:extLst>
            <c:ext xmlns:c16="http://schemas.microsoft.com/office/drawing/2014/chart" uri="{C3380CC4-5D6E-409C-BE32-E72D297353CC}">
              <c16:uniqueId val="{00000003-8073-4E88-8774-88819C3BF9FE}"/>
            </c:ext>
          </c:extLst>
        </c:ser>
        <c:dLbls>
          <c:showLegendKey val="0"/>
          <c:showVal val="0"/>
          <c:showCatName val="0"/>
          <c:showSerName val="0"/>
          <c:showPercent val="0"/>
          <c:showBubbleSize val="0"/>
        </c:dLbls>
        <c:gapWidth val="219"/>
        <c:axId val="1689482384"/>
        <c:axId val="1689478544"/>
      </c:barChart>
      <c:catAx>
        <c:axId val="168948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9478544"/>
        <c:crosses val="autoZero"/>
        <c:auto val="1"/>
        <c:lblAlgn val="ctr"/>
        <c:lblOffset val="100"/>
        <c:noMultiLvlLbl val="0"/>
      </c:catAx>
      <c:valAx>
        <c:axId val="16894785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9482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Market</a:t>
            </a:r>
            <a:r>
              <a:rPr lang="en-GB" baseline="0"/>
              <a:t>  Cap and Enterprise Value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Analysis'!$D$48</c:f>
              <c:strCache>
                <c:ptCount val="1"/>
                <c:pt idx="0">
                  <c:v>Nvidia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Analysis'!$C$49:$C$57</c15:sqref>
                  </c15:fullRef>
                </c:ext>
              </c:extLst>
              <c:f>'Peer Analysis'!$C$50:$C$51</c:f>
              <c:strCache>
                <c:ptCount val="2"/>
                <c:pt idx="0">
                  <c:v>Market Cap</c:v>
                </c:pt>
                <c:pt idx="1">
                  <c:v>Enterprise Value</c:v>
                </c:pt>
              </c:strCache>
            </c:strRef>
          </c:cat>
          <c:val>
            <c:numRef>
              <c:extLst>
                <c:ext xmlns:c15="http://schemas.microsoft.com/office/drawing/2012/chart" uri="{02D57815-91ED-43cb-92C2-25804820EDAC}">
                  <c15:fullRef>
                    <c15:sqref>'Peer Analysis'!$D$49:$D$57</c15:sqref>
                  </c15:fullRef>
                </c:ext>
              </c:extLst>
              <c:f>'Peer Analysis'!$D$50:$D$51</c:f>
              <c:numCache>
                <c:formatCode>_([$$-409]* #,##0_);_([$$-409]* \(#,##0\);_([$$-409]* "-"_);_(@_)</c:formatCode>
                <c:ptCount val="2"/>
                <c:pt idx="0">
                  <c:v>2140000000000</c:v>
                </c:pt>
                <c:pt idx="1">
                  <c:v>2130000000000</c:v>
                </c:pt>
              </c:numCache>
            </c:numRef>
          </c:val>
          <c:extLst>
            <c:ext xmlns:c16="http://schemas.microsoft.com/office/drawing/2014/chart" uri="{C3380CC4-5D6E-409C-BE32-E72D297353CC}">
              <c16:uniqueId val="{00000000-8981-4A81-A887-F080DEA6BEF6}"/>
            </c:ext>
          </c:extLst>
        </c:ser>
        <c:ser>
          <c:idx val="1"/>
          <c:order val="1"/>
          <c:tx>
            <c:strRef>
              <c:f>'Peer Analysis'!$E$48</c:f>
              <c:strCache>
                <c:ptCount val="1"/>
                <c:pt idx="0">
                  <c:v>AMD</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Analysis'!$C$49:$C$57</c15:sqref>
                  </c15:fullRef>
                </c:ext>
              </c:extLst>
              <c:f>'Peer Analysis'!$C$50:$C$51</c:f>
              <c:strCache>
                <c:ptCount val="2"/>
                <c:pt idx="0">
                  <c:v>Market Cap</c:v>
                </c:pt>
                <c:pt idx="1">
                  <c:v>Enterprise Value</c:v>
                </c:pt>
              </c:strCache>
            </c:strRef>
          </c:cat>
          <c:val>
            <c:numRef>
              <c:extLst>
                <c:ext xmlns:c15="http://schemas.microsoft.com/office/drawing/2012/chart" uri="{02D57815-91ED-43cb-92C2-25804820EDAC}">
                  <c15:fullRef>
                    <c15:sqref>'Peer Analysis'!$E$49:$E$57</c15:sqref>
                  </c15:fullRef>
                </c:ext>
              </c:extLst>
              <c:f>'Peer Analysis'!$E$50:$E$51</c:f>
              <c:numCache>
                <c:formatCode>_([$$-409]* #,##0_);_([$$-409]* \(#,##0\);_([$$-409]* "-"_);_(@_)</c:formatCode>
                <c:ptCount val="2"/>
                <c:pt idx="0">
                  <c:v>320560000000</c:v>
                </c:pt>
                <c:pt idx="1">
                  <c:v>317790000000</c:v>
                </c:pt>
              </c:numCache>
            </c:numRef>
          </c:val>
          <c:extLst>
            <c:ext xmlns:c16="http://schemas.microsoft.com/office/drawing/2014/chart" uri="{C3380CC4-5D6E-409C-BE32-E72D297353CC}">
              <c16:uniqueId val="{00000001-8981-4A81-A887-F080DEA6BEF6}"/>
            </c:ext>
          </c:extLst>
        </c:ser>
        <c:ser>
          <c:idx val="2"/>
          <c:order val="2"/>
          <c:tx>
            <c:strRef>
              <c:f>'Peer Analysis'!$F$48</c:f>
              <c:strCache>
                <c:ptCount val="1"/>
                <c:pt idx="0">
                  <c:v>Arm Holdings plc </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Analysis'!$C$49:$C$57</c15:sqref>
                  </c15:fullRef>
                </c:ext>
              </c:extLst>
              <c:f>'Peer Analysis'!$C$50:$C$51</c:f>
              <c:strCache>
                <c:ptCount val="2"/>
                <c:pt idx="0">
                  <c:v>Market Cap</c:v>
                </c:pt>
                <c:pt idx="1">
                  <c:v>Enterprise Value</c:v>
                </c:pt>
              </c:strCache>
            </c:strRef>
          </c:cat>
          <c:val>
            <c:numRef>
              <c:extLst>
                <c:ext xmlns:c15="http://schemas.microsoft.com/office/drawing/2012/chart" uri="{02D57815-91ED-43cb-92C2-25804820EDAC}">
                  <c15:fullRef>
                    <c15:sqref>'Peer Analysis'!$F$49:$F$57</c15:sqref>
                  </c15:fullRef>
                </c:ext>
              </c:extLst>
              <c:f>'Peer Analysis'!$F$50:$F$51</c:f>
              <c:numCache>
                <c:formatCode>_-[$$-409]* #,##0.00_ ;_-[$$-409]* \-#,##0.00\ ;_-[$$-409]* "-"??_ ;_-@_ </c:formatCode>
                <c:ptCount val="2"/>
                <c:pt idx="0">
                  <c:v>130300000000</c:v>
                </c:pt>
                <c:pt idx="1">
                  <c:v>128120000000</c:v>
                </c:pt>
              </c:numCache>
            </c:numRef>
          </c:val>
          <c:extLst>
            <c:ext xmlns:c16="http://schemas.microsoft.com/office/drawing/2014/chart" uri="{C3380CC4-5D6E-409C-BE32-E72D297353CC}">
              <c16:uniqueId val="{00000002-8981-4A81-A887-F080DEA6BEF6}"/>
            </c:ext>
          </c:extLst>
        </c:ser>
        <c:ser>
          <c:idx val="3"/>
          <c:order val="3"/>
          <c:tx>
            <c:strRef>
              <c:f>'Peer Analysis'!$G$48</c:f>
              <c:strCache>
                <c:ptCount val="1"/>
                <c:pt idx="0">
                  <c:v>QUALCOMM Incorporated</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Analysis'!$C$49:$C$57</c15:sqref>
                  </c15:fullRef>
                </c:ext>
              </c:extLst>
              <c:f>'Peer Analysis'!$C$50:$C$51</c:f>
              <c:strCache>
                <c:ptCount val="2"/>
                <c:pt idx="0">
                  <c:v>Market Cap</c:v>
                </c:pt>
                <c:pt idx="1">
                  <c:v>Enterprise Value</c:v>
                </c:pt>
              </c:strCache>
            </c:strRef>
          </c:cat>
          <c:val>
            <c:numRef>
              <c:extLst>
                <c:ext xmlns:c15="http://schemas.microsoft.com/office/drawing/2012/chart" uri="{02D57815-91ED-43cb-92C2-25804820EDAC}">
                  <c15:fullRef>
                    <c15:sqref>'Peer Analysis'!$G$49:$G$57</c15:sqref>
                  </c15:fullRef>
                </c:ext>
              </c:extLst>
              <c:f>'Peer Analysis'!$G$50:$G$51</c:f>
              <c:numCache>
                <c:formatCode>_-[$$-409]* #,##0.00_ ;_-[$$-409]* \-#,##0.00\ ;_-[$$-409]* "-"??_ ;_-@_ </c:formatCode>
                <c:ptCount val="2"/>
                <c:pt idx="0">
                  <c:v>190970000000</c:v>
                </c:pt>
                <c:pt idx="1">
                  <c:v>194400000000</c:v>
                </c:pt>
              </c:numCache>
            </c:numRef>
          </c:val>
          <c:extLst>
            <c:ext xmlns:c16="http://schemas.microsoft.com/office/drawing/2014/chart" uri="{C3380CC4-5D6E-409C-BE32-E72D297353CC}">
              <c16:uniqueId val="{00000003-8981-4A81-A887-F080DEA6BEF6}"/>
            </c:ext>
          </c:extLst>
        </c:ser>
        <c:dLbls>
          <c:showLegendKey val="0"/>
          <c:showVal val="0"/>
          <c:showCatName val="0"/>
          <c:showSerName val="0"/>
          <c:showPercent val="0"/>
          <c:showBubbleSize val="0"/>
        </c:dLbls>
        <c:gapWidth val="219"/>
        <c:overlap val="-27"/>
        <c:axId val="771626992"/>
        <c:axId val="771627472"/>
      </c:barChart>
      <c:catAx>
        <c:axId val="77162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27472"/>
        <c:crosses val="autoZero"/>
        <c:auto val="1"/>
        <c:lblAlgn val="ctr"/>
        <c:lblOffset val="100"/>
        <c:noMultiLvlLbl val="0"/>
      </c:catAx>
      <c:valAx>
        <c:axId val="771627472"/>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26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Financial</a:t>
            </a:r>
            <a:r>
              <a:rPr lang="en-GB" baseline="0"/>
              <a:t> Ratios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Nvidia Inc.</c:v>
          </c:tx>
          <c:spPr>
            <a:solidFill>
              <a:schemeClr val="accent1"/>
            </a:solidFill>
            <a:ln>
              <a:noFill/>
            </a:ln>
            <a:effectLst/>
          </c:spPr>
          <c:invertIfNegative val="0"/>
          <c:cat>
            <c:strRef>
              <c:f>'Peer Analysis'!$C$52:$C$57</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Analysis'!$D$52:$D$57</c:f>
              <c:numCache>
                <c:formatCode>0.00</c:formatCode>
                <c:ptCount val="6"/>
                <c:pt idx="0">
                  <c:v>71.91</c:v>
                </c:pt>
                <c:pt idx="1">
                  <c:v>34.840000000000003</c:v>
                </c:pt>
                <c:pt idx="2">
                  <c:v>34.96</c:v>
                </c:pt>
                <c:pt idx="3">
                  <c:v>59.86</c:v>
                </c:pt>
                <c:pt idx="4">
                  <c:v>0.48849999999999999</c:v>
                </c:pt>
                <c:pt idx="5">
                  <c:v>0.6159</c:v>
                </c:pt>
              </c:numCache>
            </c:numRef>
          </c:val>
          <c:extLst>
            <c:ext xmlns:c16="http://schemas.microsoft.com/office/drawing/2014/chart" uri="{C3380CC4-5D6E-409C-BE32-E72D297353CC}">
              <c16:uniqueId val="{00000000-1ED3-45DF-A2EC-F608A459E595}"/>
            </c:ext>
          </c:extLst>
        </c:ser>
        <c:ser>
          <c:idx val="1"/>
          <c:order val="1"/>
          <c:tx>
            <c:v>AMD</c:v>
          </c:tx>
          <c:spPr>
            <a:solidFill>
              <a:schemeClr val="accent2"/>
            </a:solidFill>
            <a:ln>
              <a:noFill/>
            </a:ln>
            <a:effectLst/>
          </c:spPr>
          <c:invertIfNegative val="0"/>
          <c:cat>
            <c:strRef>
              <c:f>'Peer Analysis'!$C$52:$C$57</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Analysis'!$E$52:$E$57</c:f>
              <c:numCache>
                <c:formatCode>0.00</c:formatCode>
                <c:ptCount val="6"/>
                <c:pt idx="0">
                  <c:v>374.32</c:v>
                </c:pt>
                <c:pt idx="1">
                  <c:v>59.17</c:v>
                </c:pt>
                <c:pt idx="2">
                  <c:v>13.465107410702936</c:v>
                </c:pt>
                <c:pt idx="3">
                  <c:v>66.04114713216957</c:v>
                </c:pt>
                <c:pt idx="4">
                  <c:v>5.5929833481632135E-2</c:v>
                </c:pt>
                <c:pt idx="5">
                  <c:v>5.3557052667259859E-2</c:v>
                </c:pt>
              </c:numCache>
            </c:numRef>
          </c:val>
          <c:extLst>
            <c:ext xmlns:c16="http://schemas.microsoft.com/office/drawing/2014/chart" uri="{C3380CC4-5D6E-409C-BE32-E72D297353CC}">
              <c16:uniqueId val="{00000001-1ED3-45DF-A2EC-F608A459E595}"/>
            </c:ext>
          </c:extLst>
        </c:ser>
        <c:ser>
          <c:idx val="2"/>
          <c:order val="2"/>
          <c:tx>
            <c:v>Arm Holdings plc</c:v>
          </c:tx>
          <c:spPr>
            <a:solidFill>
              <a:schemeClr val="accent3"/>
            </a:solidFill>
            <a:ln>
              <a:noFill/>
            </a:ln>
            <a:effectLst/>
          </c:spPr>
          <c:invertIfNegative val="0"/>
          <c:cat>
            <c:strRef>
              <c:f>'Peer Analysis'!$C$52:$C$57</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Analysis'!$F$52:$F$57</c:f>
              <c:numCache>
                <c:formatCode>0.00</c:formatCode>
                <c:ptCount val="6"/>
                <c:pt idx="0">
                  <c:v>1530</c:v>
                </c:pt>
                <c:pt idx="1">
                  <c:v>80</c:v>
                </c:pt>
                <c:pt idx="2">
                  <c:v>43.61</c:v>
                </c:pt>
                <c:pt idx="3">
                  <c:v>610.11</c:v>
                </c:pt>
                <c:pt idx="4">
                  <c:v>2.8899999999999999E-2</c:v>
                </c:pt>
                <c:pt idx="5">
                  <c:v>0.1699</c:v>
                </c:pt>
              </c:numCache>
            </c:numRef>
          </c:val>
          <c:extLst>
            <c:ext xmlns:c16="http://schemas.microsoft.com/office/drawing/2014/chart" uri="{C3380CC4-5D6E-409C-BE32-E72D297353CC}">
              <c16:uniqueId val="{00000002-1ED3-45DF-A2EC-F608A459E595}"/>
            </c:ext>
          </c:extLst>
        </c:ser>
        <c:ser>
          <c:idx val="3"/>
          <c:order val="3"/>
          <c:tx>
            <c:v>QUALCOMM Incorporated</c:v>
          </c:tx>
          <c:spPr>
            <a:solidFill>
              <a:schemeClr val="accent4"/>
            </a:solidFill>
            <a:ln>
              <a:noFill/>
            </a:ln>
            <a:effectLst/>
          </c:spPr>
          <c:invertIfNegative val="0"/>
          <c:cat>
            <c:strRef>
              <c:f>'Peer Analysis'!$C$52:$C$57</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Analysis'!$G$52:$G$57</c:f>
              <c:numCache>
                <c:formatCode>0.00</c:formatCode>
                <c:ptCount val="6"/>
                <c:pt idx="0">
                  <c:v>24.41</c:v>
                </c:pt>
                <c:pt idx="1">
                  <c:v>17.920000000000002</c:v>
                </c:pt>
                <c:pt idx="2">
                  <c:v>5.36</c:v>
                </c:pt>
                <c:pt idx="3">
                  <c:v>18.37</c:v>
                </c:pt>
                <c:pt idx="4">
                  <c:v>0.2137</c:v>
                </c:pt>
                <c:pt idx="5">
                  <c:v>0.29189999999999999</c:v>
                </c:pt>
              </c:numCache>
            </c:numRef>
          </c:val>
          <c:extLst>
            <c:ext xmlns:c16="http://schemas.microsoft.com/office/drawing/2014/chart" uri="{C3380CC4-5D6E-409C-BE32-E72D297353CC}">
              <c16:uniqueId val="{00000003-1ED3-45DF-A2EC-F608A459E595}"/>
            </c:ext>
          </c:extLst>
        </c:ser>
        <c:dLbls>
          <c:showLegendKey val="0"/>
          <c:showVal val="0"/>
          <c:showCatName val="0"/>
          <c:showSerName val="0"/>
          <c:showPercent val="0"/>
          <c:showBubbleSize val="0"/>
        </c:dLbls>
        <c:gapWidth val="219"/>
        <c:overlap val="-27"/>
        <c:axId val="886742976"/>
        <c:axId val="886760736"/>
      </c:barChart>
      <c:catAx>
        <c:axId val="8867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6760736"/>
        <c:crosses val="autoZero"/>
        <c:auto val="1"/>
        <c:lblAlgn val="ctr"/>
        <c:lblOffset val="100"/>
        <c:noMultiLvlLbl val="0"/>
      </c:catAx>
      <c:valAx>
        <c:axId val="886760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6742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Stock Prices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Analysis'!$D$48</c:f>
              <c:strCache>
                <c:ptCount val="1"/>
                <c:pt idx="0">
                  <c:v>Nvidia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Analysis'!$C$49:$C$57</c15:sqref>
                  </c15:fullRef>
                </c:ext>
              </c:extLst>
              <c:f>'Peer Analysis'!$C$49</c:f>
              <c:strCache>
                <c:ptCount val="1"/>
                <c:pt idx="0">
                  <c:v>Stock Price</c:v>
                </c:pt>
              </c:strCache>
            </c:strRef>
          </c:cat>
          <c:val>
            <c:numRef>
              <c:extLst>
                <c:ext xmlns:c15="http://schemas.microsoft.com/office/drawing/2012/chart" uri="{02D57815-91ED-43cb-92C2-25804820EDAC}">
                  <c15:fullRef>
                    <c15:sqref>'Peer Analysis'!$D$49:$D$57</c15:sqref>
                  </c15:fullRef>
                </c:ext>
              </c:extLst>
              <c:f>'Peer Analysis'!$D$49</c:f>
              <c:numCache>
                <c:formatCode>_([$$-409]* #,##0_);_([$$-409]* \(#,##0\);_([$$-409]* "-"_);_(@_)</c:formatCode>
                <c:ptCount val="1"/>
                <c:pt idx="0" formatCode="_([$$-409]* #,##0.00_);_([$$-409]* \(#,##0.00\);_([$$-409]* &quot;-&quot;??_);_(@_)">
                  <c:v>919.13</c:v>
                </c:pt>
              </c:numCache>
            </c:numRef>
          </c:val>
          <c:extLst>
            <c:ext xmlns:c16="http://schemas.microsoft.com/office/drawing/2014/chart" uri="{C3380CC4-5D6E-409C-BE32-E72D297353CC}">
              <c16:uniqueId val="{00000000-3BE1-427D-B390-2514811338C7}"/>
            </c:ext>
          </c:extLst>
        </c:ser>
        <c:ser>
          <c:idx val="1"/>
          <c:order val="1"/>
          <c:tx>
            <c:strRef>
              <c:f>'Peer Analysis'!$E$48</c:f>
              <c:strCache>
                <c:ptCount val="1"/>
                <c:pt idx="0">
                  <c:v>AMD</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Analysis'!$C$49:$C$57</c15:sqref>
                  </c15:fullRef>
                </c:ext>
              </c:extLst>
              <c:f>'Peer Analysis'!$C$49</c:f>
              <c:strCache>
                <c:ptCount val="1"/>
                <c:pt idx="0">
                  <c:v>Stock Price</c:v>
                </c:pt>
              </c:strCache>
            </c:strRef>
          </c:cat>
          <c:val>
            <c:numRef>
              <c:extLst>
                <c:ext xmlns:c15="http://schemas.microsoft.com/office/drawing/2012/chart" uri="{02D57815-91ED-43cb-92C2-25804820EDAC}">
                  <c15:fullRef>
                    <c15:sqref>'Peer Analysis'!$E$49:$E$57</c15:sqref>
                  </c15:fullRef>
                </c:ext>
              </c:extLst>
              <c:f>'Peer Analysis'!$E$49</c:f>
              <c:numCache>
                <c:formatCode>_([$$-409]* #,##0_);_([$$-409]* \(#,##0\);_([$$-409]* "-"_);_(@_)</c:formatCode>
                <c:ptCount val="1"/>
                <c:pt idx="0" formatCode="_([$$-409]* #,##0.00_);_([$$-409]* \(#,##0.00\);_([$$-409]* &quot;-&quot;??_);_(@_)">
                  <c:v>202.76</c:v>
                </c:pt>
              </c:numCache>
            </c:numRef>
          </c:val>
          <c:extLst>
            <c:ext xmlns:c16="http://schemas.microsoft.com/office/drawing/2014/chart" uri="{C3380CC4-5D6E-409C-BE32-E72D297353CC}">
              <c16:uniqueId val="{00000001-3BE1-427D-B390-2514811338C7}"/>
            </c:ext>
          </c:extLst>
        </c:ser>
        <c:ser>
          <c:idx val="2"/>
          <c:order val="2"/>
          <c:tx>
            <c:strRef>
              <c:f>'Peer Analysis'!$F$48</c:f>
              <c:strCache>
                <c:ptCount val="1"/>
                <c:pt idx="0">
                  <c:v>Arm Holdings plc </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Analysis'!$C$49:$C$57</c15:sqref>
                  </c15:fullRef>
                </c:ext>
              </c:extLst>
              <c:f>'Peer Analysis'!$C$49</c:f>
              <c:strCache>
                <c:ptCount val="1"/>
                <c:pt idx="0">
                  <c:v>Stock Price</c:v>
                </c:pt>
              </c:strCache>
            </c:strRef>
          </c:cat>
          <c:val>
            <c:numRef>
              <c:extLst>
                <c:ext xmlns:c15="http://schemas.microsoft.com/office/drawing/2012/chart" uri="{02D57815-91ED-43cb-92C2-25804820EDAC}">
                  <c15:fullRef>
                    <c15:sqref>'Peer Analysis'!$F$49:$F$57</c15:sqref>
                  </c15:fullRef>
                </c:ext>
              </c:extLst>
              <c:f>'Peer Analysis'!$F$49</c:f>
              <c:numCache>
                <c:formatCode>_-[$$-409]* #,##0.00_ ;_-[$$-409]* \-#,##0.00\ ;_-[$$-409]* "-"??_ ;_-@_ </c:formatCode>
                <c:ptCount val="1"/>
                <c:pt idx="0" formatCode="_([$$-409]* #,##0.00_);_([$$-409]* \(#,##0.00\);_([$$-409]* &quot;-&quot;??_);_(@_)">
                  <c:v>129.5</c:v>
                </c:pt>
              </c:numCache>
            </c:numRef>
          </c:val>
          <c:extLst>
            <c:ext xmlns:c16="http://schemas.microsoft.com/office/drawing/2014/chart" uri="{C3380CC4-5D6E-409C-BE32-E72D297353CC}">
              <c16:uniqueId val="{00000002-3BE1-427D-B390-2514811338C7}"/>
            </c:ext>
          </c:extLst>
        </c:ser>
        <c:ser>
          <c:idx val="3"/>
          <c:order val="3"/>
          <c:tx>
            <c:strRef>
              <c:f>'Peer Analysis'!$G$48</c:f>
              <c:strCache>
                <c:ptCount val="1"/>
                <c:pt idx="0">
                  <c:v>QUALCOMM Incorporated</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Analysis'!$C$49:$C$57</c15:sqref>
                  </c15:fullRef>
                </c:ext>
              </c:extLst>
              <c:f>'Peer Analysis'!$C$49</c:f>
              <c:strCache>
                <c:ptCount val="1"/>
                <c:pt idx="0">
                  <c:v>Stock Price</c:v>
                </c:pt>
              </c:strCache>
            </c:strRef>
          </c:cat>
          <c:val>
            <c:numRef>
              <c:extLst>
                <c:ext xmlns:c15="http://schemas.microsoft.com/office/drawing/2012/chart" uri="{02D57815-91ED-43cb-92C2-25804820EDAC}">
                  <c15:fullRef>
                    <c15:sqref>'Peer Analysis'!$G$49:$G$57</c15:sqref>
                  </c15:fullRef>
                </c:ext>
              </c:extLst>
              <c:f>'Peer Analysis'!$G$49</c:f>
              <c:numCache>
                <c:formatCode>_-[$$-409]* #,##0.00_ ;_-[$$-409]* \-#,##0.00\ ;_-[$$-409]* "-"??_ ;_-@_ </c:formatCode>
                <c:ptCount val="1"/>
                <c:pt idx="0" formatCode="_([$$-409]* #,##0.00_);_([$$-409]* \(#,##0.00\);_([$$-409]* &quot;-&quot;??_);_(@_)">
                  <c:v>173.08</c:v>
                </c:pt>
              </c:numCache>
            </c:numRef>
          </c:val>
          <c:extLst>
            <c:ext xmlns:c16="http://schemas.microsoft.com/office/drawing/2014/chart" uri="{C3380CC4-5D6E-409C-BE32-E72D297353CC}">
              <c16:uniqueId val="{00000003-3BE1-427D-B390-2514811338C7}"/>
            </c:ext>
          </c:extLst>
        </c:ser>
        <c:dLbls>
          <c:showLegendKey val="0"/>
          <c:showVal val="0"/>
          <c:showCatName val="0"/>
          <c:showSerName val="0"/>
          <c:showPercent val="0"/>
          <c:showBubbleSize val="0"/>
        </c:dLbls>
        <c:gapWidth val="219"/>
        <c:overlap val="-27"/>
        <c:axId val="922419535"/>
        <c:axId val="922423375"/>
      </c:barChart>
      <c:catAx>
        <c:axId val="92241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423375"/>
        <c:crosses val="autoZero"/>
        <c:auto val="1"/>
        <c:lblAlgn val="ctr"/>
        <c:lblOffset val="100"/>
        <c:noMultiLvlLbl val="0"/>
      </c:catAx>
      <c:valAx>
        <c:axId val="922423375"/>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419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Stock</a:t>
            </a:r>
            <a:r>
              <a:rPr lang="en-GB" baseline="0"/>
              <a:t> Prices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Analysis'!$D$6</c:f>
              <c:strCache>
                <c:ptCount val="1"/>
                <c:pt idx="0">
                  <c:v>Marriot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Analysis'!$C$7:$C$15</c15:sqref>
                  </c15:fullRef>
                </c:ext>
              </c:extLst>
              <c:f>'Peer Analysis'!$C$7</c:f>
              <c:strCache>
                <c:ptCount val="1"/>
                <c:pt idx="0">
                  <c:v>Stock Price</c:v>
                </c:pt>
              </c:strCache>
            </c:strRef>
          </c:cat>
          <c:val>
            <c:numRef>
              <c:extLst>
                <c:ext xmlns:c15="http://schemas.microsoft.com/office/drawing/2012/chart" uri="{02D57815-91ED-43cb-92C2-25804820EDAC}">
                  <c15:fullRef>
                    <c15:sqref>'Peer Analysis'!$D$7:$D$15</c15:sqref>
                  </c15:fullRef>
                </c:ext>
              </c:extLst>
              <c:f>'Peer Analysis'!$D$7</c:f>
              <c:numCache>
                <c:formatCode>_([$$-409]* #,##0_);_([$$-409]* \(#,##0\);_([$$-409]* "-"_);_(@_)</c:formatCode>
                <c:ptCount val="1"/>
                <c:pt idx="0" formatCode="_([$$-409]* #,##0.00_);_([$$-409]* \(#,##0.00\);_([$$-409]* &quot;-&quot;??_);_(@_)">
                  <c:v>251.46</c:v>
                </c:pt>
              </c:numCache>
            </c:numRef>
          </c:val>
          <c:extLst>
            <c:ext xmlns:c16="http://schemas.microsoft.com/office/drawing/2014/chart" uri="{C3380CC4-5D6E-409C-BE32-E72D297353CC}">
              <c16:uniqueId val="{00000000-E9B9-4809-9B31-E4F585C9E40F}"/>
            </c:ext>
          </c:extLst>
        </c:ser>
        <c:ser>
          <c:idx val="1"/>
          <c:order val="1"/>
          <c:tx>
            <c:strRef>
              <c:f>'Peer Analysis'!$E$6</c:f>
              <c:strCache>
                <c:ptCount val="1"/>
                <c:pt idx="0">
                  <c:v>Hyatt Hotels</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Analysis'!$C$7:$C$15</c15:sqref>
                  </c15:fullRef>
                </c:ext>
              </c:extLst>
              <c:f>'Peer Analysis'!$C$7</c:f>
              <c:strCache>
                <c:ptCount val="1"/>
                <c:pt idx="0">
                  <c:v>Stock Price</c:v>
                </c:pt>
              </c:strCache>
            </c:strRef>
          </c:cat>
          <c:val>
            <c:numRef>
              <c:extLst>
                <c:ext xmlns:c15="http://schemas.microsoft.com/office/drawing/2012/chart" uri="{02D57815-91ED-43cb-92C2-25804820EDAC}">
                  <c15:fullRef>
                    <c15:sqref>'Peer Analysis'!$E$7:$E$15</c15:sqref>
                  </c15:fullRef>
                </c:ext>
              </c:extLst>
              <c:f>'Peer Analysis'!$E$7</c:f>
              <c:numCache>
                <c:formatCode>_([$$-409]* #,##0_);_([$$-409]* \(#,##0\);_([$$-409]* "-"_);_(@_)</c:formatCode>
                <c:ptCount val="1"/>
                <c:pt idx="0" formatCode="_([$$-409]* #,##0.00_);_([$$-409]* \(#,##0.00\);_([$$-409]* &quot;-&quot;??_);_(@_)">
                  <c:v>156.51</c:v>
                </c:pt>
              </c:numCache>
            </c:numRef>
          </c:val>
          <c:extLst>
            <c:ext xmlns:c16="http://schemas.microsoft.com/office/drawing/2014/chart" uri="{C3380CC4-5D6E-409C-BE32-E72D297353CC}">
              <c16:uniqueId val="{00000001-E9B9-4809-9B31-E4F585C9E40F}"/>
            </c:ext>
          </c:extLst>
        </c:ser>
        <c:ser>
          <c:idx val="2"/>
          <c:order val="2"/>
          <c:tx>
            <c:strRef>
              <c:f>'Peer Analysis'!$F$6</c:f>
              <c:strCache>
                <c:ptCount val="1"/>
                <c:pt idx="0">
                  <c:v>Intercontinental Hotels</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Analysis'!$C$7:$C$15</c15:sqref>
                  </c15:fullRef>
                </c:ext>
              </c:extLst>
              <c:f>'Peer Analysis'!$C$7</c:f>
              <c:strCache>
                <c:ptCount val="1"/>
                <c:pt idx="0">
                  <c:v>Stock Price</c:v>
                </c:pt>
              </c:strCache>
            </c:strRef>
          </c:cat>
          <c:val>
            <c:numRef>
              <c:extLst>
                <c:ext xmlns:c15="http://schemas.microsoft.com/office/drawing/2012/chart" uri="{02D57815-91ED-43cb-92C2-25804820EDAC}">
                  <c15:fullRef>
                    <c15:sqref>'Peer Analysis'!$F$7:$F$15</c15:sqref>
                  </c15:fullRef>
                </c:ext>
              </c:extLst>
              <c:f>'Peer Analysis'!$F$7</c:f>
              <c:numCache>
                <c:formatCode>_-[$$-409]* #,##0.00_ ;_-[$$-409]* \-#,##0.00\ ;_-[$$-409]* "-"??_ ;_-@_ </c:formatCode>
                <c:ptCount val="1"/>
                <c:pt idx="0">
                  <c:v>135.85920000000002</c:v>
                </c:pt>
              </c:numCache>
            </c:numRef>
          </c:val>
          <c:extLst>
            <c:ext xmlns:c16="http://schemas.microsoft.com/office/drawing/2014/chart" uri="{C3380CC4-5D6E-409C-BE32-E72D297353CC}">
              <c16:uniqueId val="{00000002-E9B9-4809-9B31-E4F585C9E40F}"/>
            </c:ext>
          </c:extLst>
        </c:ser>
        <c:ser>
          <c:idx val="3"/>
          <c:order val="3"/>
          <c:tx>
            <c:strRef>
              <c:f>'Peer Analysis'!$G$6</c:f>
              <c:strCache>
                <c:ptCount val="1"/>
                <c:pt idx="0">
                  <c:v>Hilton Worldwide Holdings</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Analysis'!$C$7:$C$15</c15:sqref>
                  </c15:fullRef>
                </c:ext>
              </c:extLst>
              <c:f>'Peer Analysis'!$C$7</c:f>
              <c:strCache>
                <c:ptCount val="1"/>
                <c:pt idx="0">
                  <c:v>Stock Price</c:v>
                </c:pt>
              </c:strCache>
            </c:strRef>
          </c:cat>
          <c:val>
            <c:numRef>
              <c:extLst>
                <c:ext xmlns:c15="http://schemas.microsoft.com/office/drawing/2012/chart" uri="{02D57815-91ED-43cb-92C2-25804820EDAC}">
                  <c15:fullRef>
                    <c15:sqref>'Peer Analysis'!$G$7:$G$15</c15:sqref>
                  </c15:fullRef>
                </c:ext>
              </c:extLst>
              <c:f>'Peer Analysis'!$G$7</c:f>
              <c:numCache>
                <c:formatCode>_([$$-409]* #,##0_);_([$$-409]* \(#,##0\);_([$$-409]* "-"_);_(@_)</c:formatCode>
                <c:ptCount val="1"/>
                <c:pt idx="0" formatCode="_([$$-409]* #,##0.00_);_([$$-409]* \(#,##0.00\);_([$$-409]* &quot;-&quot;??_);_(@_)">
                  <c:v>206.8</c:v>
                </c:pt>
              </c:numCache>
            </c:numRef>
          </c:val>
          <c:extLst>
            <c:ext xmlns:c16="http://schemas.microsoft.com/office/drawing/2014/chart" uri="{C3380CC4-5D6E-409C-BE32-E72D297353CC}">
              <c16:uniqueId val="{00000003-E9B9-4809-9B31-E4F585C9E40F}"/>
            </c:ext>
          </c:extLst>
        </c:ser>
        <c:dLbls>
          <c:showLegendKey val="0"/>
          <c:showVal val="0"/>
          <c:showCatName val="0"/>
          <c:showSerName val="0"/>
          <c:showPercent val="0"/>
          <c:showBubbleSize val="0"/>
        </c:dLbls>
        <c:gapWidth val="219"/>
        <c:overlap val="-27"/>
        <c:axId val="628100448"/>
        <c:axId val="628101408"/>
      </c:barChart>
      <c:catAx>
        <c:axId val="62810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101408"/>
        <c:crosses val="autoZero"/>
        <c:auto val="1"/>
        <c:lblAlgn val="ctr"/>
        <c:lblOffset val="100"/>
        <c:noMultiLvlLbl val="0"/>
      </c:catAx>
      <c:valAx>
        <c:axId val="628101408"/>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10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Market</a:t>
            </a:r>
            <a:r>
              <a:rPr lang="en-GB" baseline="0"/>
              <a:t> Cap and Enterprise Value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Analysis'!$D$20</c:f>
              <c:strCache>
                <c:ptCount val="1"/>
                <c:pt idx="0">
                  <c:v>Tesla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Analysis'!$C$21:$C$29</c15:sqref>
                  </c15:fullRef>
                </c:ext>
              </c:extLst>
              <c:f>'Peer Analysis'!$C$22:$C$23</c:f>
              <c:strCache>
                <c:ptCount val="2"/>
                <c:pt idx="0">
                  <c:v>Market Cap</c:v>
                </c:pt>
                <c:pt idx="1">
                  <c:v>Enterprise Value</c:v>
                </c:pt>
              </c:strCache>
            </c:strRef>
          </c:cat>
          <c:val>
            <c:numRef>
              <c:extLst>
                <c:ext xmlns:c15="http://schemas.microsoft.com/office/drawing/2012/chart" uri="{02D57815-91ED-43cb-92C2-25804820EDAC}">
                  <c15:fullRef>
                    <c15:sqref>'Peer Analysis'!$D$21:$D$29</c15:sqref>
                  </c15:fullRef>
                </c:ext>
              </c:extLst>
              <c:f>'Peer Analysis'!$D$22:$D$23</c:f>
              <c:numCache>
                <c:formatCode>_([$$-409]* #,##0_);_([$$-409]* \(#,##0\);_([$$-409]* "-"_);_(@_)</c:formatCode>
                <c:ptCount val="2"/>
                <c:pt idx="0">
                  <c:v>558420000000</c:v>
                </c:pt>
                <c:pt idx="1">
                  <c:v>538900000000</c:v>
                </c:pt>
              </c:numCache>
            </c:numRef>
          </c:val>
          <c:extLst>
            <c:ext xmlns:c16="http://schemas.microsoft.com/office/drawing/2014/chart" uri="{C3380CC4-5D6E-409C-BE32-E72D297353CC}">
              <c16:uniqueId val="{00000000-FBA5-4E71-9022-952D8D829EC0}"/>
            </c:ext>
          </c:extLst>
        </c:ser>
        <c:ser>
          <c:idx val="1"/>
          <c:order val="1"/>
          <c:tx>
            <c:strRef>
              <c:f>'Peer Analysis'!$E$20</c:f>
              <c:strCache>
                <c:ptCount val="1"/>
                <c:pt idx="0">
                  <c:v>Toyota</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Analysis'!$C$21:$C$29</c15:sqref>
                  </c15:fullRef>
                </c:ext>
              </c:extLst>
              <c:f>'Peer Analysis'!$C$22:$C$23</c:f>
              <c:strCache>
                <c:ptCount val="2"/>
                <c:pt idx="0">
                  <c:v>Market Cap</c:v>
                </c:pt>
                <c:pt idx="1">
                  <c:v>Enterprise Value</c:v>
                </c:pt>
              </c:strCache>
            </c:strRef>
          </c:cat>
          <c:val>
            <c:numRef>
              <c:extLst>
                <c:ext xmlns:c15="http://schemas.microsoft.com/office/drawing/2012/chart" uri="{02D57815-91ED-43cb-92C2-25804820EDAC}">
                  <c15:fullRef>
                    <c15:sqref>'Peer Analysis'!$E$21:$E$29</c15:sqref>
                  </c15:fullRef>
                </c:ext>
              </c:extLst>
              <c:f>'Peer Analysis'!$E$22:$E$23</c:f>
              <c:numCache>
                <c:formatCode>_-[$$-409]* #,##0.00_ ;_-[$$-409]* \-#,##0.00\ ;_-[$$-409]* "-"??_ ;_-@_ </c:formatCode>
                <c:ptCount val="2"/>
                <c:pt idx="0">
                  <c:v>329020000000</c:v>
                </c:pt>
                <c:pt idx="1">
                  <c:v>475930000000</c:v>
                </c:pt>
              </c:numCache>
            </c:numRef>
          </c:val>
          <c:extLst>
            <c:ext xmlns:c16="http://schemas.microsoft.com/office/drawing/2014/chart" uri="{C3380CC4-5D6E-409C-BE32-E72D297353CC}">
              <c16:uniqueId val="{00000001-FBA5-4E71-9022-952D8D829EC0}"/>
            </c:ext>
          </c:extLst>
        </c:ser>
        <c:ser>
          <c:idx val="2"/>
          <c:order val="2"/>
          <c:tx>
            <c:strRef>
              <c:f>'Peer Analysis'!$F$20</c:f>
              <c:strCache>
                <c:ptCount val="1"/>
                <c:pt idx="0">
                  <c:v>Hyundai</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Analysis'!$C$21:$C$29</c15:sqref>
                  </c15:fullRef>
                </c:ext>
              </c:extLst>
              <c:f>'Peer Analysis'!$C$22:$C$23</c:f>
              <c:strCache>
                <c:ptCount val="2"/>
                <c:pt idx="0">
                  <c:v>Market Cap</c:v>
                </c:pt>
                <c:pt idx="1">
                  <c:v>Enterprise Value</c:v>
                </c:pt>
              </c:strCache>
            </c:strRef>
          </c:cat>
          <c:val>
            <c:numRef>
              <c:extLst>
                <c:ext xmlns:c15="http://schemas.microsoft.com/office/drawing/2012/chart" uri="{02D57815-91ED-43cb-92C2-25804820EDAC}">
                  <c15:fullRef>
                    <c15:sqref>'Peer Analysis'!$F$21:$F$29</c15:sqref>
                  </c15:fullRef>
                </c:ext>
              </c:extLst>
              <c:f>'Peer Analysis'!$F$22:$F$23</c:f>
              <c:numCache>
                <c:formatCode>_-[$$-409]* #,##0.00_ ;_-[$$-409]* \-#,##0.00\ ;_-[$$-409]* "-"??_ ;_-@_ </c:formatCode>
                <c:ptCount val="2"/>
                <c:pt idx="0">
                  <c:v>46190000000</c:v>
                </c:pt>
                <c:pt idx="1">
                  <c:v>119610000000</c:v>
                </c:pt>
              </c:numCache>
            </c:numRef>
          </c:val>
          <c:extLst>
            <c:ext xmlns:c16="http://schemas.microsoft.com/office/drawing/2014/chart" uri="{C3380CC4-5D6E-409C-BE32-E72D297353CC}">
              <c16:uniqueId val="{00000002-FBA5-4E71-9022-952D8D829EC0}"/>
            </c:ext>
          </c:extLst>
        </c:ser>
        <c:ser>
          <c:idx val="3"/>
          <c:order val="3"/>
          <c:tx>
            <c:strRef>
              <c:f>'Peer Analysis'!$G$20</c:f>
              <c:strCache>
                <c:ptCount val="1"/>
                <c:pt idx="0">
                  <c:v>Volkswagen</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Analysis'!$C$21:$C$29</c15:sqref>
                  </c15:fullRef>
                </c:ext>
              </c:extLst>
              <c:f>'Peer Analysis'!$C$22:$C$23</c:f>
              <c:strCache>
                <c:ptCount val="2"/>
                <c:pt idx="0">
                  <c:v>Market Cap</c:v>
                </c:pt>
                <c:pt idx="1">
                  <c:v>Enterprise Value</c:v>
                </c:pt>
              </c:strCache>
            </c:strRef>
          </c:cat>
          <c:val>
            <c:numRef>
              <c:extLst>
                <c:ext xmlns:c15="http://schemas.microsoft.com/office/drawing/2012/chart" uri="{02D57815-91ED-43cb-92C2-25804820EDAC}">
                  <c15:fullRef>
                    <c15:sqref>'Peer Analysis'!$G$21:$G$29</c15:sqref>
                  </c15:fullRef>
                </c:ext>
              </c:extLst>
              <c:f>'Peer Analysis'!$G$22:$G$23</c:f>
              <c:numCache>
                <c:formatCode>_-[$$-409]* #,##0.00_ ;_-[$$-409]* \-#,##0.00\ ;_-[$$-409]* "-"??_ ;_-@_ </c:formatCode>
                <c:ptCount val="2"/>
                <c:pt idx="0">
                  <c:v>69920000000</c:v>
                </c:pt>
                <c:pt idx="1">
                  <c:v>201810000000</c:v>
                </c:pt>
              </c:numCache>
            </c:numRef>
          </c:val>
          <c:extLst>
            <c:ext xmlns:c16="http://schemas.microsoft.com/office/drawing/2014/chart" uri="{C3380CC4-5D6E-409C-BE32-E72D297353CC}">
              <c16:uniqueId val="{00000003-FBA5-4E71-9022-952D8D829EC0}"/>
            </c:ext>
          </c:extLst>
        </c:ser>
        <c:dLbls>
          <c:showLegendKey val="0"/>
          <c:showVal val="0"/>
          <c:showCatName val="0"/>
          <c:showSerName val="0"/>
          <c:showPercent val="0"/>
          <c:showBubbleSize val="0"/>
        </c:dLbls>
        <c:gapWidth val="219"/>
        <c:overlap val="-27"/>
        <c:axId val="1241906944"/>
        <c:axId val="1241904064"/>
      </c:barChart>
      <c:catAx>
        <c:axId val="124190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904064"/>
        <c:crosses val="autoZero"/>
        <c:auto val="1"/>
        <c:lblAlgn val="ctr"/>
        <c:lblOffset val="100"/>
        <c:noMultiLvlLbl val="0"/>
      </c:catAx>
      <c:valAx>
        <c:axId val="1241904064"/>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90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Stock</a:t>
            </a:r>
            <a:r>
              <a:rPr lang="en-GB" baseline="0"/>
              <a:t> Prices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Analysis'!$D$20</c:f>
              <c:strCache>
                <c:ptCount val="1"/>
                <c:pt idx="0">
                  <c:v>Tesla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Analysis'!$C$21:$C$29</c15:sqref>
                  </c15:fullRef>
                </c:ext>
              </c:extLst>
              <c:f>'Peer Analysis'!$C$21</c:f>
              <c:strCache>
                <c:ptCount val="1"/>
                <c:pt idx="0">
                  <c:v>Stock Price</c:v>
                </c:pt>
              </c:strCache>
            </c:strRef>
          </c:cat>
          <c:val>
            <c:numRef>
              <c:extLst>
                <c:ext xmlns:c15="http://schemas.microsoft.com/office/drawing/2012/chart" uri="{02D57815-91ED-43cb-92C2-25804820EDAC}">
                  <c15:fullRef>
                    <c15:sqref>'Peer Analysis'!$D$21:$D$29</c15:sqref>
                  </c15:fullRef>
                </c:ext>
              </c:extLst>
              <c:f>'Peer Analysis'!$D$21</c:f>
              <c:numCache>
                <c:formatCode>_([$$-409]* #,##0_);_([$$-409]* \(#,##0\);_([$$-409]* "-"_);_(@_)</c:formatCode>
                <c:ptCount val="1"/>
                <c:pt idx="0" formatCode="_([$$-409]* #,##0.00_);_([$$-409]* \(#,##0.00\);_([$$-409]* &quot;-&quot;??_);_(@_)">
                  <c:v>177.54</c:v>
                </c:pt>
              </c:numCache>
            </c:numRef>
          </c:val>
          <c:extLst>
            <c:ext xmlns:c16="http://schemas.microsoft.com/office/drawing/2014/chart" uri="{C3380CC4-5D6E-409C-BE32-E72D297353CC}">
              <c16:uniqueId val="{00000000-445A-4472-BBEA-B316F2851A6F}"/>
            </c:ext>
          </c:extLst>
        </c:ser>
        <c:ser>
          <c:idx val="1"/>
          <c:order val="1"/>
          <c:tx>
            <c:strRef>
              <c:f>'Peer Analysis'!$E$20</c:f>
              <c:strCache>
                <c:ptCount val="1"/>
                <c:pt idx="0">
                  <c:v>Toyota</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Analysis'!$C$21:$C$29</c15:sqref>
                  </c15:fullRef>
                </c:ext>
              </c:extLst>
              <c:f>'Peer Analysis'!$C$21</c:f>
              <c:strCache>
                <c:ptCount val="1"/>
                <c:pt idx="0">
                  <c:v>Stock Price</c:v>
                </c:pt>
              </c:strCache>
            </c:strRef>
          </c:cat>
          <c:val>
            <c:numRef>
              <c:extLst>
                <c:ext xmlns:c15="http://schemas.microsoft.com/office/drawing/2012/chart" uri="{02D57815-91ED-43cb-92C2-25804820EDAC}">
                  <c15:fullRef>
                    <c15:sqref>'Peer Analysis'!$E$21:$E$29</c15:sqref>
                  </c15:fullRef>
                </c:ext>
              </c:extLst>
              <c:f>'Peer Analysis'!$E$21</c:f>
              <c:numCache>
                <c:formatCode>_-[$$-409]* #,##0.00_ ;_-[$$-409]* \-#,##0.00\ ;_-[$$-409]* "-"??_ ;_-@_ </c:formatCode>
                <c:ptCount val="1"/>
                <c:pt idx="0">
                  <c:v>235.72</c:v>
                </c:pt>
              </c:numCache>
            </c:numRef>
          </c:val>
          <c:extLst>
            <c:ext xmlns:c16="http://schemas.microsoft.com/office/drawing/2014/chart" uri="{C3380CC4-5D6E-409C-BE32-E72D297353CC}">
              <c16:uniqueId val="{00000001-445A-4472-BBEA-B316F2851A6F}"/>
            </c:ext>
          </c:extLst>
        </c:ser>
        <c:ser>
          <c:idx val="2"/>
          <c:order val="2"/>
          <c:tx>
            <c:strRef>
              <c:f>'Peer Analysis'!$F$20</c:f>
              <c:strCache>
                <c:ptCount val="1"/>
                <c:pt idx="0">
                  <c:v>Hyundai</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Analysis'!$C$21:$C$29</c15:sqref>
                  </c15:fullRef>
                </c:ext>
              </c:extLst>
              <c:f>'Peer Analysis'!$C$21</c:f>
              <c:strCache>
                <c:ptCount val="1"/>
                <c:pt idx="0">
                  <c:v>Stock Price</c:v>
                </c:pt>
              </c:strCache>
            </c:strRef>
          </c:cat>
          <c:val>
            <c:numRef>
              <c:extLst>
                <c:ext xmlns:c15="http://schemas.microsoft.com/office/drawing/2012/chart" uri="{02D57815-91ED-43cb-92C2-25804820EDAC}">
                  <c15:fullRef>
                    <c15:sqref>'Peer Analysis'!$F$21:$F$29</c15:sqref>
                  </c15:fullRef>
                </c:ext>
              </c:extLst>
              <c:f>'Peer Analysis'!$F$21</c:f>
              <c:numCache>
                <c:formatCode>_-[$$-409]* #,##0.00_ ;_-[$$-409]* \-#,##0.00\ ;_-[$$-409]* "-"??_ ;_-@_ </c:formatCode>
                <c:ptCount val="1"/>
                <c:pt idx="0">
                  <c:v>61.5</c:v>
                </c:pt>
              </c:numCache>
            </c:numRef>
          </c:val>
          <c:extLst>
            <c:ext xmlns:c16="http://schemas.microsoft.com/office/drawing/2014/chart" uri="{C3380CC4-5D6E-409C-BE32-E72D297353CC}">
              <c16:uniqueId val="{00000002-445A-4472-BBEA-B316F2851A6F}"/>
            </c:ext>
          </c:extLst>
        </c:ser>
        <c:ser>
          <c:idx val="3"/>
          <c:order val="3"/>
          <c:tx>
            <c:strRef>
              <c:f>'Peer Analysis'!$G$20</c:f>
              <c:strCache>
                <c:ptCount val="1"/>
                <c:pt idx="0">
                  <c:v>Volkswagen</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Analysis'!$C$21:$C$29</c15:sqref>
                  </c15:fullRef>
                </c:ext>
              </c:extLst>
              <c:f>'Peer Analysis'!$C$21</c:f>
              <c:strCache>
                <c:ptCount val="1"/>
                <c:pt idx="0">
                  <c:v>Stock Price</c:v>
                </c:pt>
              </c:strCache>
            </c:strRef>
          </c:cat>
          <c:val>
            <c:numRef>
              <c:extLst>
                <c:ext xmlns:c15="http://schemas.microsoft.com/office/drawing/2012/chart" uri="{02D57815-91ED-43cb-92C2-25804820EDAC}">
                  <c15:fullRef>
                    <c15:sqref>'Peer Analysis'!$G$21:$G$29</c15:sqref>
                  </c15:fullRef>
                </c:ext>
              </c:extLst>
              <c:f>'Peer Analysis'!$G$21</c:f>
              <c:numCache>
                <c:formatCode>_-[$$-409]* #,##0.00_ ;_-[$$-409]* \-#,##0.00\ ;_-[$$-409]* "-"??_ ;_-@_ </c:formatCode>
                <c:ptCount val="1"/>
                <c:pt idx="0">
                  <c:v>14.69</c:v>
                </c:pt>
              </c:numCache>
            </c:numRef>
          </c:val>
          <c:extLst>
            <c:ext xmlns:c16="http://schemas.microsoft.com/office/drawing/2014/chart" uri="{C3380CC4-5D6E-409C-BE32-E72D297353CC}">
              <c16:uniqueId val="{00000003-445A-4472-BBEA-B316F2851A6F}"/>
            </c:ext>
          </c:extLst>
        </c:ser>
        <c:dLbls>
          <c:showLegendKey val="0"/>
          <c:showVal val="0"/>
          <c:showCatName val="0"/>
          <c:showSerName val="0"/>
          <c:showPercent val="0"/>
          <c:showBubbleSize val="0"/>
        </c:dLbls>
        <c:gapWidth val="219"/>
        <c:overlap val="-27"/>
        <c:axId val="24224896"/>
        <c:axId val="24228256"/>
      </c:barChart>
      <c:catAx>
        <c:axId val="2422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28256"/>
        <c:crosses val="autoZero"/>
        <c:auto val="1"/>
        <c:lblAlgn val="ctr"/>
        <c:lblOffset val="100"/>
        <c:noMultiLvlLbl val="0"/>
      </c:catAx>
      <c:valAx>
        <c:axId val="24228256"/>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2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Financial Ratios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Tesla Inc.</c:v>
          </c:tx>
          <c:spPr>
            <a:solidFill>
              <a:schemeClr val="accent1"/>
            </a:solidFill>
            <a:ln>
              <a:noFill/>
            </a:ln>
            <a:effectLst/>
          </c:spPr>
          <c:invertIfNegative val="0"/>
          <c:cat>
            <c:strRef>
              <c:f>'Peer Analysis'!$C$24:$C$29</c:f>
              <c:strCache>
                <c:ptCount val="6"/>
                <c:pt idx="0">
                  <c:v>Trailing P/E</c:v>
                </c:pt>
                <c:pt idx="1">
                  <c:v>Forward P/E</c:v>
                </c:pt>
                <c:pt idx="2">
                  <c:v>Enterprise Value/Revenue</c:v>
                </c:pt>
                <c:pt idx="3">
                  <c:v>Enterprise Value/EBTIDA</c:v>
                </c:pt>
                <c:pt idx="4">
                  <c:v>Profit Margin</c:v>
                </c:pt>
                <c:pt idx="5">
                  <c:v>Operating Margin</c:v>
                </c:pt>
              </c:strCache>
            </c:strRef>
          </c:cat>
          <c:val>
            <c:numRef>
              <c:f>'Peer Analysis'!$D$24:$D$29</c:f>
              <c:numCache>
                <c:formatCode>0.00</c:formatCode>
                <c:ptCount val="6"/>
                <c:pt idx="0">
                  <c:v>40.78</c:v>
                </c:pt>
                <c:pt idx="1">
                  <c:v>56.18</c:v>
                </c:pt>
                <c:pt idx="2">
                  <c:v>5.57</c:v>
                </c:pt>
                <c:pt idx="3">
                  <c:v>36.42</c:v>
                </c:pt>
                <c:pt idx="4">
                  <c:v>0.155</c:v>
                </c:pt>
                <c:pt idx="5">
                  <c:v>8.2000000000000003E-2</c:v>
                </c:pt>
              </c:numCache>
            </c:numRef>
          </c:val>
          <c:extLst>
            <c:ext xmlns:c16="http://schemas.microsoft.com/office/drawing/2014/chart" uri="{C3380CC4-5D6E-409C-BE32-E72D297353CC}">
              <c16:uniqueId val="{00000000-28C1-4FE0-B219-36E5620C59CE}"/>
            </c:ext>
          </c:extLst>
        </c:ser>
        <c:ser>
          <c:idx val="1"/>
          <c:order val="1"/>
          <c:tx>
            <c:v>Toyota</c:v>
          </c:tx>
          <c:spPr>
            <a:solidFill>
              <a:schemeClr val="accent2"/>
            </a:solidFill>
            <a:ln>
              <a:noFill/>
            </a:ln>
            <a:effectLst/>
          </c:spPr>
          <c:invertIfNegative val="0"/>
          <c:cat>
            <c:strRef>
              <c:f>'Peer Analysis'!$C$24:$C$29</c:f>
              <c:strCache>
                <c:ptCount val="6"/>
                <c:pt idx="0">
                  <c:v>Trailing P/E</c:v>
                </c:pt>
                <c:pt idx="1">
                  <c:v>Forward P/E</c:v>
                </c:pt>
                <c:pt idx="2">
                  <c:v>Enterprise Value/Revenue</c:v>
                </c:pt>
                <c:pt idx="3">
                  <c:v>Enterprise Value/EBTIDA</c:v>
                </c:pt>
                <c:pt idx="4">
                  <c:v>Profit Margin</c:v>
                </c:pt>
                <c:pt idx="5">
                  <c:v>Operating Margin</c:v>
                </c:pt>
              </c:strCache>
            </c:strRef>
          </c:cat>
          <c:val>
            <c:numRef>
              <c:f>'Peer Analysis'!$E$24:$E$29</c:f>
              <c:numCache>
                <c:formatCode>0.00</c:formatCode>
                <c:ptCount val="6"/>
                <c:pt idx="0">
                  <c:v>10.8</c:v>
                </c:pt>
                <c:pt idx="1">
                  <c:v>12.45</c:v>
                </c:pt>
                <c:pt idx="2">
                  <c:v>1.280955436165151E-2</c:v>
                </c:pt>
                <c:pt idx="3">
                  <c:v>0.06</c:v>
                </c:pt>
                <c:pt idx="4">
                  <c:v>0.10290000000000001</c:v>
                </c:pt>
                <c:pt idx="5">
                  <c:v>0.1396</c:v>
                </c:pt>
              </c:numCache>
            </c:numRef>
          </c:val>
          <c:extLst>
            <c:ext xmlns:c16="http://schemas.microsoft.com/office/drawing/2014/chart" uri="{C3380CC4-5D6E-409C-BE32-E72D297353CC}">
              <c16:uniqueId val="{00000001-28C1-4FE0-B219-36E5620C59CE}"/>
            </c:ext>
          </c:extLst>
        </c:ser>
        <c:ser>
          <c:idx val="2"/>
          <c:order val="2"/>
          <c:tx>
            <c:v>Hyundai</c:v>
          </c:tx>
          <c:spPr>
            <a:solidFill>
              <a:schemeClr val="accent3"/>
            </a:solidFill>
            <a:ln>
              <a:noFill/>
            </a:ln>
            <a:effectLst/>
          </c:spPr>
          <c:invertIfNegative val="0"/>
          <c:cat>
            <c:strRef>
              <c:f>'Peer Analysis'!$C$24:$C$29</c:f>
              <c:strCache>
                <c:ptCount val="6"/>
                <c:pt idx="0">
                  <c:v>Trailing P/E</c:v>
                </c:pt>
                <c:pt idx="1">
                  <c:v>Forward P/E</c:v>
                </c:pt>
                <c:pt idx="2">
                  <c:v>Enterprise Value/Revenue</c:v>
                </c:pt>
                <c:pt idx="3">
                  <c:v>Enterprise Value/EBTIDA</c:v>
                </c:pt>
                <c:pt idx="4">
                  <c:v>Profit Margin</c:v>
                </c:pt>
                <c:pt idx="5">
                  <c:v>Operating Margin</c:v>
                </c:pt>
              </c:strCache>
            </c:strRef>
          </c:cat>
          <c:val>
            <c:numRef>
              <c:f>'Peer Analysis'!$F$24:$F$29</c:f>
              <c:numCache>
                <c:formatCode>0.00</c:formatCode>
                <c:ptCount val="6"/>
                <c:pt idx="0">
                  <c:v>3.42</c:v>
                </c:pt>
                <c:pt idx="1">
                  <c:v>0</c:v>
                </c:pt>
                <c:pt idx="2">
                  <c:v>0</c:v>
                </c:pt>
                <c:pt idx="3">
                  <c:v>0.01</c:v>
                </c:pt>
                <c:pt idx="4">
                  <c:v>7.3499999999999996E-2</c:v>
                </c:pt>
                <c:pt idx="5">
                  <c:v>9.2999999999999999E-2</c:v>
                </c:pt>
              </c:numCache>
            </c:numRef>
          </c:val>
          <c:extLst>
            <c:ext xmlns:c16="http://schemas.microsoft.com/office/drawing/2014/chart" uri="{C3380CC4-5D6E-409C-BE32-E72D297353CC}">
              <c16:uniqueId val="{00000002-28C1-4FE0-B219-36E5620C59CE}"/>
            </c:ext>
          </c:extLst>
        </c:ser>
        <c:ser>
          <c:idx val="3"/>
          <c:order val="3"/>
          <c:tx>
            <c:v>Volkswagen</c:v>
          </c:tx>
          <c:spPr>
            <a:solidFill>
              <a:schemeClr val="accent4"/>
            </a:solidFill>
            <a:ln>
              <a:noFill/>
            </a:ln>
            <a:effectLst/>
          </c:spPr>
          <c:invertIfNegative val="0"/>
          <c:cat>
            <c:strRef>
              <c:f>'Peer Analysis'!$C$24:$C$29</c:f>
              <c:strCache>
                <c:ptCount val="6"/>
                <c:pt idx="0">
                  <c:v>Trailing P/E</c:v>
                </c:pt>
                <c:pt idx="1">
                  <c:v>Forward P/E</c:v>
                </c:pt>
                <c:pt idx="2">
                  <c:v>Enterprise Value/Revenue</c:v>
                </c:pt>
                <c:pt idx="3">
                  <c:v>Enterprise Value/EBTIDA</c:v>
                </c:pt>
                <c:pt idx="4">
                  <c:v>Profit Margin</c:v>
                </c:pt>
                <c:pt idx="5">
                  <c:v>Operating Margin</c:v>
                </c:pt>
              </c:strCache>
            </c:strRef>
          </c:cat>
          <c:val>
            <c:numRef>
              <c:f>'Peer Analysis'!$G$24:$G$29</c:f>
              <c:numCache>
                <c:formatCode>0.00</c:formatCode>
                <c:ptCount val="6"/>
                <c:pt idx="0">
                  <c:v>4.8</c:v>
                </c:pt>
                <c:pt idx="1">
                  <c:v>4.25</c:v>
                </c:pt>
                <c:pt idx="2">
                  <c:v>0.65</c:v>
                </c:pt>
                <c:pt idx="3">
                  <c:v>4.1100000000000003</c:v>
                </c:pt>
                <c:pt idx="4">
                  <c:v>4.6600000000000003E-2</c:v>
                </c:pt>
                <c:pt idx="5">
                  <c:v>6.2100000000000002E-2</c:v>
                </c:pt>
              </c:numCache>
            </c:numRef>
          </c:val>
          <c:extLst>
            <c:ext xmlns:c16="http://schemas.microsoft.com/office/drawing/2014/chart" uri="{C3380CC4-5D6E-409C-BE32-E72D297353CC}">
              <c16:uniqueId val="{00000003-28C1-4FE0-B219-36E5620C59CE}"/>
            </c:ext>
          </c:extLst>
        </c:ser>
        <c:dLbls>
          <c:showLegendKey val="0"/>
          <c:showVal val="0"/>
          <c:showCatName val="0"/>
          <c:showSerName val="0"/>
          <c:showPercent val="0"/>
          <c:showBubbleSize val="0"/>
        </c:dLbls>
        <c:gapWidth val="219"/>
        <c:overlap val="-27"/>
        <c:axId val="30620176"/>
        <c:axId val="30613936"/>
      </c:barChart>
      <c:catAx>
        <c:axId val="306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13936"/>
        <c:crosses val="autoZero"/>
        <c:auto val="1"/>
        <c:lblAlgn val="ctr"/>
        <c:lblOffset val="100"/>
        <c:noMultiLvlLbl val="0"/>
      </c:catAx>
      <c:valAx>
        <c:axId val="30613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20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Market</a:t>
            </a:r>
            <a:r>
              <a:rPr lang="en-GB" baseline="0"/>
              <a:t> Cap and Enterprise Value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Analysis'!$D$62</c:f>
              <c:strCache>
                <c:ptCount val="1"/>
                <c:pt idx="0">
                  <c:v>Netflix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Analysis'!$C$63:$C$71</c15:sqref>
                  </c15:fullRef>
                </c:ext>
              </c:extLst>
              <c:f>'Peer Analysis'!$C$64:$C$65</c:f>
              <c:strCache>
                <c:ptCount val="2"/>
                <c:pt idx="0">
                  <c:v>Market Cap</c:v>
                </c:pt>
                <c:pt idx="1">
                  <c:v>Enterprise Value</c:v>
                </c:pt>
              </c:strCache>
            </c:strRef>
          </c:cat>
          <c:val>
            <c:numRef>
              <c:extLst>
                <c:ext xmlns:c15="http://schemas.microsoft.com/office/drawing/2012/chart" uri="{02D57815-91ED-43cb-92C2-25804820EDAC}">
                  <c15:fullRef>
                    <c15:sqref>'Peer Analysis'!$D$63:$D$71</c15:sqref>
                  </c15:fullRef>
                </c:ext>
              </c:extLst>
              <c:f>'Peer Analysis'!$D$64:$D$65</c:f>
              <c:numCache>
                <c:formatCode>_([$$-409]* #,##0_);_([$$-409]* \(#,##0\);_([$$-409]* "-"_);_(@_)</c:formatCode>
                <c:ptCount val="2"/>
                <c:pt idx="0">
                  <c:v>261730000000</c:v>
                </c:pt>
                <c:pt idx="1">
                  <c:v>269140000000</c:v>
                </c:pt>
              </c:numCache>
            </c:numRef>
          </c:val>
          <c:extLst>
            <c:ext xmlns:c16="http://schemas.microsoft.com/office/drawing/2014/chart" uri="{C3380CC4-5D6E-409C-BE32-E72D297353CC}">
              <c16:uniqueId val="{00000000-BE9C-44AD-885B-1A44C4802389}"/>
            </c:ext>
          </c:extLst>
        </c:ser>
        <c:ser>
          <c:idx val="1"/>
          <c:order val="1"/>
          <c:tx>
            <c:strRef>
              <c:f>'Peer Analysis'!$E$62</c:f>
              <c:strCache>
                <c:ptCount val="1"/>
                <c:pt idx="0">
                  <c:v>Disney</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Analysis'!$C$63:$C$71</c15:sqref>
                  </c15:fullRef>
                </c:ext>
              </c:extLst>
              <c:f>'Peer Analysis'!$C$64:$C$65</c:f>
              <c:strCache>
                <c:ptCount val="2"/>
                <c:pt idx="0">
                  <c:v>Market Cap</c:v>
                </c:pt>
                <c:pt idx="1">
                  <c:v>Enterprise Value</c:v>
                </c:pt>
              </c:strCache>
            </c:strRef>
          </c:cat>
          <c:val>
            <c:numRef>
              <c:extLst>
                <c:ext xmlns:c15="http://schemas.microsoft.com/office/drawing/2012/chart" uri="{02D57815-91ED-43cb-92C2-25804820EDAC}">
                  <c15:fullRef>
                    <c15:sqref>'Peer Analysis'!$E$63:$E$71</c15:sqref>
                  </c15:fullRef>
                </c:ext>
              </c:extLst>
              <c:f>'Peer Analysis'!$E$64:$E$65</c:f>
              <c:numCache>
                <c:formatCode>General</c:formatCode>
                <c:ptCount val="2"/>
                <c:pt idx="0">
                  <c:v>2060100000000</c:v>
                </c:pt>
                <c:pt idx="1" formatCode="0.00E+00">
                  <c:v>2465100000000</c:v>
                </c:pt>
              </c:numCache>
            </c:numRef>
          </c:val>
          <c:extLst>
            <c:ext xmlns:c16="http://schemas.microsoft.com/office/drawing/2014/chart" uri="{C3380CC4-5D6E-409C-BE32-E72D297353CC}">
              <c16:uniqueId val="{00000001-BE9C-44AD-885B-1A44C4802389}"/>
            </c:ext>
          </c:extLst>
        </c:ser>
        <c:ser>
          <c:idx val="2"/>
          <c:order val="2"/>
          <c:tx>
            <c:strRef>
              <c:f>'Peer Analysis'!$F$62</c:f>
              <c:strCache>
                <c:ptCount val="1"/>
                <c:pt idx="0">
                  <c:v>Amazon </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Analysis'!$C$63:$C$71</c15:sqref>
                  </c15:fullRef>
                </c:ext>
              </c:extLst>
              <c:f>'Peer Analysis'!$C$64:$C$65</c:f>
              <c:strCache>
                <c:ptCount val="2"/>
                <c:pt idx="0">
                  <c:v>Market Cap</c:v>
                </c:pt>
                <c:pt idx="1">
                  <c:v>Enterprise Value</c:v>
                </c:pt>
              </c:strCache>
            </c:strRef>
          </c:cat>
          <c:val>
            <c:numRef>
              <c:extLst>
                <c:ext xmlns:c15="http://schemas.microsoft.com/office/drawing/2012/chart" uri="{02D57815-91ED-43cb-92C2-25804820EDAC}">
                  <c15:fullRef>
                    <c15:sqref>'Peer Analysis'!$F$63:$F$71</c15:sqref>
                  </c15:fullRef>
                </c:ext>
              </c:extLst>
              <c:f>'Peer Analysis'!$F$64:$F$65</c:f>
              <c:numCache>
                <c:formatCode>General</c:formatCode>
                <c:ptCount val="2"/>
                <c:pt idx="0">
                  <c:v>1790000000000</c:v>
                </c:pt>
                <c:pt idx="1" formatCode="0.00E+00">
                  <c:v>1840000000000</c:v>
                </c:pt>
              </c:numCache>
            </c:numRef>
          </c:val>
          <c:extLst>
            <c:ext xmlns:c16="http://schemas.microsoft.com/office/drawing/2014/chart" uri="{C3380CC4-5D6E-409C-BE32-E72D297353CC}">
              <c16:uniqueId val="{00000002-BE9C-44AD-885B-1A44C4802389}"/>
            </c:ext>
          </c:extLst>
        </c:ser>
        <c:ser>
          <c:idx val="3"/>
          <c:order val="3"/>
          <c:tx>
            <c:strRef>
              <c:f>'Peer Analysis'!$G$62</c:f>
              <c:strCache>
                <c:ptCount val="1"/>
                <c:pt idx="0">
                  <c:v>Apple </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Analysis'!$C$63:$C$71</c15:sqref>
                  </c15:fullRef>
                </c:ext>
              </c:extLst>
              <c:f>'Peer Analysis'!$C$64:$C$65</c:f>
              <c:strCache>
                <c:ptCount val="2"/>
                <c:pt idx="0">
                  <c:v>Market Cap</c:v>
                </c:pt>
                <c:pt idx="1">
                  <c:v>Enterprise Value</c:v>
                </c:pt>
              </c:strCache>
            </c:strRef>
          </c:cat>
          <c:val>
            <c:numRef>
              <c:extLst>
                <c:ext xmlns:c15="http://schemas.microsoft.com/office/drawing/2012/chart" uri="{02D57815-91ED-43cb-92C2-25804820EDAC}">
                  <c15:fullRef>
                    <c15:sqref>'Peer Analysis'!$G$63:$G$71</c15:sqref>
                  </c15:fullRef>
                </c:ext>
              </c:extLst>
              <c:f>'Peer Analysis'!$G$64:$G$65</c:f>
              <c:numCache>
                <c:formatCode>General</c:formatCode>
                <c:ptCount val="2"/>
                <c:pt idx="0">
                  <c:v>2670000000000</c:v>
                </c:pt>
                <c:pt idx="1" formatCode="0.00E+00">
                  <c:v>2700000000000</c:v>
                </c:pt>
              </c:numCache>
            </c:numRef>
          </c:val>
          <c:extLst>
            <c:ext xmlns:c16="http://schemas.microsoft.com/office/drawing/2014/chart" uri="{C3380CC4-5D6E-409C-BE32-E72D297353CC}">
              <c16:uniqueId val="{00000003-BE9C-44AD-885B-1A44C4802389}"/>
            </c:ext>
          </c:extLst>
        </c:ser>
        <c:dLbls>
          <c:showLegendKey val="0"/>
          <c:showVal val="0"/>
          <c:showCatName val="0"/>
          <c:showSerName val="0"/>
          <c:showPercent val="0"/>
          <c:showBubbleSize val="0"/>
        </c:dLbls>
        <c:gapWidth val="219"/>
        <c:overlap val="-27"/>
        <c:axId val="54310160"/>
        <c:axId val="54305360"/>
      </c:barChart>
      <c:catAx>
        <c:axId val="5431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05360"/>
        <c:crosses val="autoZero"/>
        <c:auto val="1"/>
        <c:lblAlgn val="ctr"/>
        <c:lblOffset val="100"/>
        <c:noMultiLvlLbl val="0"/>
      </c:catAx>
      <c:valAx>
        <c:axId val="54305360"/>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10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Financial</a:t>
            </a:r>
            <a:r>
              <a:rPr lang="en-GB" baseline="0"/>
              <a:t> Ratios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Netflix Inc</c:v>
          </c:tx>
          <c:spPr>
            <a:solidFill>
              <a:schemeClr val="accent1"/>
            </a:solidFill>
            <a:ln>
              <a:noFill/>
            </a:ln>
            <a:effectLst/>
          </c:spPr>
          <c:invertIfNegative val="0"/>
          <c:cat>
            <c:strRef>
              <c:f>'Peer Analysis'!$C$66:$C$71</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Analysis'!$D$66:$D$71</c:f>
              <c:numCache>
                <c:formatCode>0.00</c:formatCode>
                <c:ptCount val="6"/>
                <c:pt idx="0">
                  <c:v>50.27</c:v>
                </c:pt>
                <c:pt idx="1">
                  <c:v>35.090000000000003</c:v>
                </c:pt>
                <c:pt idx="2">
                  <c:v>7.98</c:v>
                </c:pt>
                <c:pt idx="3">
                  <c:v>12.51</c:v>
                </c:pt>
                <c:pt idx="4">
                  <c:v>0.16039999999999999</c:v>
                </c:pt>
                <c:pt idx="5">
                  <c:v>0.1694</c:v>
                </c:pt>
              </c:numCache>
            </c:numRef>
          </c:val>
          <c:extLst>
            <c:ext xmlns:c16="http://schemas.microsoft.com/office/drawing/2014/chart" uri="{C3380CC4-5D6E-409C-BE32-E72D297353CC}">
              <c16:uniqueId val="{00000000-5DCB-45E5-872F-D1090847F189}"/>
            </c:ext>
          </c:extLst>
        </c:ser>
        <c:ser>
          <c:idx val="1"/>
          <c:order val="1"/>
          <c:tx>
            <c:v>Disney</c:v>
          </c:tx>
          <c:spPr>
            <a:solidFill>
              <a:schemeClr val="accent2"/>
            </a:solidFill>
            <a:ln>
              <a:noFill/>
            </a:ln>
            <a:effectLst/>
          </c:spPr>
          <c:invertIfNegative val="0"/>
          <c:cat>
            <c:strRef>
              <c:f>'Peer Analysis'!$C$66:$C$71</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Analysis'!$E$66:$E$71</c:f>
              <c:numCache>
                <c:formatCode>0.00</c:formatCode>
                <c:ptCount val="6"/>
                <c:pt idx="0">
                  <c:v>68.900000000000006</c:v>
                </c:pt>
                <c:pt idx="1">
                  <c:v>24.1</c:v>
                </c:pt>
                <c:pt idx="2">
                  <c:v>2.77</c:v>
                </c:pt>
                <c:pt idx="3">
                  <c:v>18.66</c:v>
                </c:pt>
                <c:pt idx="4">
                  <c:v>3.3599999999999998E-2</c:v>
                </c:pt>
                <c:pt idx="5">
                  <c:v>0.12889999999999999</c:v>
                </c:pt>
              </c:numCache>
            </c:numRef>
          </c:val>
          <c:extLst>
            <c:ext xmlns:c16="http://schemas.microsoft.com/office/drawing/2014/chart" uri="{C3380CC4-5D6E-409C-BE32-E72D297353CC}">
              <c16:uniqueId val="{00000001-5DCB-45E5-872F-D1090847F189}"/>
            </c:ext>
          </c:extLst>
        </c:ser>
        <c:ser>
          <c:idx val="2"/>
          <c:order val="2"/>
          <c:tx>
            <c:v>Amazon</c:v>
          </c:tx>
          <c:spPr>
            <a:solidFill>
              <a:schemeClr val="accent3"/>
            </a:solidFill>
            <a:ln>
              <a:noFill/>
            </a:ln>
            <a:effectLst/>
          </c:spPr>
          <c:invertIfNegative val="0"/>
          <c:cat>
            <c:strRef>
              <c:f>'Peer Analysis'!$C$66:$C$71</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Analysis'!$F$66:$F$71</c:f>
              <c:numCache>
                <c:formatCode>0.00</c:formatCode>
                <c:ptCount val="6"/>
                <c:pt idx="0">
                  <c:v>59.3</c:v>
                </c:pt>
                <c:pt idx="1">
                  <c:v>40.65</c:v>
                </c:pt>
                <c:pt idx="2">
                  <c:v>3.19</c:v>
                </c:pt>
                <c:pt idx="3">
                  <c:v>20.53</c:v>
                </c:pt>
                <c:pt idx="4">
                  <c:v>5.9200000000000003E-2</c:v>
                </c:pt>
                <c:pt idx="5">
                  <c:v>7.5200000000000003E-2</c:v>
                </c:pt>
              </c:numCache>
            </c:numRef>
          </c:val>
          <c:extLst>
            <c:ext xmlns:c16="http://schemas.microsoft.com/office/drawing/2014/chart" uri="{C3380CC4-5D6E-409C-BE32-E72D297353CC}">
              <c16:uniqueId val="{00000002-5DCB-45E5-872F-D1090847F189}"/>
            </c:ext>
          </c:extLst>
        </c:ser>
        <c:ser>
          <c:idx val="3"/>
          <c:order val="3"/>
          <c:tx>
            <c:v>Apple</c:v>
          </c:tx>
          <c:spPr>
            <a:solidFill>
              <a:schemeClr val="accent4"/>
            </a:solidFill>
            <a:ln>
              <a:noFill/>
            </a:ln>
            <a:effectLst/>
          </c:spPr>
          <c:invertIfNegative val="0"/>
          <c:cat>
            <c:strRef>
              <c:f>'Peer Analysis'!$C$66:$C$71</c:f>
              <c:strCache>
                <c:ptCount val="6"/>
                <c:pt idx="0">
                  <c:v>Trailing P/E</c:v>
                </c:pt>
                <c:pt idx="1">
                  <c:v>Forward P/E</c:v>
                </c:pt>
                <c:pt idx="2">
                  <c:v>Enterprise Value/Revenue</c:v>
                </c:pt>
                <c:pt idx="3">
                  <c:v>Enterprise Value/EBITDA</c:v>
                </c:pt>
                <c:pt idx="4">
                  <c:v>Profit Margin</c:v>
                </c:pt>
                <c:pt idx="5">
                  <c:v>Operating Margin</c:v>
                </c:pt>
              </c:strCache>
            </c:strRef>
          </c:cat>
          <c:val>
            <c:numRef>
              <c:f>'Peer Analysis'!$G$66:$G$71</c:f>
              <c:numCache>
                <c:formatCode>0.00</c:formatCode>
                <c:ptCount val="6"/>
                <c:pt idx="0">
                  <c:v>26.87</c:v>
                </c:pt>
                <c:pt idx="1">
                  <c:v>26.53</c:v>
                </c:pt>
                <c:pt idx="2">
                  <c:v>7.01</c:v>
                </c:pt>
                <c:pt idx="3">
                  <c:v>20.25</c:v>
                </c:pt>
                <c:pt idx="4">
                  <c:v>0.2616</c:v>
                </c:pt>
                <c:pt idx="5">
                  <c:v>0.33760000000000001</c:v>
                </c:pt>
              </c:numCache>
            </c:numRef>
          </c:val>
          <c:extLst>
            <c:ext xmlns:c16="http://schemas.microsoft.com/office/drawing/2014/chart" uri="{C3380CC4-5D6E-409C-BE32-E72D297353CC}">
              <c16:uniqueId val="{00000003-5DCB-45E5-872F-D1090847F189}"/>
            </c:ext>
          </c:extLst>
        </c:ser>
        <c:dLbls>
          <c:showLegendKey val="0"/>
          <c:showVal val="0"/>
          <c:showCatName val="0"/>
          <c:showSerName val="0"/>
          <c:showPercent val="0"/>
          <c:showBubbleSize val="0"/>
        </c:dLbls>
        <c:gapWidth val="219"/>
        <c:overlap val="-27"/>
        <c:axId val="50525248"/>
        <c:axId val="50525728"/>
      </c:barChart>
      <c:catAx>
        <c:axId val="5052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25728"/>
        <c:crosses val="autoZero"/>
        <c:auto val="1"/>
        <c:lblAlgn val="ctr"/>
        <c:lblOffset val="100"/>
        <c:noMultiLvlLbl val="0"/>
      </c:catAx>
      <c:valAx>
        <c:axId val="50525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525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Stock</a:t>
            </a:r>
            <a:r>
              <a:rPr lang="en-GB" baseline="0"/>
              <a:t> Prices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'Peer Analysis'!$D$62</c:f>
              <c:strCache>
                <c:ptCount val="1"/>
                <c:pt idx="0">
                  <c:v>Netflix Inc</c:v>
                </c:pt>
              </c:strCache>
            </c:strRef>
          </c:tx>
          <c:spPr>
            <a:solidFill>
              <a:schemeClr val="accent1"/>
            </a:solidFill>
            <a:ln>
              <a:noFill/>
            </a:ln>
            <a:effectLst/>
          </c:spPr>
          <c:invertIfNegative val="0"/>
          <c:cat>
            <c:strRef>
              <c:extLst>
                <c:ext xmlns:c15="http://schemas.microsoft.com/office/drawing/2012/chart" uri="{02D57815-91ED-43cb-92C2-25804820EDAC}">
                  <c15:fullRef>
                    <c15:sqref>'Peer Analysis'!$C$63:$C$71</c15:sqref>
                  </c15:fullRef>
                </c:ext>
              </c:extLst>
              <c:f>'Peer Analysis'!$C$63</c:f>
              <c:strCache>
                <c:ptCount val="1"/>
                <c:pt idx="0">
                  <c:v>Stock Price</c:v>
                </c:pt>
              </c:strCache>
            </c:strRef>
          </c:cat>
          <c:val>
            <c:numRef>
              <c:extLst>
                <c:ext xmlns:c15="http://schemas.microsoft.com/office/drawing/2012/chart" uri="{02D57815-91ED-43cb-92C2-25804820EDAC}">
                  <c15:fullRef>
                    <c15:sqref>'Peer Analysis'!$D$63:$D$71</c15:sqref>
                  </c15:fullRef>
                </c:ext>
              </c:extLst>
              <c:f>'Peer Analysis'!$D$63</c:f>
              <c:numCache>
                <c:formatCode>_([$$-409]* #,##0_);_([$$-409]* \(#,##0\);_([$$-409]* "-"_);_(@_)</c:formatCode>
                <c:ptCount val="1"/>
                <c:pt idx="0" formatCode="_([$$-409]* #,##0.00_);_([$$-409]* \(#,##0.00\);_([$$-409]* &quot;-&quot;??_);_(@_)">
                  <c:v>611.08000000000004</c:v>
                </c:pt>
              </c:numCache>
            </c:numRef>
          </c:val>
          <c:extLst>
            <c:ext xmlns:c16="http://schemas.microsoft.com/office/drawing/2014/chart" uri="{C3380CC4-5D6E-409C-BE32-E72D297353CC}">
              <c16:uniqueId val="{00000000-21B0-4FCA-9103-CDC036C8428F}"/>
            </c:ext>
          </c:extLst>
        </c:ser>
        <c:ser>
          <c:idx val="1"/>
          <c:order val="1"/>
          <c:tx>
            <c:strRef>
              <c:f>'Peer Analysis'!$E$62</c:f>
              <c:strCache>
                <c:ptCount val="1"/>
                <c:pt idx="0">
                  <c:v>Disney</c:v>
                </c:pt>
              </c:strCache>
            </c:strRef>
          </c:tx>
          <c:spPr>
            <a:solidFill>
              <a:schemeClr val="accent2"/>
            </a:solidFill>
            <a:ln>
              <a:noFill/>
            </a:ln>
            <a:effectLst/>
          </c:spPr>
          <c:invertIfNegative val="0"/>
          <c:cat>
            <c:strRef>
              <c:extLst>
                <c:ext xmlns:c15="http://schemas.microsoft.com/office/drawing/2012/chart" uri="{02D57815-91ED-43cb-92C2-25804820EDAC}">
                  <c15:fullRef>
                    <c15:sqref>'Peer Analysis'!$C$63:$C$71</c15:sqref>
                  </c15:fullRef>
                </c:ext>
              </c:extLst>
              <c:f>'Peer Analysis'!$C$63</c:f>
              <c:strCache>
                <c:ptCount val="1"/>
                <c:pt idx="0">
                  <c:v>Stock Price</c:v>
                </c:pt>
              </c:strCache>
            </c:strRef>
          </c:cat>
          <c:val>
            <c:numRef>
              <c:extLst>
                <c:ext xmlns:c15="http://schemas.microsoft.com/office/drawing/2012/chart" uri="{02D57815-91ED-43cb-92C2-25804820EDAC}">
                  <c15:fullRef>
                    <c15:sqref>'Peer Analysis'!$E$63:$E$71</c15:sqref>
                  </c15:fullRef>
                </c:ext>
              </c:extLst>
              <c:f>'Peer Analysis'!$E$63</c:f>
              <c:numCache>
                <c:formatCode>General</c:formatCode>
                <c:ptCount val="1"/>
                <c:pt idx="0" formatCode="_([$$-409]* #,##0.00_);_([$$-409]* \(#,##0.00\);_([$$-409]* &quot;-&quot;??_);_(@_)">
                  <c:v>112.46</c:v>
                </c:pt>
              </c:numCache>
            </c:numRef>
          </c:val>
          <c:extLst>
            <c:ext xmlns:c16="http://schemas.microsoft.com/office/drawing/2014/chart" uri="{C3380CC4-5D6E-409C-BE32-E72D297353CC}">
              <c16:uniqueId val="{00000001-21B0-4FCA-9103-CDC036C8428F}"/>
            </c:ext>
          </c:extLst>
        </c:ser>
        <c:ser>
          <c:idx val="2"/>
          <c:order val="2"/>
          <c:tx>
            <c:strRef>
              <c:f>'Peer Analysis'!$F$62</c:f>
              <c:strCache>
                <c:ptCount val="1"/>
                <c:pt idx="0">
                  <c:v>Amazon </c:v>
                </c:pt>
              </c:strCache>
            </c:strRef>
          </c:tx>
          <c:spPr>
            <a:solidFill>
              <a:schemeClr val="accent3"/>
            </a:solidFill>
            <a:ln>
              <a:noFill/>
            </a:ln>
            <a:effectLst/>
          </c:spPr>
          <c:invertIfNegative val="0"/>
          <c:cat>
            <c:strRef>
              <c:extLst>
                <c:ext xmlns:c15="http://schemas.microsoft.com/office/drawing/2012/chart" uri="{02D57815-91ED-43cb-92C2-25804820EDAC}">
                  <c15:fullRef>
                    <c15:sqref>'Peer Analysis'!$C$63:$C$71</c15:sqref>
                  </c15:fullRef>
                </c:ext>
              </c:extLst>
              <c:f>'Peer Analysis'!$C$63</c:f>
              <c:strCache>
                <c:ptCount val="1"/>
                <c:pt idx="0">
                  <c:v>Stock Price</c:v>
                </c:pt>
              </c:strCache>
            </c:strRef>
          </c:cat>
          <c:val>
            <c:numRef>
              <c:extLst>
                <c:ext xmlns:c15="http://schemas.microsoft.com/office/drawing/2012/chart" uri="{02D57815-91ED-43cb-92C2-25804820EDAC}">
                  <c15:fullRef>
                    <c15:sqref>'Peer Analysis'!$F$63:$F$71</c15:sqref>
                  </c15:fullRef>
                </c:ext>
              </c:extLst>
              <c:f>'Peer Analysis'!$F$63</c:f>
              <c:numCache>
                <c:formatCode>General</c:formatCode>
                <c:ptCount val="1"/>
                <c:pt idx="0" formatCode="_([$$-409]* #,##0.00_);_([$$-409]* \(#,##0.00\);_([$$-409]* &quot;-&quot;??_);_(@_)">
                  <c:v>175.39</c:v>
                </c:pt>
              </c:numCache>
            </c:numRef>
          </c:val>
          <c:extLst>
            <c:ext xmlns:c16="http://schemas.microsoft.com/office/drawing/2014/chart" uri="{C3380CC4-5D6E-409C-BE32-E72D297353CC}">
              <c16:uniqueId val="{00000002-21B0-4FCA-9103-CDC036C8428F}"/>
            </c:ext>
          </c:extLst>
        </c:ser>
        <c:ser>
          <c:idx val="3"/>
          <c:order val="3"/>
          <c:tx>
            <c:strRef>
              <c:f>'Peer Analysis'!$G$62</c:f>
              <c:strCache>
                <c:ptCount val="1"/>
                <c:pt idx="0">
                  <c:v>Apple </c:v>
                </c:pt>
              </c:strCache>
            </c:strRef>
          </c:tx>
          <c:spPr>
            <a:solidFill>
              <a:schemeClr val="accent4"/>
            </a:solidFill>
            <a:ln>
              <a:noFill/>
            </a:ln>
            <a:effectLst/>
          </c:spPr>
          <c:invertIfNegative val="0"/>
          <c:cat>
            <c:strRef>
              <c:extLst>
                <c:ext xmlns:c15="http://schemas.microsoft.com/office/drawing/2012/chart" uri="{02D57815-91ED-43cb-92C2-25804820EDAC}">
                  <c15:fullRef>
                    <c15:sqref>'Peer Analysis'!$C$63:$C$71</c15:sqref>
                  </c15:fullRef>
                </c:ext>
              </c:extLst>
              <c:f>'Peer Analysis'!$C$63</c:f>
              <c:strCache>
                <c:ptCount val="1"/>
                <c:pt idx="0">
                  <c:v>Stock Price</c:v>
                </c:pt>
              </c:strCache>
            </c:strRef>
          </c:cat>
          <c:val>
            <c:numRef>
              <c:extLst>
                <c:ext xmlns:c15="http://schemas.microsoft.com/office/drawing/2012/chart" uri="{02D57815-91ED-43cb-92C2-25804820EDAC}">
                  <c15:fullRef>
                    <c15:sqref>'Peer Analysis'!$G$63:$G$71</c15:sqref>
                  </c15:fullRef>
                </c:ext>
              </c:extLst>
              <c:f>'Peer Analysis'!$G$63</c:f>
              <c:numCache>
                <c:formatCode>General</c:formatCode>
                <c:ptCount val="1"/>
                <c:pt idx="0" formatCode="_([$$-409]* #,##0.00_);_([$$-409]* \(#,##0.00\);_([$$-409]* &quot;-&quot;??_);_(@_)">
                  <c:v>173.23</c:v>
                </c:pt>
              </c:numCache>
            </c:numRef>
          </c:val>
          <c:extLst>
            <c:ext xmlns:c16="http://schemas.microsoft.com/office/drawing/2014/chart" uri="{C3380CC4-5D6E-409C-BE32-E72D297353CC}">
              <c16:uniqueId val="{00000003-21B0-4FCA-9103-CDC036C8428F}"/>
            </c:ext>
          </c:extLst>
        </c:ser>
        <c:dLbls>
          <c:showLegendKey val="0"/>
          <c:showVal val="0"/>
          <c:showCatName val="0"/>
          <c:showSerName val="0"/>
          <c:showPercent val="0"/>
          <c:showBubbleSize val="0"/>
        </c:dLbls>
        <c:gapWidth val="219"/>
        <c:overlap val="-27"/>
        <c:axId val="24256096"/>
        <c:axId val="24254656"/>
      </c:barChart>
      <c:catAx>
        <c:axId val="2425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54656"/>
        <c:crosses val="autoZero"/>
        <c:auto val="1"/>
        <c:lblAlgn val="ctr"/>
        <c:lblOffset val="100"/>
        <c:noMultiLvlLbl val="0"/>
      </c:catAx>
      <c:valAx>
        <c:axId val="24254656"/>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256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21</xdr:col>
      <xdr:colOff>441053</xdr:colOff>
      <xdr:row>1</xdr:row>
      <xdr:rowOff>3266</xdr:rowOff>
    </xdr:from>
    <xdr:to>
      <xdr:col>29</xdr:col>
      <xdr:colOff>136253</xdr:colOff>
      <xdr:row>15</xdr:row>
      <xdr:rowOff>161109</xdr:rowOff>
    </xdr:to>
    <xdr:graphicFrame macro="">
      <xdr:nvGraphicFramePr>
        <xdr:cNvPr id="2" name="Chart 1">
          <a:extLst>
            <a:ext uri="{FF2B5EF4-FFF2-40B4-BE49-F238E27FC236}">
              <a16:creationId xmlns:a16="http://schemas.microsoft.com/office/drawing/2014/main" id="{7E983D39-B973-CAD4-5EE4-419CC619B7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343444</xdr:colOff>
      <xdr:row>0</xdr:row>
      <xdr:rowOff>182335</xdr:rowOff>
    </xdr:from>
    <xdr:to>
      <xdr:col>37</xdr:col>
      <xdr:colOff>44087</xdr:colOff>
      <xdr:row>15</xdr:row>
      <xdr:rowOff>151855</xdr:rowOff>
    </xdr:to>
    <xdr:graphicFrame macro="">
      <xdr:nvGraphicFramePr>
        <xdr:cNvPr id="3" name="Chart 2">
          <a:extLst>
            <a:ext uri="{FF2B5EF4-FFF2-40B4-BE49-F238E27FC236}">
              <a16:creationId xmlns:a16="http://schemas.microsoft.com/office/drawing/2014/main" id="{543B8F24-C5FD-C3EF-2EA1-F2F6F42474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464820</xdr:colOff>
      <xdr:row>32</xdr:row>
      <xdr:rowOff>15240</xdr:rowOff>
    </xdr:from>
    <xdr:to>
      <xdr:col>29</xdr:col>
      <xdr:colOff>144780</xdr:colOff>
      <xdr:row>47</xdr:row>
      <xdr:rowOff>15240</xdr:rowOff>
    </xdr:to>
    <xdr:graphicFrame macro="">
      <xdr:nvGraphicFramePr>
        <xdr:cNvPr id="4" name="Chart 3">
          <a:extLst>
            <a:ext uri="{FF2B5EF4-FFF2-40B4-BE49-F238E27FC236}">
              <a16:creationId xmlns:a16="http://schemas.microsoft.com/office/drawing/2014/main" id="{8073679B-16C4-77C4-2EBE-B4DC595E1F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242570</xdr:colOff>
      <xdr:row>31</xdr:row>
      <xdr:rowOff>189230</xdr:rowOff>
    </xdr:from>
    <xdr:to>
      <xdr:col>21</xdr:col>
      <xdr:colOff>325120</xdr:colOff>
      <xdr:row>46</xdr:row>
      <xdr:rowOff>189230</xdr:rowOff>
    </xdr:to>
    <xdr:graphicFrame macro="">
      <xdr:nvGraphicFramePr>
        <xdr:cNvPr id="7" name="Chart 6">
          <a:extLst>
            <a:ext uri="{FF2B5EF4-FFF2-40B4-BE49-F238E27FC236}">
              <a16:creationId xmlns:a16="http://schemas.microsoft.com/office/drawing/2014/main" id="{6F294355-8A93-4D1B-8655-E1A413436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335280</xdr:colOff>
      <xdr:row>32</xdr:row>
      <xdr:rowOff>3810</xdr:rowOff>
    </xdr:from>
    <xdr:to>
      <xdr:col>37</xdr:col>
      <xdr:colOff>217170</xdr:colOff>
      <xdr:row>47</xdr:row>
      <xdr:rowOff>3810</xdr:rowOff>
    </xdr:to>
    <xdr:graphicFrame macro="">
      <xdr:nvGraphicFramePr>
        <xdr:cNvPr id="8" name="Chart 7">
          <a:extLst>
            <a:ext uri="{FF2B5EF4-FFF2-40B4-BE49-F238E27FC236}">
              <a16:creationId xmlns:a16="http://schemas.microsoft.com/office/drawing/2014/main" id="{705298D4-163E-ED99-5FB8-8F90260EB8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457200</xdr:colOff>
      <xdr:row>47</xdr:row>
      <xdr:rowOff>30480</xdr:rowOff>
    </xdr:from>
    <xdr:to>
      <xdr:col>29</xdr:col>
      <xdr:colOff>129540</xdr:colOff>
      <xdr:row>62</xdr:row>
      <xdr:rowOff>30480</xdr:rowOff>
    </xdr:to>
    <xdr:graphicFrame macro="">
      <xdr:nvGraphicFramePr>
        <xdr:cNvPr id="5" name="Chart 4">
          <a:extLst>
            <a:ext uri="{FF2B5EF4-FFF2-40B4-BE49-F238E27FC236}">
              <a16:creationId xmlns:a16="http://schemas.microsoft.com/office/drawing/2014/main" id="{CA6CE915-0CBD-378F-C396-CA89008F59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396240</xdr:colOff>
      <xdr:row>47</xdr:row>
      <xdr:rowOff>45720</xdr:rowOff>
    </xdr:from>
    <xdr:to>
      <xdr:col>37</xdr:col>
      <xdr:colOff>91440</xdr:colOff>
      <xdr:row>62</xdr:row>
      <xdr:rowOff>45720</xdr:rowOff>
    </xdr:to>
    <xdr:graphicFrame macro="">
      <xdr:nvGraphicFramePr>
        <xdr:cNvPr id="6" name="Chart 5">
          <a:extLst>
            <a:ext uri="{FF2B5EF4-FFF2-40B4-BE49-F238E27FC236}">
              <a16:creationId xmlns:a16="http://schemas.microsoft.com/office/drawing/2014/main" id="{7408BE5B-1D3E-C85D-9FA6-A138CAEBD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251460</xdr:colOff>
      <xdr:row>47</xdr:row>
      <xdr:rowOff>34290</xdr:rowOff>
    </xdr:from>
    <xdr:to>
      <xdr:col>21</xdr:col>
      <xdr:colOff>320040</xdr:colOff>
      <xdr:row>62</xdr:row>
      <xdr:rowOff>34290</xdr:rowOff>
    </xdr:to>
    <xdr:graphicFrame macro="">
      <xdr:nvGraphicFramePr>
        <xdr:cNvPr id="9" name="Chart 8">
          <a:extLst>
            <a:ext uri="{FF2B5EF4-FFF2-40B4-BE49-F238E27FC236}">
              <a16:creationId xmlns:a16="http://schemas.microsoft.com/office/drawing/2014/main" id="{8C3910EF-919D-48EC-F273-BE09EE71D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251460</xdr:colOff>
      <xdr:row>1</xdr:row>
      <xdr:rowOff>22860</xdr:rowOff>
    </xdr:from>
    <xdr:to>
      <xdr:col>21</xdr:col>
      <xdr:colOff>312420</xdr:colOff>
      <xdr:row>16</xdr:row>
      <xdr:rowOff>22860</xdr:rowOff>
    </xdr:to>
    <xdr:graphicFrame macro="">
      <xdr:nvGraphicFramePr>
        <xdr:cNvPr id="10" name="Chart 9">
          <a:extLst>
            <a:ext uri="{FF2B5EF4-FFF2-40B4-BE49-F238E27FC236}">
              <a16:creationId xmlns:a16="http://schemas.microsoft.com/office/drawing/2014/main" id="{24F3C041-A32E-80FC-B9C2-E8488B3C65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463550</xdr:colOff>
      <xdr:row>16</xdr:row>
      <xdr:rowOff>50800</xdr:rowOff>
    </xdr:from>
    <xdr:to>
      <xdr:col>29</xdr:col>
      <xdr:colOff>158750</xdr:colOff>
      <xdr:row>31</xdr:row>
      <xdr:rowOff>139700</xdr:rowOff>
    </xdr:to>
    <xdr:graphicFrame macro="">
      <xdr:nvGraphicFramePr>
        <xdr:cNvPr id="11" name="Chart 10">
          <a:extLst>
            <a:ext uri="{FF2B5EF4-FFF2-40B4-BE49-F238E27FC236}">
              <a16:creationId xmlns:a16="http://schemas.microsoft.com/office/drawing/2014/main" id="{9B92EDE7-541A-3048-1004-E3E4F0852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241300</xdr:colOff>
      <xdr:row>16</xdr:row>
      <xdr:rowOff>50800</xdr:rowOff>
    </xdr:from>
    <xdr:to>
      <xdr:col>21</xdr:col>
      <xdr:colOff>330200</xdr:colOff>
      <xdr:row>31</xdr:row>
      <xdr:rowOff>139700</xdr:rowOff>
    </xdr:to>
    <xdr:graphicFrame macro="">
      <xdr:nvGraphicFramePr>
        <xdr:cNvPr id="12" name="Chart 11">
          <a:extLst>
            <a:ext uri="{FF2B5EF4-FFF2-40B4-BE49-F238E27FC236}">
              <a16:creationId xmlns:a16="http://schemas.microsoft.com/office/drawing/2014/main" id="{20363A61-8185-132E-DE35-6EBD846950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29</xdr:col>
      <xdr:colOff>349250</xdr:colOff>
      <xdr:row>16</xdr:row>
      <xdr:rowOff>38100</xdr:rowOff>
    </xdr:from>
    <xdr:to>
      <xdr:col>37</xdr:col>
      <xdr:colOff>19050</xdr:colOff>
      <xdr:row>31</xdr:row>
      <xdr:rowOff>114300</xdr:rowOff>
    </xdr:to>
    <xdr:graphicFrame macro="">
      <xdr:nvGraphicFramePr>
        <xdr:cNvPr id="13" name="Chart 12">
          <a:extLst>
            <a:ext uri="{FF2B5EF4-FFF2-40B4-BE49-F238E27FC236}">
              <a16:creationId xmlns:a16="http://schemas.microsoft.com/office/drawing/2014/main" id="{44A038A2-9364-1B2F-15BE-C524B2EC3B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472440</xdr:colOff>
      <xdr:row>62</xdr:row>
      <xdr:rowOff>91440</xdr:rowOff>
    </xdr:from>
    <xdr:to>
      <xdr:col>29</xdr:col>
      <xdr:colOff>185057</xdr:colOff>
      <xdr:row>77</xdr:row>
      <xdr:rowOff>60960</xdr:rowOff>
    </xdr:to>
    <xdr:graphicFrame macro="">
      <xdr:nvGraphicFramePr>
        <xdr:cNvPr id="14" name="Chart 13">
          <a:extLst>
            <a:ext uri="{FF2B5EF4-FFF2-40B4-BE49-F238E27FC236}">
              <a16:creationId xmlns:a16="http://schemas.microsoft.com/office/drawing/2014/main" id="{8FFE99B9-4FAB-FDA8-6B34-1EA5A51E2B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411480</xdr:colOff>
      <xdr:row>62</xdr:row>
      <xdr:rowOff>99060</xdr:rowOff>
    </xdr:from>
    <xdr:to>
      <xdr:col>37</xdr:col>
      <xdr:colOff>106680</xdr:colOff>
      <xdr:row>77</xdr:row>
      <xdr:rowOff>99060</xdr:rowOff>
    </xdr:to>
    <xdr:graphicFrame macro="">
      <xdr:nvGraphicFramePr>
        <xdr:cNvPr id="15" name="Chart 14">
          <a:extLst>
            <a:ext uri="{FF2B5EF4-FFF2-40B4-BE49-F238E27FC236}">
              <a16:creationId xmlns:a16="http://schemas.microsoft.com/office/drawing/2014/main" id="{FEF1C29D-8F1A-8C0B-D5EF-0A872CEB0A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274320</xdr:colOff>
      <xdr:row>62</xdr:row>
      <xdr:rowOff>114300</xdr:rowOff>
    </xdr:from>
    <xdr:to>
      <xdr:col>21</xdr:col>
      <xdr:colOff>350520</xdr:colOff>
      <xdr:row>77</xdr:row>
      <xdr:rowOff>114300</xdr:rowOff>
    </xdr:to>
    <xdr:graphicFrame macro="">
      <xdr:nvGraphicFramePr>
        <xdr:cNvPr id="16" name="Chart 15">
          <a:extLst>
            <a:ext uri="{FF2B5EF4-FFF2-40B4-BE49-F238E27FC236}">
              <a16:creationId xmlns:a16="http://schemas.microsoft.com/office/drawing/2014/main" id="{3C2351FE-37B1-B22C-09CF-841A8233D5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66">
  <rv s="0">
    <v>https://www.bing.com/financeapi/forcetrigger?t=by7ojc&amp;q=XLON%3a0JYW&amp;form=skydnc</v>
    <v>Learn more on Bing</v>
  </rv>
  <rv s="1">
    <v>en-GB</v>
    <v>by7ojc</v>
    <v>268435456</v>
    <v>1</v>
    <v>Powered by Refinitiv</v>
    <v>0</v>
    <v>MARRIOTT INTERNATIONAL, INC. (XLON:0JYW)</v>
    <v>2</v>
    <v>3</v>
    <v>Finance</v>
    <v>4</v>
    <v>258</v>
    <v>153.691</v>
    <v>1.6284000000000001</v>
    <v>USD</v>
    <v>Marriott International, Inc. is an operator, franchisor, and licensor of hotel, residential, timeshare, and other lodging properties under various brand names. The Company's segments include U.S. &amp; Canada, Europe, Middle East, and Africa, Asia Pacific excluding China, and Greater China. Its Classic Luxury hotel brands include JW Marriott, The Ritz-Carlton, and St. Regis. Its Distinctive Luxury hotel brands include The Luxury Collection, W Hotels, EDITION, and Bvlgari. Its Classic Premium brands include Marriott Hotels, Sheraton, Delta Hotels by Marriott, Marriott Executive Apartments, and Marriott Vacation Club. Its Distinctive Premium brands include Westin, Autograph Collection Hotels, Renaissance Hotels, Le Meridien, Tribute Portfolio, Gaylord Hotels and Design Hotels. Classic Select hotel brands include Courtyard, Fairfield, Residence Inn, SpringHill Suites and Protea Hotels. Its Midscale brands include City Express by Marriott and Four Points Express by Sheraton.</v>
    <v>148000</v>
    <v>London Stock Exchange</v>
    <v>XLON</v>
    <v>XLON</v>
    <v>7750 WISCONSIN AVENUE, BETHESDA, MD, 20814 US</v>
    <v>Hotels &amp; Entertainment Services</v>
    <v>Stock</v>
    <v>45363.798035763284</v>
    <v>0</v>
    <v>71928420000</v>
    <v>MARRIOTT INTERNATIONAL, INC.</v>
    <v>MARRIOTT INTERNATIONAL, INC.</v>
    <v>0</v>
    <v>251.46</v>
    <v>289485400</v>
    <v>0JYW</v>
    <v>MARRIOTT INTERNATIONAL, INC. (XLON:0JYW)</v>
    <v>232</v>
    <v>1222530</v>
    <v>1997</v>
  </rv>
  <rv s="2">
    <v>1</v>
  </rv>
  <rv s="0">
    <v>https://www.bing.com/financeapi/forcetrigger?t=a1uepr&amp;q=XNYS%3aH&amp;form=skydnc</v>
    <v>Learn more on Bing</v>
  </rv>
  <rv s="3">
    <v>en-GB</v>
    <v>a1uepr</v>
    <v>268435456</v>
    <v>1</v>
    <v>Powered by Refinitiv</v>
    <v>5</v>
    <v>HYATT HOTELS CORPORATION (XNYS:H)</v>
    <v>2</v>
    <v>6</v>
    <v>Finance</v>
    <v>7</v>
    <v>159.81</v>
    <v>96.77</v>
    <v>1.4938</v>
    <v>2.34</v>
    <v>1.5178000000000001E-2</v>
    <v>USD</v>
    <v>Hyatt Hotels Corporation is a global hospitality company. The Company’s portfolio of properties consists of full-service hotels and resorts, select service hotels, all-inclusive resorts, and other properties, including timeshare, fractional, and other forms of residential and vacation units. Its offering includes brands in the Timeless Collection, including Park Hyatt, Grand Hyatt, Hyatt Regency, Hyatt, Hyatt Vacation Club, Hyatt Place, Hyatt House, Hyatt Studios, and UrCove; the Boundless Collection, including Miraval, Alila, Andaz, Thompson Hotels, Dream Hotels, Hyatt Centric, and Caption by Hyatt; the Independent Collection, including The Unbound Collection by Hyatt, Destination by Hyatt, and JdV by Hyatt; and the Inclusive Collection, including Impression by Secrets, Hyatt Ziva, Hyatt Zilara, Zoetry Wellness &amp; Spa Resorts, Secrets Resorts &amp; Spas, Breathless Resorts &amp; Spas, Dreams Resorts &amp; Spas, Hyatt Vivid Hotels &amp; Resorts, Alua Hotels &amp; Resorts, and Sunscape Resorts &amp; Spas.</v>
    <v>51000</v>
    <v>New York Stock Exchange</v>
    <v>XNYS</v>
    <v>XNYS</v>
    <v>8th Floor, 150 North Riverside Plaza, CHICAGO, IL, 60606 US</v>
    <v>156.94999999999999</v>
    <v>Hotels &amp; Entertainment Services</v>
    <v>Stock</v>
    <v>45363.958333356248</v>
    <v>3</v>
    <v>153.94999999999999</v>
    <v>16105082463</v>
    <v>HYATT HOTELS CORPORATION</v>
    <v>HYATT HOTELS CORPORATION</v>
    <v>154.58000000000001</v>
    <v>76.779700000000005</v>
    <v>154.16999999999999</v>
    <v>156.51</v>
    <v>156.30000000000001</v>
    <v>102901300</v>
    <v>H</v>
    <v>HYATT HOTELS CORPORATION (XNYS:H)</v>
    <v>4</v>
    <v>892565</v>
    <v>2004</v>
  </rv>
  <rv s="2">
    <v>4</v>
  </rv>
  <rv s="0">
    <v>https://www.bing.com/financeapi/forcetrigger?t=aoa9im&amp;q=XLON%3aIHG&amp;form=skydnc</v>
    <v>Learn more on Bing</v>
  </rv>
  <rv s="4">
    <v>en-GB</v>
    <v>aoa9im</v>
    <v>268435456</v>
    <v>1</v>
    <v>Powered by Refinitiv</v>
    <v>8</v>
    <v>INTERCONTINENTAL HOTELS GROUP PLC (XLON:IHG)</v>
    <v>2</v>
    <v>9</v>
    <v>Finance</v>
    <v>10</v>
    <v>8790</v>
    <v>5086</v>
    <v>1.3392999999999999</v>
    <v>-118</v>
    <v>-1.4038E-2</v>
    <v>GBp</v>
    <v>InterContinental Hotels Group PLC is a United Kingdom-based global hospitality company. The Company franchises its brands and manages its hotels on behalf of third-party hotel owners. The Company’s segments include Americas; Europe, Middle East Asia, and Africa (EMEAA), Greater China, and Central Functions. The Americas segment has more than 4356 (515496 rooms) hotels. The EMEAA Segment has more than 1169 (229664 rooms) hotels. The Greater China segment has more than 639 (166467 rooms) hotels. It operates a portfolio of hotel brands, including InterContinental, Kimpton, Hotel Indigo, HUALUXE, Crowne Plaza, EVEN Hotels, Holiday Inn, Holiday Inn Express, Staybridge Suites, Candlewood Suites and other. Its composition of rooms includes franchised; managed; and owned, leased, and managed leases. IHG One Rewards is its loyalty program. The Company operates over 6,000 open hotels in more than 100 countries, and a further 1,800 hotels in its development pipeline.</v>
    <v>13451</v>
    <v>London Stock Exchange</v>
    <v>XLON</v>
    <v>XLON</v>
    <v>Windsor Dials 1, Arthur Road, WINDSOR, BERKSHIRE, SL4 1RS GB</v>
    <v>8360</v>
    <v>Hotels &amp; Entertainment Services</v>
    <v>Stock</v>
    <v>45364.506260960159</v>
    <v>6</v>
    <v>8210</v>
    <v>13837420000</v>
    <v>INTERCONTINENTAL HOTELS GROUP PLC</v>
    <v>INTERCONTINENTAL HOTELS GROUP PLC</v>
    <v>8210</v>
    <v>24.226900000000001</v>
    <v>8406</v>
    <v>8288</v>
    <v>164344100</v>
    <v>IHG</v>
    <v>INTERCONTINENTAL HOTELS GROUP PLC (XLON:IHG)</v>
    <v>127346</v>
    <v>745140</v>
    <v>2004</v>
  </rv>
  <rv s="2">
    <v>7</v>
  </rv>
  <rv s="0">
    <v>https://www.bing.com/financeapi/forcetrigger?t=by6327&amp;q=XLON%3a0J5I&amp;form=skydnc</v>
    <v>Learn more on Bing</v>
  </rv>
  <rv s="1">
    <v>en-GB</v>
    <v>by6327</v>
    <v>268435456</v>
    <v>1</v>
    <v>Powered by Refinitiv</v>
    <v>0</v>
    <v>HILTON WORLDWIDE HOLDINGS INC. (XLON:0J5I)</v>
    <v>2</v>
    <v>3</v>
    <v>Finance</v>
    <v>4</v>
    <v>207.86</v>
    <v>130.06</v>
    <v>1.2577</v>
    <v>USD</v>
    <v>Hilton Worldwide Holdings Inc. is a global hospitality company that is engaged in managing, franchising, owning and leasing hotels and resorts, and licensing its intellectual property, including brand names, trademarks and service marks. It has a portfolio of approximately 22 brands comprising more than 7,500 properties and more than 1.2 million rooms, in 126 countries and territories. It has two segments: management and franchise and ownership. The management and franchise segment includes all of the hotels it manages for third-party owners, as well as all franchised hotels that licenses its intellectual property (IP), including its brand names, trademarks and service marks, and where it provides other contracted services to third-party owners. Its brands include Waldorf Astoria Hotels &amp; Resorts, LXR Hotels &amp; Resorts, Conrad Hotels &amp; Resorts, Canopy by Hilton, Curio Collection by Hilton, Tapestry Collection by Hilton, Tempo by Hilton, Hilton Hotels &amp; Resorts and DoubleTree by Hilton.</v>
    <v>178000</v>
    <v>London Stock Exchange</v>
    <v>XLON</v>
    <v>XLON</v>
    <v>7930 Jones Branch Dr Ste 1100, MCLEAN, VA, 22102 US</v>
    <v>Hotels &amp; Entertainment Services</v>
    <v>Stock</v>
    <v>45364.016301307813</v>
    <v>9</v>
    <v>51488660000</v>
    <v>HILTON WORLDWIDE HOLDINGS INC.</v>
    <v>HILTON WORLDWIDE HOLDINGS INC.</v>
    <v>0</v>
    <v>206.8</v>
    <v>252160500</v>
    <v>0J5I</v>
    <v>HILTON WORLDWIDE HOLDINGS INC. (XLON:0J5I)</v>
    <v>25</v>
    <v>1354360</v>
    <v>2010</v>
  </rv>
  <rv s="2">
    <v>10</v>
  </rv>
  <rv s="0">
    <v>https://www.bing.com/financeapi/forcetrigger?t=a24kar&amp;q=XNAS%3aTSLA&amp;form=skydnc</v>
    <v>Learn more on Bing</v>
  </rv>
  <rv s="4">
    <v>en-GB</v>
    <v>a24kar</v>
    <v>268435456</v>
    <v>1</v>
    <v>Powered by Refinitiv</v>
    <v>8</v>
    <v>TESLA, INC. (XNAS:TSLA)</v>
    <v>2</v>
    <v>11</v>
    <v>Finance</v>
    <v>12</v>
    <v>299.29000000000002</v>
    <v>152.37</v>
    <v>2.4178000000000002</v>
    <v>-0.23</v>
    <v>-1.2939999999999998E-3</v>
    <v>USD</v>
    <v>Tesla, Inc. designs, develops, manufactures, sells and leases high-performance fully electric vehicles and energy generation and storage systems, and offer services related to its products. The Company's segments include automotive, and energy generation and storage. The automotive segment includes the design, development, manufacturing, sales and leasing of high-performance fully electric vehicles, and sales of automotive regulatory credits. This segment also includes sales of used vehicles, non-warranty after-sales vehicle services, body shop and parts, paid supercharging, vehicle insurance and retail merchandise. Its consumer vehicles include the Model 3, Y, S, X and Cybertruck. The energy generation and storage segment includes the design, manufacture, installation, sales and leasing of solar energy generation and energy storage products and related services and sales of solar energy systems incentives. Its lithium-ion battery energy storage products include Powerwall and Megapack.</v>
    <v>140473</v>
    <v>Nasdaq Stock Market</v>
    <v>XNAS</v>
    <v>XNAS</v>
    <v>1 Tesla Road, AUSTIN, TX, 78725 US</v>
    <v>179.43</v>
    <v>Automobiles &amp; Auto Parts</v>
    <v>Stock</v>
    <v>45363.999985914059</v>
    <v>12</v>
    <v>172.4101</v>
    <v>565427794140</v>
    <v>TESLA, INC.</v>
    <v>TESLA, INC.</v>
    <v>177.77</v>
    <v>41.288800000000002</v>
    <v>177.77</v>
    <v>177.54</v>
    <v>3184791000</v>
    <v>TSLA</v>
    <v>TESLA, INC. (XNAS:TSLA)</v>
    <v>2245033</v>
    <v>99522179</v>
    <v>2003</v>
  </rv>
  <rv s="2">
    <v>13</v>
  </rv>
  <rv s="0">
    <v>https://www.bing.com/financeapi/forcetrigger?t=aoeo7w&amp;q=XLON%3aTYT&amp;form=skydnc</v>
    <v>Learn more on Bing</v>
  </rv>
  <rv s="5">
    <v>en-GB</v>
    <v>aoeo7w</v>
    <v>268435456</v>
    <v>1</v>
    <v>Powered by Refinitiv</v>
    <v>13</v>
    <v>TOYOTA MOTOR CORPORATION (XLON:TYT)</v>
    <v>2</v>
    <v>14</v>
    <v>Finance</v>
    <v>15</v>
    <v>3799</v>
    <v>1767</v>
    <v>1.1349</v>
    <v>3444</v>
    <v>JPY</v>
    <v>Toyota Motor Corp is a Japan-based company engaged in the automobile business, finance business and other businesses. The Company operates in three business segments. The Automobile segment is engaged in the design, manufacture and sale of sedans, minivans, 2box, sports utility vehicles, trucks and related vehicles, as well as related parts and products. The Finance segment is engaged in finance and vehicle leasing business. The Other segment is engaged in the design, manufacture and sale of houses, as well as conduct information communication business. The Company is also engaged in the control of manufacturing and sales companies, as well as public relations and research activities business in North American and Europe. The Company also provides robots, basic research projects, marine and agribio business. The Company also provides electric vehicles and vehicles equipped with the new function Advanced Drive of driving support technology, driver assistance or connected cars services.</v>
    <v>375235</v>
    <v>London Stock Exchange</v>
    <v>XLON</v>
    <v>XLON</v>
    <v>1, Toyota-cho, TOYOTA-SHI, AICHI-KEN, 471-8571 JP</v>
    <v>Automobiles &amp; Auto Parts</v>
    <v>Stock</v>
    <v>45364.392627510941</v>
    <v>15</v>
    <v>56694580000000</v>
    <v>TOYOTA MOTOR CORPORATION</v>
    <v>TOYOTA MOTOR CORPORATION</v>
    <v>0</v>
    <v>3444</v>
    <v>16314990000</v>
    <v>TYT</v>
    <v>TOYOTA MOTOR CORPORATION (XLON:TYT)</v>
    <v>2185543</v>
    <v>33466820</v>
    <v>1937</v>
  </rv>
  <rv s="2">
    <v>16</v>
  </rv>
  <rv s="0">
    <v>https://www.bing.com/financeapi/forcetrigger?t=ajn5pr&amp;q=XKRX%3a005380&amp;form=skydnc</v>
    <v>Learn more on Bing</v>
  </rv>
  <rv s="4">
    <v>en-GB</v>
    <v>ajn5pr</v>
    <v>268435456</v>
    <v>1</v>
    <v>Powered by Refinitiv</v>
    <v>8</v>
    <v>HYUNDAI MOTOR COMPANY (XKRX:005380)</v>
    <v>2</v>
    <v>16</v>
    <v>Finance</v>
    <v>17</v>
    <v>261000</v>
    <v>169300</v>
    <v>1.0308999999999999</v>
    <v>7000</v>
    <v>2.8986000000000001E-2</v>
    <v>KRW</v>
    <v>Hyundai Motor Co is a Korea-based company principally engaged in the manufacture and distribution of automobiles. The Company operates its business through three segments. The Automobile segment manufactures and sells automobiles including large commercial vehicles, small commercial vehicles, passenger cars, recreational vehicles (RVs), among others; and eco-friendly vehicles such as hybrid electric vehicles (HEVs), electric vehicle (EVs) and Plug-in hybrid vehicles (PHEVs). The segment also provides automotive maintenance services and related parts. The Financial segment provides financial services including installment financing, lease, credit cards. The Other segment is engaged in the manufacture of railway vehicles and systems, as well as the provision of the train maintenance services. The Company is also developing autonomous driving software.</v>
    <v>70032</v>
    <v>Korea Stock Exchange</v>
    <v>XKRX</v>
    <v>XKRX</v>
    <v>12, Heolleung-ro, Seocho-gu, SEOUL, SEOUL, 06797 KR</v>
    <v>250000</v>
    <v>Automobiles &amp; Auto Parts</v>
    <v>Stock</v>
    <v>45364.378472222219</v>
    <v>18</v>
    <v>241000</v>
    <v>60884850000000</v>
    <v>HYUNDAI MOTOR COMPANY</v>
    <v>HYUNDAI MOTOR COMPANY</v>
    <v>243500</v>
    <v>8.4700000000000006</v>
    <v>241500</v>
    <v>248500</v>
    <v>274169700</v>
    <v>005380</v>
    <v>HYUNDAI MOTOR COMPANY (XKRX:005380)</v>
    <v>1408802</v>
    <v>1462980</v>
    <v>1967</v>
  </rv>
  <rv s="2">
    <v>19</v>
  </rv>
  <rv s="0">
    <v>https://www.bing.com/financeapi/forcetrigger?t=afnpvh&amp;q=XFRA%3aVOW3&amp;form=skydnc</v>
    <v>Learn more on Bing</v>
  </rv>
  <rv s="4">
    <v>en-GB</v>
    <v>afnpvh</v>
    <v>268435456</v>
    <v>1</v>
    <v>Powered by Refinitiv</v>
    <v>8</v>
    <v>Volkswagen AG (XFRA:VOW3)</v>
    <v>2</v>
    <v>18</v>
    <v>Finance</v>
    <v>19</v>
    <v>250</v>
    <v>80</v>
    <v>1.397</v>
    <v>-2.56</v>
    <v>-2.1160999999999999E-2</v>
    <v>EUR</v>
    <v>Volkswagen AG is a Germany-based Company, which manufactures and sells vehicles. The Company operates through four segments: Passenger Cars, which covers the development of vehicles and engines, the production and sale of passenger cars, and the corresponding genuine parts business; Commercial vehicles, which comprises the development, production and sale of light commercial vehicles, trucks and buses, the genuine parts business and related services; Power Engineering, which consists of the development and production of diesel engines, turbo compressors, industrial turbines and chemical reactor systems, the production of gear units, propulsion components and testing systems, and Financial Services, which comprises dealer and customer financing, leasing, banking and insurance activities, fleet management and mobility services. It's brand portfolio includes Volkswagen, Audi, SEAT, SKODA, Bentley, Bugatti, Lamborghini, Porsche, Ducati, Volkswagen Commercial Vehicles, Scania and MAN.</v>
    <v>650951</v>
    <v>Deutsche Boerse AG</v>
    <v>XFRA</v>
    <v>XFRA</v>
    <v>Berliner Ring 2, WOLFSBURG, NIEDERSACHSEN, 38440 DE</v>
    <v>121.86</v>
    <v>Automobiles &amp; Auto Parts</v>
    <v>Stock</v>
    <v>45364.506249999999</v>
    <v>21</v>
    <v>118.42</v>
    <v>65751790000</v>
    <v>Volkswagen AG</v>
    <v>Volkswagen AG</v>
    <v>120.6</v>
    <v>4.2</v>
    <v>120.98</v>
    <v>118.42</v>
    <v>501295300</v>
    <v>VOW3</v>
    <v>Volkswagen AG (XFRA:VOW3)</v>
    <v>1608</v>
    <v>1374980</v>
    <v>1961</v>
  </rv>
  <rv s="2">
    <v>22</v>
  </rv>
  <rv s="0">
    <v>https://www.bing.com/financeapi/forcetrigger?t=a1zqnm&amp;q=XNYS%3aPFE&amp;form=skydnc</v>
    <v>Learn more on Bing</v>
  </rv>
  <rv s="4">
    <v>en-GB</v>
    <v>a1zqnm</v>
    <v>268435456</v>
    <v>1</v>
    <v>Powered by Refinitiv</v>
    <v>8</v>
    <v>PFIZER INC. (XNYS:PFE)</v>
    <v>2</v>
    <v>11</v>
    <v>Finance</v>
    <v>12</v>
    <v>42.22</v>
    <v>25.61</v>
    <v>0.59350000000000003</v>
    <v>-0.36</v>
    <v>-1.2688999999999999E-2</v>
    <v>USD</v>
    <v>Pfizer Inc. is a research-based global biopharmaceutical company. The Company is engaged in the discovery, development, manufacture, marketing, sale and distribution of biopharmaceutical products worldwide. Its Biopharma segment is engaged in the science-based biopharmaceutical business. Its Biopharma segment includes the Pfizer Oncology Division, the Pfizer U.S. Commercial Division, and the Pfizer International Commercial Division. Its product categories include oncology, primary care and specialty care. Its Oncology products include Ibrance, Xtandi, Inlyta, Bosulif, Lorbrena, Braftovi, Mektovi, Padcev, Adcetris, Talzenna, Tukysa, Elrexfio and Tivdak. Its primary care products include Eliquis, Nurtec ODT/Vydura, Comirnaty, the Prevnar family, Abrysvo, FSME/IMMUN-TicoVac, Paxlovid and Lucira by Pfizer. Its specialty care products include Xeljanz, Enbrel (outside the U.S. and Canada), Inflectra, Cibinqo, Litfulo, Vyndaqel family, Genotropin, Sulperazon, Zavicefta, Medrol and Panzyga.</v>
    <v>88000</v>
    <v>New York Stock Exchange</v>
    <v>XNYS</v>
    <v>XNYS</v>
    <v>66 HUDSON BOULEVARD EAST, NEW YORK, NY, 10001-2192 US</v>
    <v>28.34</v>
    <v>Pharmaceuticals</v>
    <v>Stock</v>
    <v>45363.99990805547</v>
    <v>24</v>
    <v>27.76</v>
    <v>158166251780</v>
    <v>PFIZER INC.</v>
    <v>PFIZER INC.</v>
    <v>28.31</v>
    <v>77.968000000000004</v>
    <v>28.37</v>
    <v>28.01</v>
    <v>5646778000</v>
    <v>PFE</v>
    <v>PFIZER INC. (XNYS:PFE)</v>
    <v>120430</v>
    <v>43984840</v>
    <v>1942</v>
  </rv>
  <rv s="2">
    <v>25</v>
  </rv>
  <rv s="0">
    <v>https://www.bing.com/financeapi/forcetrigger?t=aajkr7&amp;q=XWBO%3aSAN&amp;form=skydnc</v>
    <v>Learn more on Bing</v>
  </rv>
  <rv s="6">
    <v>en-GB</v>
    <v>aajkr7</v>
    <v>268435456</v>
    <v>1</v>
    <v>Powered by Refinitiv</v>
    <v>20</v>
    <v>Banco Santander SA (XWBO:SAN)</v>
    <v>2</v>
    <v>21</v>
    <v>Finance</v>
    <v>19</v>
    <v>1.5935999999999999</v>
    <v>6.0499999999999998E-2</v>
    <v>1.5306999999999999E-2</v>
    <v>EUR</v>
    <v>Banco Santander, S.A. is a Spain-based company engaged as a retail and commercial bank. The Banks segments include Continental Europe, the United Kingdom, Latin America and the United States. The Continental Europe segment covers all businesses in the Continental Europe. The United Kingdom segment includes the businesses developed by various units and branches in the country. The Latin America segment embraces all its financial activities conducted through its banks and subsidiaries in the region. The United States segment includes the Intermediate Holding Company (IHC) and its subsidiaries Santander Bank, Banco Santander Puerto Rico, Santander Consumer USA, Banco Santander International, Santander Investment Securities, and the Santander branch in New York. The Company's commercial model satisfies the needs of all types of customers: individuals with various income levels.</v>
    <v>201647</v>
    <v>Wiener Boerse</v>
    <v>XWBO</v>
    <v>XWBO</v>
    <v>Ciudad Grupo Santander, Avda de Cantabria s/n, BOADILLA DEL MONTE, MADRID, 28660 ES</v>
    <v>4.0129999999999999</v>
    <v>Banking Services</v>
    <v>Stock</v>
    <v>45363.788194444445</v>
    <v>27</v>
    <v>4.0075000000000003</v>
    <v>63049110000</v>
    <v>Banco Santander SA</v>
    <v>Banco Santander SA</v>
    <v>4.0075000000000003</v>
    <v>5.87</v>
    <v>3.9525000000000001</v>
    <v>4.0129999999999999</v>
    <v>15825580000</v>
    <v>SAN</v>
    <v>Banco Santander SA (XWBO:SAN)</v>
    <v>2621</v>
    <v>32024630</v>
    <v>1875</v>
  </rv>
  <rv s="2">
    <v>28</v>
  </rv>
  <rv s="0">
    <v>https://www.bing.com/financeapi/forcetrigger?t=aoljdm&amp;q=XLON%3a0QQ6&amp;form=skydnc</v>
    <v>Learn more on Bing</v>
  </rv>
  <rv s="1">
    <v>en-GB</v>
    <v>aoljdm</v>
    <v>268435456</v>
    <v>1</v>
    <v>Powered by Refinitiv</v>
    <v>0</v>
    <v>Roche Holding Ltd (XLON:0QQ6)</v>
    <v>2</v>
    <v>22</v>
    <v>Finance</v>
    <v>4</v>
    <v>317.39999999999998</v>
    <v>236</v>
    <v>0.7036</v>
    <v>CHF</v>
    <v>Roche Holding AG (Roche) is a research-based healthcare company. The Company's operating businesses are organized into two divisions: Pharmaceuticals and Diagnostics. The Pharmaceuticals Division consists of two business segments: Roche Pharmaceuticals and Chugai. The Diagnostics Division consists of four business areas: Diabetes Care, Molecular Diagnostics, Professional Diagnostics and Tissue Diagnostics. The Company develops medicines for various disease areas, including oncology, immunology, infectious diseases, ophthalmology and neuroscience. Its pharmaceutical products include Anaprox, Avastin, Bactrim, Bondronat, CellCept, Cotellic, Dilatrend, Dormicum, Invirase, Kadcyla, Kytril (Kevatril), Lariam, MabThera, Madopar, Neupogen, Pegasys, Perjeta, Pulmozyme, Rocaltrol, Rocephin and Roferon-A. The Company offers products for researchers, including cell analysis, gene expression, genome sequencing and nucleic acid purification.</v>
    <v>103605</v>
    <v>London Stock Exchange</v>
    <v>XLON</v>
    <v>XLON</v>
    <v>Grenzacherstrasse 124, BASEL, BASEL-STADT, 4058 CH</v>
    <v>Pharmaceuticals</v>
    <v>Stock</v>
    <v>45364.370262221877</v>
    <v>30</v>
    <v>199542500000</v>
    <v>Roche Holding Ltd</v>
    <v>Roche Holding Ltd</v>
    <v>0</v>
    <v>256.2</v>
    <v>809253700</v>
    <v>0QQ6</v>
    <v>Roche Holding Ltd (XLON:0QQ6)</v>
    <v>5</v>
    <v>1315140</v>
    <v>1966</v>
  </rv>
  <rv s="2">
    <v>31</v>
  </rv>
  <rv s="0">
    <v>https://www.bing.com/financeapi/forcetrigger?t=a1tvoc&amp;q=XNAS%3aGILD&amp;form=skydnc</v>
    <v>Learn more on Bing</v>
  </rv>
  <rv s="4">
    <v>en-GB</v>
    <v>a1tvoc</v>
    <v>268435456</v>
    <v>1</v>
    <v>Powered by Refinitiv</v>
    <v>8</v>
    <v>GILEAD SCIENCES, INC. (XNAS:GILD)</v>
    <v>2</v>
    <v>11</v>
    <v>Finance</v>
    <v>12</v>
    <v>87.864999999999995</v>
    <v>71.37</v>
    <v>0.2011</v>
    <v>-0.24</v>
    <v>-3.186E-3</v>
    <v>USD</v>
    <v>Gilead Sciences, Inc. is a biopharmaceutical company. It is engaged in advancing medicines to prevent and treat life-threatening diseases, including human immunodeficiency virus (HIV), viral hepatitis, coronavirus disease 2019 (COVID-19) and cancer. Its product categories include HIV, COVID-19, Viral Hepatitis, Oncology and others. Under HIV, it offers Biktarvy, Genvoya, Descovy, Odefsey, Complera /Eviplera, Truvada, Stribild and Sunlenca. Its Veklury (remdesivir) is a nucleotide analog RNA polymerase inhibitor indicated for the treatment of COVID-19. Under this Liver Disease consists of Chronic hepatitis C virus (HCV) (Ledipasvir/Sofosbuvir and Sofosbuvir/Velpatasvir) and Chronic hepatitis B virus (HBV) / Chronic hepatitis delta virus (Vemlidy and Viread). Under oncology, it offers cell therapy containing Tecartus and Yescarta. Its other products include AmBisome and Letairis. Biktarvy is an oral formulation dosed once a day for the treatment of HIV-1 infection in certain patients.</v>
    <v>18000</v>
    <v>Nasdaq Stock Market</v>
    <v>XNAS</v>
    <v>XNAS</v>
    <v>333 LAKESIDE DR, FOSTER CITY, CA, 94404-1147 US</v>
    <v>75.34</v>
    <v>Pharmaceuticals</v>
    <v>Stock</v>
    <v>45363.999183865628</v>
    <v>33</v>
    <v>74.25</v>
    <v>93831740000</v>
    <v>GILEAD SCIENCES, INC.</v>
    <v>GILEAD SCIENCES, INC.</v>
    <v>75.25</v>
    <v>16.6675</v>
    <v>75.319999999999993</v>
    <v>75.08</v>
    <v>1245775000</v>
    <v>GILD</v>
    <v>GILEAD SCIENCES, INC. (XNAS:GILD)</v>
    <v>605</v>
    <v>7625667</v>
    <v>1987</v>
  </rv>
  <rv s="2">
    <v>34</v>
  </rv>
  <rv s="0">
    <v>https://www.bing.com/financeapi/forcetrigger?t=a1yv52&amp;q=XNAS%3aNVDA&amp;form=skydnc</v>
    <v>Learn more on Bing</v>
  </rv>
  <rv s="4">
    <v>en-GB</v>
    <v>a1yv52</v>
    <v>268435456</v>
    <v>1</v>
    <v>Powered by Refinitiv</v>
    <v>8</v>
    <v>NVIDIA CORPORATION (XNAS:NVDA)</v>
    <v>2</v>
    <v>11</v>
    <v>Finance</v>
    <v>12</v>
    <v>974</v>
    <v>222.97</v>
    <v>1.7233000000000001</v>
    <v>61.39</v>
    <v>7.1571999999999997E-2</v>
    <v>USD</v>
    <v>NVIDIA Corporation is a full-stack computing infrastructure company. The Company accelerates computing to help solve the computational problems. The Company’s segments include Compute &amp; Networking and Graphics. Compute &amp; Networking segment includes its data center accelerated computing platform; networking; automotive artificial intelligence (AI), cockpit, autonomous driving development agreements and autonomous vehicle solutions; electric vehicle computing platforms; NVIDIA AI Enterprise and other software.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29600</v>
    <v>Nasdaq Stock Market</v>
    <v>XNAS</v>
    <v>XNAS</v>
    <v>2788 San Tomas Expressway, SANTA CLARA, CA, 95051 US</v>
    <v>919.6</v>
    <v>Semiconductors &amp; Semiconductor Equipment</v>
    <v>Stock</v>
    <v>45363.999999698441</v>
    <v>36</v>
    <v>861.50099999999998</v>
    <v>2297825000000</v>
    <v>NVIDIA CORPORATION</v>
    <v>NVIDIA CORPORATION</v>
    <v>880.49</v>
    <v>77.052800000000005</v>
    <v>857.74</v>
    <v>919.13</v>
    <v>2500000000</v>
    <v>NVDA</v>
    <v>NVIDIA CORPORATION (XNAS:NVDA)</v>
    <v>1312186</v>
    <v>59387346</v>
    <v>1998</v>
  </rv>
  <rv s="2">
    <v>37</v>
  </rv>
  <rv s="0">
    <v>https://www.bing.com/financeapi/forcetrigger?t=a1ndww&amp;q=XNAS%3aAMD&amp;form=skydnc</v>
    <v>Learn more on Bing</v>
  </rv>
  <rv s="4">
    <v>en-GB</v>
    <v>a1ndww</v>
    <v>268435456</v>
    <v>1</v>
    <v>Powered by Refinitiv</v>
    <v>8</v>
    <v>ADVANCED MICRO DEVICES, INC. (XNAS:AMD)</v>
    <v>2</v>
    <v>11</v>
    <v>Finance</v>
    <v>12</v>
    <v>227.3</v>
    <v>78.515000000000001</v>
    <v>1.6500999999999999</v>
    <v>4.37</v>
    <v>2.2027000000000001E-2</v>
    <v>USD</v>
    <v>Advanced Micro Devices, Inc. is a global semiconductor company. The Company is focused on high-performance computing, graphics and visualization technologies. Its segments include Data Center, Client, Gaming and Embedded. The Data Center segment includes server central processing unit (CPUs), graphics processing units (GPUs), accelerated processing units (APUs), data processing units (DPUs), field programmable gate arrays (FPGAs), smart network interface cards (SmartNICs), artificial intelligence (AI) accelerators and adaptive system-on-chip (SoC) products for data centers. The Client segment includes CPUs, APUs, and chipsets for desktop, notebook and handheld personal computers. The Gaming segment includes discrete GPUs, semi-custom SoC products and development services. The Embedded segment includes embedded CPUs, GPUs, APUs, FPGAs, system on modules (SOMs), and adaptive SoC products. The Company's products include AMD Ryzen AI, Radeon PRO and AMD Advantage Premium.</v>
    <v>26000</v>
    <v>Nasdaq Stock Market</v>
    <v>XNAS</v>
    <v>XNAS</v>
    <v>2485 Augustine Drive, SANTA CLARA, CA, 95054 US</v>
    <v>202.84989999999999</v>
    <v>Semiconductors &amp; Semiconductor Equipment</v>
    <v>Stock</v>
    <v>45363.999991122655</v>
    <v>39</v>
    <v>194.27</v>
    <v>327616972120</v>
    <v>ADVANCED MICRO DEVICES, INC.</v>
    <v>ADVANCED MICRO DEVICES, INC.</v>
    <v>200.52</v>
    <v>386.71039999999999</v>
    <v>198.39</v>
    <v>202.76</v>
    <v>1615787000</v>
    <v>AMD</v>
    <v>ADVANCED MICRO DEVICES, INC. (XNAS:AMD)</v>
    <v>518495</v>
    <v>67650113</v>
    <v>1969</v>
  </rv>
  <rv s="2">
    <v>40</v>
  </rv>
  <rv s="7">
    <v>en-GB</v>
    <v>cau7bh</v>
    <v>268435456</v>
    <v>1</v>
    <v>Powered by Refinitiv</v>
    <v>23</v>
    <v>ARM HOLDINGS PLC (XNAS:ARM)</v>
    <v>24</v>
    <v>11</v>
    <v>Finance</v>
    <v>12</v>
    <v>164</v>
    <v>46.5</v>
    <v>-0.28599999999999998</v>
    <v>2.76</v>
    <v>2.1777000000000001E-2</v>
    <v>USD</v>
    <v>Arm Holdings plc is a semiconductor intellectual property (IP) company. The Company develops and licenses IP for various devices worldwide, and it provides development tools that accelerate product development, from sensors to smartphones to servers. Its central processing unit (CPUs) and nomenclature for properties and units (NPUs) include Cortex-A, Cortex-M, Cortex-R, Neoverse, Ethos and SecurCore. It provides processor IP, offering a range of cores to address the performance, power and cost requirements of every device, from Internet of things sensors to supercomputers, and from smartphones and laptops to autonomous vehicles. Its graphics and camera technology drives the visual experience across a range of devices, including mass-market to high-performance smartphones, Android OS-based tablets, and digital televisions. It provides foundation physical IP and processor implementation solutions to address the performance, power and cost requirements for all application markets.</v>
    <v>5963</v>
    <v>Nasdaq Stock Market</v>
    <v>XNAS</v>
    <v>XNAS</v>
    <v>110 Fulbourn Road, CAMBRIDGE, CAMBRIDGESHIRE, CB1 9NJ GB</v>
    <v>129.99</v>
    <v>Semiconductors &amp; Semiconductor Equipment</v>
    <v>Stock</v>
    <v>45363.999920000002</v>
    <v>121.3801</v>
    <v>130298300000</v>
    <v>ARM HOLDINGS PLC</v>
    <v>ARM HOLDINGS PLC</v>
    <v>125</v>
    <v>629.67240000000004</v>
    <v>126.74</v>
    <v>129.5</v>
    <v>1028075000</v>
    <v>ARM</v>
    <v>ARM HOLDINGS PLC (XNAS:ARM)</v>
    <v>140073</v>
    <v>28977235</v>
    <v>2018</v>
  </rv>
  <rv s="2">
    <v>42</v>
  </rv>
  <rv s="0">
    <v>http://en.wikipedia.org/wiki/Public_domain</v>
    <v>Public domain</v>
  </rv>
  <rv s="0">
    <v>http://en.wikipedia.org/wiki/Qualcomm</v>
    <v>Wikipedia</v>
  </rv>
  <rv s="8">
    <v>44</v>
    <v>45</v>
  </rv>
  <rv s="9">
    <v>29</v>
    <v>https://www.bing.com/th?id=AMMS_2b1c176dae370ecc0d55a1517537f595&amp;qlt=95</v>
    <v>46</v>
    <v>0</v>
    <v>https://www.bing.com/images/search?form=xlimg&amp;q=qualcomm</v>
    <v>Image of QUALCOMM INCORPORATED</v>
  </rv>
  <rv s="0">
    <v>https://www.bing.com/financeapi/forcetrigger?t=a21k2w&amp;q=XNAS%3aQCOM&amp;form=skydnc</v>
    <v>Learn more on Bing</v>
  </rv>
  <rv s="10">
    <v>en-GB</v>
    <v>a21k2w</v>
    <v>268435456</v>
    <v>1</v>
    <v>Powered by Refinitiv</v>
    <v>25</v>
    <v>QUALCOMM INCORPORATED (XNAS:QCOM)</v>
    <v>27</v>
    <v>28</v>
    <v>Finance</v>
    <v>12</v>
    <v>177.59</v>
    <v>101.47</v>
    <v>1.4135</v>
    <v>1.96</v>
    <v>1.1453999999999999E-2</v>
    <v>USD</v>
    <v>Qualcomm Incorporated is engaged in the development and commercialization of foundational technologies for the wireless industry, including third generation (3G), fourth generation (4G) and fifth generation (5G) wireless connectivity, and high-performance and low-power computing, including on-device artificial intelligence. Its segments include Qualcomm CDMA Technologies (QCT), Qualcomm Technology Licensing (QTL) and Qualcomm Strategic Initiatives. QCT develops and supplies integrated circuits and system software based on 3G/4G/5G and other technologies, including radio frequency front-end, digital cockpit and advanced driver assistance and automated driving, Internet of things including consumer electronic devices, industrial devices and edge networking products. QTL grants licenses or otherwise provides rights to use portions of its intellectual property portfolio that includes certain patent rights essential to and/or useful in the manufacture and sale of certain wireless products.</v>
    <v>50000</v>
    <v>Nasdaq Stock Market</v>
    <v>XNAS</v>
    <v>XNAS</v>
    <v>5775 Morehouse Dr, SAN DIEGO, CA, 92121 US</v>
    <v>173.9</v>
    <v>47</v>
    <v>Semiconductors &amp; Semiconductor Equipment</v>
    <v>Stock</v>
    <v>45363.999963541406</v>
    <v>48</v>
    <v>170.58</v>
    <v>193157280000</v>
    <v>QUALCOMM INCORPORATED</v>
    <v>QUALCOMM INCORPORATED</v>
    <v>172.91</v>
    <v>24.725300000000001</v>
    <v>171.12</v>
    <v>173.08</v>
    <v>1116000000</v>
    <v>QCOM</v>
    <v>QUALCOMM INCORPORATED (XNAS:QCOM)</v>
    <v>37219</v>
    <v>9197455</v>
    <v>1991</v>
  </rv>
  <rv s="2">
    <v>49</v>
  </rv>
  <rv s="0">
    <v>https://www.bing.com/financeapi/forcetrigger?t=a1ygoc&amp;q=XNAS%3aNFLX&amp;form=skydnc</v>
    <v>Learn more on Bing</v>
  </rv>
  <rv s="4">
    <v>en-GB</v>
    <v>a1ygoc</v>
    <v>268435456</v>
    <v>1</v>
    <v>Powered by Refinitiv</v>
    <v>8</v>
    <v>NETFLIX, INC. (XNAS:NFLX)</v>
    <v>2</v>
    <v>11</v>
    <v>Finance</v>
    <v>12</v>
    <v>624.41999999999996</v>
    <v>285.33010000000002</v>
    <v>1.2195</v>
    <v>10.15</v>
    <v>1.6890000000000002E-2</v>
    <v>USD</v>
    <v>Netflix, Inc. is a provider of entertainment services. The Company acquires, licenses and produces content, including original programming. The Company provides paid memberships in approximately 190 countries offering television (TV) series, films and games across a wide variety of genres and languages. Its members can play, pause and resume watching as much as they want, anytime, anywhere, and can change their plans at any time. The Company offers members the ability to receive streaming content through a host of Internet-connected devices, including TVs, digital video players, TV set-top boxes and mobile devices. The Company also has agreements with various cable, satellite and telecommunications operators to make its service available through TV set-top boxes. The Company's paid plans range from the United States dollar equivalent of $1 to $28 per month, and pricing on its extra member sub accounts range from the United States dollar equivalent of $2 to $8 per month.</v>
    <v>13000</v>
    <v>Nasdaq Stock Market</v>
    <v>XNAS</v>
    <v>XNAS</v>
    <v>121 Albright Way, LOS GATOS, CA, 95032 US</v>
    <v>615.29999999999995</v>
    <v>Software &amp; IT Services</v>
    <v>Stock</v>
    <v>45363.999588668747</v>
    <v>51</v>
    <v>596.27</v>
    <v>264450736368</v>
    <v>NETFLIX, INC.</v>
    <v>NETFLIX, INC.</v>
    <v>600.21</v>
    <v>50.844299999999997</v>
    <v>600.92999999999995</v>
    <v>611.08000000000004</v>
    <v>432759600</v>
    <v>NFLX</v>
    <v>NETFLIX, INC. (XNAS:NFLX)</v>
    <v>9382</v>
    <v>3390378</v>
    <v>1997</v>
  </rv>
  <rv s="2">
    <v>52</v>
  </rv>
  <rv s="0">
    <v>http://en.wikipedia.org/wiki/The_Walt_Disney_Company</v>
    <v>Wikipedia</v>
  </rv>
  <rv s="8">
    <v>44</v>
    <v>54</v>
  </rv>
  <rv s="9">
    <v>29</v>
    <v>https://www.bing.com/th?id=AMMS_0aa288ba528f6f45e3de87d97e250136&amp;qlt=95</v>
    <v>55</v>
    <v>0</v>
    <v>https://www.bing.com/images/search?form=xlimg&amp;q=the+walt+disney+company</v>
    <v>Image of THE WALT DISNEY COMPANY</v>
  </rv>
  <rv s="0">
    <v>https://www.bing.com/financeapi/forcetrigger?t=a1r2z2&amp;q=XNYS%3aDIS&amp;form=skydnc</v>
    <v>Learn more on Bing</v>
  </rv>
  <rv s="10">
    <v>en-GB</v>
    <v>a1r2z2</v>
    <v>268435456</v>
    <v>1</v>
    <v>Powered by Refinitiv</v>
    <v>25</v>
    <v>THE WALT DISNEY COMPANY (XNYS:DIS)</v>
    <v>27</v>
    <v>28</v>
    <v>Finance</v>
    <v>12</v>
    <v>115.19</v>
    <v>78.730900000000005</v>
    <v>1.4126000000000001</v>
    <v>0.15</v>
    <v>1.3359999999999999E-3</v>
    <v>USD</v>
    <v>The Walt Disney Company is a diversified worldwide entertainment company. The Company's segments include Entertainment, Sports and Experiences. The Entertainment segment generally encompasses the Company’s non-sports focused global film, television and direct-to-consumer (DTC) video streaming content production and distribution activities. Its line of business includes Linear Networks, Direct-to-Consumer, and Content Sales/Licensing. The Sports segment generally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IPs.</v>
    <v>225000</v>
    <v>New York Stock Exchange</v>
    <v>XNYS</v>
    <v>XNYS</v>
    <v>500 S Buena Vista St, BURBANK, CA, 91521-0001 US</v>
    <v>112.95</v>
    <v>56</v>
    <v>Media &amp; Publishing</v>
    <v>Stock</v>
    <v>45363.999933008592</v>
    <v>57</v>
    <v>111.64</v>
    <v>206286052760</v>
    <v>THE WALT DISNEY COMPANY</v>
    <v>THE WALT DISNEY COMPANY</v>
    <v>112.515</v>
    <v>69.073999999999998</v>
    <v>112.31</v>
    <v>112.46</v>
    <v>1834306000</v>
    <v>DIS</v>
    <v>THE WALT DISNEY COMPANY (XNYS:DIS)</v>
    <v>16137</v>
    <v>13981148</v>
    <v>2018</v>
  </rv>
  <rv s="2">
    <v>58</v>
  </rv>
  <rv s="0">
    <v>https://www.bing.com/financeapi/forcetrigger?t=a1nhlh&amp;q=XNAS%3aAMZN&amp;form=skydnc</v>
    <v>Learn more on Bing</v>
  </rv>
  <rv s="4">
    <v>en-GB</v>
    <v>a1nhlh</v>
    <v>268435456</v>
    <v>1</v>
    <v>Powered by Refinitiv</v>
    <v>8</v>
    <v>AMAZON.COM, INC. (XNAS:AMZN)</v>
    <v>2</v>
    <v>11</v>
    <v>Finance</v>
    <v>12</v>
    <v>180.14</v>
    <v>88.12</v>
    <v>1.1673</v>
    <v>3.43</v>
    <v>1.9945999999999998E-2</v>
    <v>USD</v>
    <v>Amazon.com, Inc. provides a range of products and services to customers. The products offered through its stores include merchandise and content it has purchased for resale and products offered by third-party sellers. The Company’s segments include North America, International and Amazon Web Services (AWS). It serves consumers through its online and physical stores and focuses on selection, price, and convenience. Customers access its offerings through its Websites, mobile apps, Alexa, devices, streaming, and physically visiting its stores. It manufactures and sells electronic devices, including Kindle, Fire tablet, Fire TV, Echo, Ring, Blink, and eero, and it develops and produces media content. It serves developers and enterprises of all sizes, including start-ups, government agencies, and academic institutions, through AWS, which offers a broad set of on-demand technology services, including compute, storage, database, analytics, and machine learning, and other services.</v>
    <v>1525000</v>
    <v>Nasdaq Stock Market</v>
    <v>XNAS</v>
    <v>XNAS</v>
    <v>410 Terry Ave N, SEATTLE, WA, 98109 US</v>
    <v>176.76</v>
    <v>Diversified Retail</v>
    <v>Stock</v>
    <v>45363.999999490625</v>
    <v>60</v>
    <v>171.98</v>
    <v>1821842578199</v>
    <v>AMAZON.COM, INC.</v>
    <v>AMAZON.COM, INC.</v>
    <v>173.5</v>
    <v>60.701799999999999</v>
    <v>171.96</v>
    <v>175.39</v>
    <v>10387380000</v>
    <v>AMZN</v>
    <v>AMAZON.COM, INC. (XNAS:AMZN)</v>
    <v>153779</v>
    <v>42881986</v>
    <v>1996</v>
  </rv>
  <rv s="2">
    <v>61</v>
  </rv>
  <rv s="0">
    <v>https://www.bing.com/financeapi/forcetrigger?t=a1mou2&amp;q=XNAS%3aAAPL&amp;form=skydnc</v>
    <v>Learn more on Bing</v>
  </rv>
  <rv s="4">
    <v>en-GB</v>
    <v>a1mou2</v>
    <v>268435456</v>
    <v>1</v>
    <v>Powered by Refinitiv</v>
    <v>8</v>
    <v>APPLE INC. (XNAS:AAPL)</v>
    <v>2</v>
    <v>11</v>
    <v>Finance</v>
    <v>12</v>
    <v>199.62</v>
    <v>147.69999999999999</v>
    <v>1.2848999999999999</v>
    <v>0.48</v>
    <v>2.7789999999999998E-3</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174.03</v>
    <v>Computers, Phones &amp; Household Electronics</v>
    <v>Stock</v>
    <v>45363.999987395313</v>
    <v>63</v>
    <v>171.01</v>
    <v>2674996872400</v>
    <v>APPLE INC.</v>
    <v>APPLE INC.</v>
    <v>173.15</v>
    <v>26.953700000000001</v>
    <v>172.75</v>
    <v>173.23</v>
    <v>15441880000</v>
    <v>AAPL</v>
    <v>APPLE INC. (XNAS:AAPL)</v>
    <v>203191</v>
    <v>60455841</v>
    <v>1977</v>
  </rv>
  <rv s="2">
    <v>64</v>
  </rv>
</rvData>
</file>

<file path=xl/richData/rdrichvaluestructure.xml><?xml version="1.0" encoding="utf-8"?>
<rvStructures xmlns="http://schemas.microsoft.com/office/spreadsheetml/2017/richdata" count="11">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urrency" t="s"/>
    <k n="Description" t="s"/>
    <k n="Employees"/>
    <k n="Exchange" t="s"/>
    <k n="Exchange abbreviation" t="s"/>
    <k n="ExchangeID" t="s"/>
    <k n="Headquarters" t="s"/>
    <k n="Industry" t="s"/>
    <k n="Instrument type" t="s"/>
    <k n="Last trade time"/>
    <k n="LearnMoreOnLink" t="r"/>
    <k n="Market cap"/>
    <k n="Name" t="s"/>
    <k n="Official name" t="s"/>
    <k n="P/E"/>
    <k n="Price"/>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urrency" t="s"/>
    <k n="Description" t="s"/>
    <k n="Employees"/>
    <k n="Exchange" t="s"/>
    <k n="Exchange abbreviation" t="s"/>
    <k n="ExchangeID" t="s"/>
    <k n="Headquarters" t="s"/>
    <k n="Industry" t="s"/>
    <k n="Instrument type" t="s"/>
    <k n="Last trade time"/>
    <k n="LearnMoreOnLink" t="r"/>
    <k n="Market cap"/>
    <k n="Name" t="s"/>
    <k n="Official name" t="s"/>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Shares outstanding"/>
    <k n="Ticker symbol" t="s"/>
    <k n="UniqueName" t="s"/>
    <k n="Volume"/>
    <k n="Volume average"/>
    <k n="Year incorporated"/>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7">
    <a count="36">
      <v t="s">%EntityServiceId</v>
      <v t="s">_Format</v>
      <v t="s">%IsRefreshable</v>
      <v t="s">%EntityCulture</v>
      <v t="s">%EntityId</v>
      <v t="s">_Icon</v>
      <v t="s">_Display</v>
      <v t="s">Name</v>
      <v t="s">_SubLabel</v>
      <v t="s">Price</v>
      <v t="s">Exchange</v>
      <v t="s">Official name</v>
      <v t="s">Last trade time</v>
      <v t="s">Ticker symbol</v>
      <v t="s">Exchange abbreviation</v>
      <v t="s">Currency</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3">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37">
      <v t="s">%EntityServiceId</v>
      <v t="s">_Format</v>
      <v t="s">%IsRefreshable</v>
      <v t="s">%EntityCulture</v>
      <v t="s">%EntityId</v>
      <v t="s">_Icon</v>
      <v t="s">_Display</v>
      <v t="s">Name</v>
      <v t="s">_SubLabel</v>
      <v t="s">Price</v>
      <v t="s">Exchange</v>
      <v t="s">Official name</v>
      <v t="s">Last trade time</v>
      <v t="s">Ticker symbol</v>
      <v t="s">Exchange abbreviation</v>
      <v t="s">Change</v>
      <v t="s">Currency</v>
      <v t="s">Previous close</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0">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1">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3">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spbArrays>
  <spbData count="30">
    <spb s="0">
      <v>0</v>
      <v>Name</v>
      <v>LearnMoreOnLink</v>
    </spb>
    <spb s="1">
      <v>0</v>
      <v>0</v>
      <v>0</v>
    </spb>
    <spb s="2">
      <v>1</v>
      <v>1</v>
      <v>1</v>
      <v>1</v>
    </spb>
    <spb s="3">
      <v>1</v>
      <v>1</v>
      <v>2</v>
      <v>3</v>
      <v>4</v>
      <v>4</v>
      <v>5</v>
      <v>3</v>
      <v>3</v>
      <v>4</v>
      <v>6</v>
      <v>7</v>
      <v>8</v>
      <v>4</v>
    </spb>
    <spb s="4">
      <v>Delayed 15 minutes</v>
      <v>LSE</v>
      <v>GMT</v>
    </spb>
    <spb s="0">
      <v>1</v>
      <v>Name</v>
      <v>LearnMoreOnLink</v>
    </spb>
    <spb s="5">
      <v>3</v>
      <v>1</v>
      <v>1</v>
      <v>3</v>
      <v>2</v>
      <v>3</v>
      <v>3</v>
      <v>3</v>
      <v>4</v>
      <v>4</v>
      <v>9</v>
      <v>5</v>
      <v>3</v>
      <v>3</v>
      <v>3</v>
      <v>4</v>
      <v>6</v>
      <v>7</v>
      <v>8</v>
      <v>4</v>
      <v>3</v>
    </spb>
    <spb s="6">
      <v>at close</v>
      <v>from previous close</v>
      <v>from previous close</v>
      <v>Source: Nasdaq</v>
      <v>GMT</v>
      <v>Delayed 15 minutes</v>
    </spb>
    <spb s="0">
      <v>2</v>
      <v>Name</v>
      <v>LearnMoreOnLink</v>
    </spb>
    <spb s="7">
      <v>10</v>
      <v>1</v>
      <v>1</v>
      <v>10</v>
      <v>2</v>
      <v>10</v>
      <v>10</v>
      <v>10</v>
      <v>4</v>
      <v>4</v>
      <v>9</v>
      <v>11</v>
      <v>10</v>
      <v>10</v>
      <v>10</v>
      <v>4</v>
      <v>6</v>
      <v>7</v>
      <v>8</v>
      <v>4</v>
    </spb>
    <spb s="8">
      <v>Delayed 15 minutes</v>
      <v>from previous close</v>
      <v>from previous close</v>
      <v>LSE</v>
      <v>GMT</v>
    </spb>
    <spb s="7">
      <v>3</v>
      <v>1</v>
      <v>1</v>
      <v>3</v>
      <v>2</v>
      <v>3</v>
      <v>3</v>
      <v>3</v>
      <v>4</v>
      <v>4</v>
      <v>9</v>
      <v>5</v>
      <v>3</v>
      <v>3</v>
      <v>3</v>
      <v>4</v>
      <v>6</v>
      <v>7</v>
      <v>8</v>
      <v>4</v>
    </spb>
    <spb s="8">
      <v>Real-Time Nasdaq Last Sale</v>
      <v>from previous close</v>
      <v>from previous close</v>
      <v>Source: Nasdaq Last Sale</v>
      <v>GMT</v>
    </spb>
    <spb s="0">
      <v>3</v>
      <v>Name</v>
      <v>LearnMoreOnLink</v>
    </spb>
    <spb s="9">
      <v>1</v>
      <v>2</v>
      <v>12</v>
      <v>12</v>
      <v>4</v>
      <v>4</v>
      <v>13</v>
      <v>12</v>
      <v>12</v>
      <v>12</v>
      <v>4</v>
      <v>6</v>
      <v>7</v>
      <v>8</v>
      <v>4</v>
    </spb>
    <spb s="10">
      <v>Delayed 15 minutes</v>
      <v>from previous close</v>
      <v>LSE</v>
      <v>GMT</v>
    </spb>
    <spb s="7">
      <v>14</v>
      <v>1</v>
      <v>1</v>
      <v>14</v>
      <v>2</v>
      <v>14</v>
      <v>14</v>
      <v>14</v>
      <v>4</v>
      <v>4</v>
      <v>9</v>
      <v>15</v>
      <v>14</v>
      <v>14</v>
      <v>14</v>
      <v>4</v>
      <v>6</v>
      <v>7</v>
      <v>8</v>
      <v>4</v>
    </spb>
    <spb s="8">
      <v>Delayed 20 minutes</v>
      <v>from previous close</v>
      <v>from previous close</v>
      <v>KSE</v>
      <v>GMT</v>
    </spb>
    <spb s="7">
      <v>16</v>
      <v>1</v>
      <v>1</v>
      <v>16</v>
      <v>2</v>
      <v>16</v>
      <v>16</v>
      <v>16</v>
      <v>4</v>
      <v>4</v>
      <v>9</v>
      <v>17</v>
      <v>16</v>
      <v>16</v>
      <v>16</v>
      <v>4</v>
      <v>6</v>
      <v>7</v>
      <v>8</v>
      <v>4</v>
    </spb>
    <spb s="11">
      <v>Delayed 15 minutes</v>
      <v>from previous close</v>
      <v>from previous close</v>
      <v>GMT</v>
    </spb>
    <spb s="0">
      <v>4</v>
      <v>Name</v>
      <v>LearnMoreOnLink</v>
    </spb>
    <spb s="12">
      <v>16</v>
      <v>1</v>
      <v>1</v>
      <v>16</v>
      <v>2</v>
      <v>16</v>
      <v>16</v>
      <v>16</v>
      <v>4</v>
      <v>4</v>
      <v>9</v>
      <v>17</v>
      <v>16</v>
      <v>4</v>
      <v>6</v>
      <v>7</v>
      <v>8</v>
      <v>4</v>
    </spb>
    <spb s="3">
      <v>1</v>
      <v>1</v>
      <v>2</v>
      <v>18</v>
      <v>4</v>
      <v>4</v>
      <v>19</v>
      <v>18</v>
      <v>18</v>
      <v>4</v>
      <v>6</v>
      <v>7</v>
      <v>8</v>
      <v>4</v>
    </spb>
    <spb s="13">
      <v>5</v>
      <v>Name</v>
    </spb>
    <spb s="14">
      <v>1</v>
      <v>1</v>
      <v>1</v>
    </spb>
    <spb s="0">
      <v>6</v>
      <v>Name</v>
      <v>LearnMoreOnLink</v>
    </spb>
    <spb s="15">
      <v>0</v>
      <v>0</v>
    </spb>
    <spb s="16">
      <v>26</v>
      <v>1</v>
      <v>1</v>
      <v>1</v>
      <v>1</v>
    </spb>
    <spb s="17">
      <v>3</v>
      <v>1</v>
      <v>1</v>
      <v>3</v>
      <v>2</v>
      <v>3</v>
      <v>20</v>
      <v>3</v>
      <v>3</v>
      <v>4</v>
      <v>4</v>
      <v>9</v>
      <v>5</v>
      <v>3</v>
      <v>3</v>
      <v>3</v>
      <v>4</v>
      <v>6</v>
      <v>7</v>
      <v>8</v>
      <v>4</v>
    </spb>
    <spb s="18">
      <v>Powered by Refinitiv</v>
    </spb>
  </spbData>
</supportingPropertyBags>
</file>

<file path=xl/richData/rdsupportingpropertybagstructure.xml><?xml version="1.0" encoding="utf-8"?>
<spbStructures xmlns="http://schemas.microsoft.com/office/spreadsheetml/2017/richdata2" count="19">
  <s>
    <k n="^Order" t="spba"/>
    <k n="TitleProperty" t="s"/>
    <k n="SubTitleProperty" t="s"/>
  </s>
  <s>
    <k n="ShowInCardView" t="b"/>
    <k n="ShowInDotNotation" t="b"/>
    <k n="ShowInAutoComplete" t="b"/>
  </s>
  <s>
    <k n="ExchangeID" t="spb"/>
    <k n="UniqueName" t="spb"/>
    <k n="`%ProviderInfo" t="spb"/>
    <k n="LearnMoreOnLink" t="spb"/>
  </s>
  <s>
    <k n="P/E" t="i"/>
    <k n="Beta" t="i"/>
    <k n="Name" t="i"/>
    <k n="Price" t="i"/>
    <k n="Volume" t="i"/>
    <k n="Employees" t="i"/>
    <k n="Market cap" t="i"/>
    <k n="52 week low" t="i"/>
    <k n="52 week high" t="i"/>
    <k n="Volume average" t="i"/>
    <k n="Last trade time" t="i"/>
    <k n="Year incorporated" t="i"/>
    <k n="`%EntityServiceId" t="i"/>
    <k n="Shares outstanding" t="i"/>
  </s>
  <s>
    <k n="Price" t="s"/>
    <k n="ExchangeID" t="s"/>
    <k n="Last trade time" t="s"/>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s>
  <s>
    <k n="Price" t="s"/>
    <k n="Change" t="s"/>
    <k n="Change (%)" t="s"/>
    <k n="ExchangeID" t="s"/>
    <k n="Last trade time" t="s"/>
    <k n="Price (Extended hours)" t="s"/>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
    <k n="Beta" t="i"/>
    <k n="Name" t="i"/>
    <k n="Price" t="i"/>
    <k n="Change" t="i"/>
    <k n="Volume" t="i"/>
    <k n="Employees" t="i"/>
    <k n="Market cap" t="i"/>
    <k n="52 week low" t="i"/>
    <k n="52 week high" t="i"/>
    <k n="Previous close" t="i"/>
    <k n="Volume average" t="i"/>
    <k n="Last trade time" t="i"/>
    <k n="Year incorporated" t="i"/>
    <k n="`%EntityServiceId" t="i"/>
    <k n="Shares outstanding" t="i"/>
  </s>
  <s>
    <k n="Price" t="s"/>
    <k n="Change" t="s"/>
    <k n="ExchangeID" t="s"/>
    <k n="Last trade time" t="s"/>
  </s>
  <s>
    <k n="Price" t="s"/>
    <k n="Change" t="s"/>
    <k n="Change (%)" t="s"/>
    <k n="Last trade time" t="s"/>
  </s>
  <s>
    <k n="Low" t="i"/>
    <k n="P/E" t="i"/>
    <k n="Beta" t="i"/>
    <k n="High" t="i"/>
    <k n="Name" t="i"/>
    <k n="Open" t="i"/>
    <k n="Price" t="i"/>
    <k n="Change" t="i"/>
    <k n="Volume" t="i"/>
    <k n="Employees" t="i"/>
    <k n="Change (%)" t="i"/>
    <k n="Market cap" t="i"/>
    <k n="Previous close" t="i"/>
    <k n="Volume average" t="i"/>
    <k n="Last trade time" t="i"/>
    <k n="Year incorporated" t="i"/>
    <k n="`%EntityServiceId" t="i"/>
    <k n="Shares outstanding" t="i"/>
  </s>
  <s>
    <k n="^Order" t="spba"/>
    <k n="TitleProperty" t="s"/>
  </s>
  <s>
    <k n="ExchangeID" t="spb"/>
    <k n="UniqueName" t="spb"/>
    <k n="`%ProviderInfo" t="spb"/>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s>
  <s>
    <k n="na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dd/mm/yyyy\ hh:mm"/>
    </x:dxf>
    <x:dxf>
      <x:numFmt numFmtId="3" formatCode="#,##0"/>
    </x:dxf>
    <x:dxf>
      <x:numFmt numFmtId="4" formatCode="#,##0.00"/>
    </x:dxf>
    <x:dxf>
      <x:numFmt numFmtId="1" formatCode="0"/>
    </x:dxf>
    <x:dxf>
      <x:numFmt numFmtId="14" formatCode="0.00%"/>
    </x:dxf>
    <x:dxf>
      <x:numFmt numFmtId="35" formatCode="_-* #,##0.00_-;\-* #,##0.00_-;_-* &quot;-&quot;??_-;_-@_-"/>
    </x:dxf>
  </dxfs>
  <richProperties>
    <rPr n="NumberFormat" t="s"/>
    <rPr n="IsTitleField" t="b"/>
    <rPr n="IsHeroField" t="b"/>
  </richProperties>
  <richStyles>
    <rSty dxfid="4">
      <rpv i="0">#,##0.00</rpv>
    </rSty>
    <rSty>
      <rpv i="1">1</rpv>
    </rSty>
    <rSty dxfid="1">
      <rpv i="0">_([$$-en-US]* #,##0.00_);_([$$-en-US]* (#,##0.00);_([$$-en-US]* "-"??_);_(@_)</rpv>
    </rSty>
    <rSty dxfid="3">
      <rpv i="0">#,##0</rpv>
    </rSty>
    <rSty dxfid="1">
      <rpv i="0">_([$$-en-US]* #,##0_);_([$$-en-US]* (#,##0);_([$$-en-US]* "-"_);_(@_)</rpv>
    </rSty>
    <rSty dxfid="2"/>
    <rSty dxfid="5">
      <rpv i="0">0</rpv>
    </rSty>
    <rSty dxfid="0">
      <rpv i="0">0.00</rpv>
    </rSty>
    <rSty dxfid="6"/>
    <rSty dxfid="7">
      <rpv i="0">_(* #,##0.00_);_(* (#,##0.00);_(* "-"??_);_(@_)</rpv>
    </rSty>
    <rSty dxfid="1">
      <rpv i="0">_-[$£-en-GB]* #,##0_-;-[$£-en-GB]* #,##0_-;_-[$£-en-GB]* "-"_-;_-@_-</rpv>
    </rSty>
    <rSty dxfid="1">
      <rpv i="0">_-[$¥-ja-JP]* #,##0.00_-;-[$¥-ja-JP]* #,##0.00_-;_-[$¥-ja-JP]* "-"??_-;_-@_-</rpv>
    </rSty>
    <rSty dxfid="1">
      <rpv i="0">_-[$¥-ja-JP]* #,##0_-;-[$¥-ja-JP]* #,##0_-;_-[$¥-ja-JP]* "-"_-;_-@_-</rpv>
    </rSty>
    <rSty dxfid="1">
      <rpv i="0">_-[$₩-ko-KR]* #,##0.00_-;-[$₩-ko-KR]* #,##0.00_-;_-[$₩-ko-KR]* "-"??_-;_-@_-</rpv>
    </rSty>
    <rSty dxfid="1">
      <rpv i="0">_-[$₩-ko-KR]* #,##0_-;-[$₩-ko-KR]* #,##0_-;_-[$₩-ko-KR]* "-"_-;_-@_-</rpv>
    </rSty>
    <rSty dxfid="1">
      <rpv i="0">_([$€-x-euro2] * #,##0.00_);_([$€-x-euro2] * (#,##0.00);_([$€-x-euro2] * "-"??_);_(@_)</rpv>
    </rSty>
    <rSty dxfid="1">
      <rpv i="0">_([$€-x-euro2] * #,##0_);_([$€-x-euro2] * (#,##0);_([$€-x-euro2] * "-"_);_(@_)</rpv>
    </rSty>
    <rSty dxfid="1">
      <rpv i="0">_-* #,##0.00 [$CHF-fr-CH]_-;-* #,##0.00 [$CHF-fr-CH]_-;_-* "-"?? [$CHF-fr-CH]_-;_-@_-</rpv>
    </rSty>
    <rSty dxfid="1">
      <rpv i="0">_-* #,##0 [$CHF-fr-CH]_-;-* #,##0 [$CHF-fr-CH]_-;_-* "-" [$CHF-fr-CH]_-;_-@_-</rpv>
    </rSty>
    <rSty>
      <rpv i="2">1</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FCBE98-8407-4AB1-80EE-EA8169490194}" name="Table1" displayName="Table1" ref="C6:G15" totalsRowShown="0">
  <autoFilter ref="C6:G15" xr:uid="{19FCBE98-8407-4AB1-80EE-EA8169490194}"/>
  <tableColumns count="5">
    <tableColumn id="1" xr3:uid="{55247486-B138-4175-B22E-4F643833BDC9}" name="Company"/>
    <tableColumn id="2" xr3:uid="{8D525776-2A9E-4504-9F73-53A9CBFFA27F}" name="Marriot Inc"/>
    <tableColumn id="3" xr3:uid="{3466848C-1F11-4099-9042-FCD8A709BCB0}" name="Hyatt Hotels"/>
    <tableColumn id="4" xr3:uid="{E38DE278-8DA1-443F-BE77-754D3111E54C}" name="Intercontinental Hotels"/>
    <tableColumn id="5" xr3:uid="{152A7C8B-7A4A-48A5-9212-31C9E9F13336}" name="Hilton Worldwide Holding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CA6C2A-2AF2-4B94-A346-5E27D7F60C86}" name="Table2" displayName="Table2" ref="C20:G29" totalsRowShown="0">
  <autoFilter ref="C20:G29" xr:uid="{28CA6C2A-2AF2-4B94-A346-5E27D7F60C86}"/>
  <tableColumns count="5">
    <tableColumn id="1" xr3:uid="{3A66EA0F-015A-4C45-A043-07031B9B1B7F}" name="Company"/>
    <tableColumn id="2" xr3:uid="{66772F9D-4717-4197-9534-58667DCBCF75}" name="Tesla Inc."/>
    <tableColumn id="3" xr3:uid="{944FC914-B9F6-44AF-8FCD-35091C97D134}" name="Toyota"/>
    <tableColumn id="4" xr3:uid="{E6294027-CA6D-4EFE-B31E-AB41038711CF}" name="Hyundai"/>
    <tableColumn id="5" xr3:uid="{E99CD089-C476-4458-BFF2-54257193973E}" name="Volkswage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3F298F-3179-402A-8D8C-EEDBF390C0BC}" name="Table3" displayName="Table3" ref="C34:I43" totalsRowShown="0">
  <autoFilter ref="C34:I43" xr:uid="{6A3F298F-3179-402A-8D8C-EEDBF390C0BC}"/>
  <tableColumns count="7">
    <tableColumn id="1" xr3:uid="{EBDF511D-9322-4724-A466-74A9AE73D841}" name="Company"/>
    <tableColumn id="2" xr3:uid="{F13210AE-90F8-4577-9359-D8311E2F7100}" name="Pfizer Inc."/>
    <tableColumn id="3" xr3:uid="{E3A9C13C-E333-4F0F-8C55-4DCCBE6E7E2B}" name="Sanofi"/>
    <tableColumn id="4" xr3:uid="{8410CA1D-C794-4CE1-A6A7-13D3052602C5}" name="Roche"/>
    <tableColumn id="5" xr3:uid="{B6FAB58B-B9FD-4880-A9B0-C600214AB5A9}" name="Gilead"/>
    <tableColumn id="6" xr3:uid="{622C6D84-3985-4F1B-BEB4-324D9325C22D}" name="Sanofi($)">
      <calculatedColumnFormula>E35</calculatedColumnFormula>
    </tableColumn>
    <tableColumn id="7" xr3:uid="{CEFC714D-9AE0-4C1D-B4AF-B64ED153680F}" name="Roche($)">
      <calculatedColumnFormula>F35</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9F646B-0D62-4CAC-8B9B-59E9D9119772}" name="Table4" displayName="Table4" ref="C48:G57" totalsRowShown="0">
  <autoFilter ref="C48:G57" xr:uid="{A59F646B-0D62-4CAC-8B9B-59E9D9119772}"/>
  <tableColumns count="5">
    <tableColumn id="1" xr3:uid="{D1BEA014-26FE-4DE8-84AC-245BAF261FA5}" name="Company"/>
    <tableColumn id="2" xr3:uid="{A40EB1E7-19E3-4C70-904D-C6520A9175E9}" name="Nvidia Inc."/>
    <tableColumn id="3" xr3:uid="{A1E21E82-2463-4752-B2AA-996020C96870}" name="AMD"/>
    <tableColumn id="4" xr3:uid="{89422569-B075-4132-8107-7E986D641B6E}" name="Arm Holdings plc "/>
    <tableColumn id="5" xr3:uid="{A81E23B3-DAB7-469A-B440-0E323F0F2301}" name="QUALCOMM Incorporate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31F1ABB-2892-4445-AAA5-4E0966105438}" name="Table5" displayName="Table5" ref="C62:G70" totalsRowShown="0">
  <autoFilter ref="C62:G70" xr:uid="{F31F1ABB-2892-4445-AAA5-4E0966105438}"/>
  <tableColumns count="5">
    <tableColumn id="1" xr3:uid="{A9D34F1C-7EAC-4CD0-9727-8727E016CEE4}" name="Company"/>
    <tableColumn id="2" xr3:uid="{9D76632D-6DAD-457B-94BE-E905488FCC31}" name="Netflix Inc"/>
    <tableColumn id="3" xr3:uid="{A4A681D7-4D1D-4B81-A2E7-50D66079BDB3}" name="Disney"/>
    <tableColumn id="4" xr3:uid="{C97B7AAA-9581-4390-B1BE-D28FBFD03DA0}" name="Amazon "/>
    <tableColumn id="5" xr3:uid="{69757B8A-936D-4EDA-8697-E8AC13F3B487}" name="Apple "/>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defaultRowHeight="14.4" x14ac:dyDescent="0.3"/>
  <cols>
    <col min="1" max="1" width="157.88671875" style="2" customWidth="1"/>
  </cols>
  <sheetData>
    <row r="1" spans="1:1" ht="23.4" x14ac:dyDescent="0.45">
      <c r="A1" s="1" t="s">
        <v>0</v>
      </c>
    </row>
    <row r="3" spans="1:1" x14ac:dyDescent="0.3">
      <c r="A3" s="2" t="s">
        <v>1</v>
      </c>
    </row>
    <row r="4" spans="1:1" x14ac:dyDescent="0.3">
      <c r="A4" s="4" t="s">
        <v>2</v>
      </c>
    </row>
    <row r="5" spans="1:1" x14ac:dyDescent="0.3">
      <c r="A5" s="4" t="s">
        <v>3</v>
      </c>
    </row>
    <row r="6" spans="1:1" x14ac:dyDescent="0.3">
      <c r="A6" s="4" t="s">
        <v>4</v>
      </c>
    </row>
    <row r="7" spans="1:1" x14ac:dyDescent="0.3">
      <c r="A7" s="4" t="s">
        <v>5</v>
      </c>
    </row>
    <row r="8" spans="1:1" x14ac:dyDescent="0.3">
      <c r="A8" s="4" t="s">
        <v>7</v>
      </c>
    </row>
    <row r="9" spans="1:1" ht="15.6" customHeight="1" x14ac:dyDescent="0.3"/>
    <row r="10" spans="1:1" ht="15.6" customHeight="1" x14ac:dyDescent="0.3">
      <c r="A10" s="2" t="s">
        <v>8</v>
      </c>
    </row>
    <row r="11" spans="1:1" x14ac:dyDescent="0.3">
      <c r="A11" s="2" t="s">
        <v>9</v>
      </c>
    </row>
    <row r="12" spans="1:1" x14ac:dyDescent="0.3">
      <c r="A12" s="2" t="s">
        <v>6</v>
      </c>
    </row>
    <row r="15" spans="1:1" x14ac:dyDescent="0.3">
      <c r="A1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8A0F-F1CF-4340-8DC4-7A721B8B2A14}">
  <dimension ref="C2:P78"/>
  <sheetViews>
    <sheetView tabSelected="1" topLeftCell="A44" zoomScale="70" zoomScaleNormal="70" workbookViewId="0">
      <selection activeCell="L8" sqref="L8"/>
    </sheetView>
  </sheetViews>
  <sheetFormatPr defaultRowHeight="14.4" x14ac:dyDescent="0.3"/>
  <cols>
    <col min="3" max="3" width="23" customWidth="1"/>
    <col min="4" max="5" width="20" customWidth="1"/>
    <col min="6" max="6" width="23.21875" customWidth="1"/>
    <col min="7" max="7" width="19.88671875" customWidth="1"/>
    <col min="8" max="8" width="21.88671875" customWidth="1"/>
    <col min="9" max="9" width="24.5546875" customWidth="1"/>
    <col min="11" max="11" width="15.21875" customWidth="1"/>
    <col min="12" max="12" width="42.6640625" customWidth="1"/>
    <col min="13" max="13" width="40.6640625" customWidth="1"/>
    <col min="14" max="14" width="48.44140625" customWidth="1"/>
    <col min="15" max="15" width="48.109375" customWidth="1"/>
    <col min="16" max="16" width="21" customWidth="1"/>
  </cols>
  <sheetData>
    <row r="2" spans="3:16" ht="28.8" x14ac:dyDescent="0.55000000000000004">
      <c r="D2" s="17" t="s">
        <v>50</v>
      </c>
      <c r="E2" s="17"/>
    </row>
    <row r="4" spans="3:16" x14ac:dyDescent="0.3">
      <c r="C4" s="16" t="s">
        <v>10</v>
      </c>
    </row>
    <row r="5" spans="3:16" x14ac:dyDescent="0.3">
      <c r="L5" t="s">
        <v>10</v>
      </c>
      <c r="M5" t="s">
        <v>12</v>
      </c>
      <c r="N5" t="s">
        <v>20</v>
      </c>
      <c r="O5" t="s">
        <v>21</v>
      </c>
    </row>
    <row r="6" spans="3:16" x14ac:dyDescent="0.3">
      <c r="C6" t="s">
        <v>11</v>
      </c>
      <c r="D6" t="s">
        <v>10</v>
      </c>
      <c r="E6" t="s">
        <v>12</v>
      </c>
      <c r="F6" t="s">
        <v>13</v>
      </c>
      <c r="G6" t="s">
        <v>14</v>
      </c>
      <c r="K6" t="s">
        <v>19</v>
      </c>
      <c r="L6" t="e" vm="1">
        <v>#VALUE!</v>
      </c>
      <c r="M6" t="e" vm="2">
        <v>#VALUE!</v>
      </c>
      <c r="N6" t="e" vm="3">
        <v>#VALUE!</v>
      </c>
      <c r="O6" t="e" vm="4">
        <v>#VALUE!</v>
      </c>
    </row>
    <row r="7" spans="3:16" x14ac:dyDescent="0.3">
      <c r="C7" t="s">
        <v>15</v>
      </c>
      <c r="D7" s="5" cm="1">
        <f t="array" ref="D7">_FV(L6,"Price")</f>
        <v>251.46</v>
      </c>
      <c r="E7" s="5" cm="1">
        <f t="array" ref="E7">_FV(M6,"Price")</f>
        <v>156.51</v>
      </c>
      <c r="F7" s="8">
        <f>106.14*1.28</f>
        <v>135.85920000000002</v>
      </c>
      <c r="G7" s="5" cm="1">
        <f t="array" ref="G7">_FV(O6,"Price")</f>
        <v>206.8</v>
      </c>
      <c r="P7" s="5"/>
    </row>
    <row r="8" spans="3:16" x14ac:dyDescent="0.3">
      <c r="C8" t="s">
        <v>16</v>
      </c>
      <c r="D8" s="6">
        <v>72440000000</v>
      </c>
      <c r="E8" s="6">
        <v>16120000000</v>
      </c>
      <c r="F8" s="8">
        <f>17230000000*1.28</f>
        <v>22054400000</v>
      </c>
      <c r="G8" s="6">
        <v>51870000000</v>
      </c>
    </row>
    <row r="9" spans="3:16" x14ac:dyDescent="0.3">
      <c r="C9" t="s">
        <v>17</v>
      </c>
      <c r="D9" s="6">
        <f>84870000000</f>
        <v>84870000000</v>
      </c>
      <c r="E9" s="6">
        <v>18600000000</v>
      </c>
      <c r="F9" s="8">
        <f>19550000000*1.28</f>
        <v>25024000000</v>
      </c>
      <c r="G9" s="6">
        <v>61190000000</v>
      </c>
    </row>
    <row r="10" spans="3:16" x14ac:dyDescent="0.3">
      <c r="C10" t="s">
        <v>18</v>
      </c>
      <c r="D10" s="15">
        <v>24.58</v>
      </c>
      <c r="E10" s="15">
        <v>76.44</v>
      </c>
      <c r="F10" s="15">
        <v>24.01</v>
      </c>
      <c r="G10" s="15">
        <v>47.51</v>
      </c>
    </row>
    <row r="11" spans="3:16" x14ac:dyDescent="0.3">
      <c r="C11" t="s">
        <v>22</v>
      </c>
      <c r="D11" s="15">
        <v>26.67</v>
      </c>
      <c r="E11" s="15">
        <v>43.48</v>
      </c>
      <c r="F11" s="15">
        <v>24.63</v>
      </c>
      <c r="G11" s="15">
        <v>29.15</v>
      </c>
    </row>
    <row r="12" spans="3:16" x14ac:dyDescent="0.3">
      <c r="C12" t="s">
        <v>23</v>
      </c>
      <c r="D12" s="15">
        <v>3.58</v>
      </c>
      <c r="E12" s="15">
        <v>2.79</v>
      </c>
      <c r="F12" s="15">
        <v>4.2300000000000004</v>
      </c>
      <c r="G12" s="15">
        <v>5.98</v>
      </c>
      <c r="M12" s="13"/>
    </row>
    <row r="13" spans="3:16" x14ac:dyDescent="0.3">
      <c r="C13" t="s">
        <v>38</v>
      </c>
      <c r="D13" s="15">
        <v>20.11</v>
      </c>
      <c r="E13" s="15">
        <v>20.8</v>
      </c>
      <c r="F13" s="15">
        <v>15.33</v>
      </c>
      <c r="G13" s="15">
        <v>26.57</v>
      </c>
    </row>
    <row r="14" spans="3:16" x14ac:dyDescent="0.3">
      <c r="C14" t="s">
        <v>24</v>
      </c>
      <c r="D14" s="15">
        <v>0.4894</v>
      </c>
      <c r="E14" s="15">
        <v>3.3000000000000002E-2</v>
      </c>
      <c r="F14" s="15">
        <v>0.34660000000000002</v>
      </c>
      <c r="G14" s="15">
        <v>0.25890000000000002</v>
      </c>
    </row>
    <row r="15" spans="3:16" x14ac:dyDescent="0.3">
      <c r="C15" t="s">
        <v>25</v>
      </c>
      <c r="D15" s="15">
        <v>0.43290000000000001</v>
      </c>
      <c r="E15" s="15">
        <v>3.5999999999999997E-2</v>
      </c>
      <c r="F15" s="15">
        <v>1.2057</v>
      </c>
      <c r="G15" s="15">
        <v>0.3921</v>
      </c>
    </row>
    <row r="18" spans="3:15" x14ac:dyDescent="0.3">
      <c r="C18" s="16" t="s">
        <v>26</v>
      </c>
    </row>
    <row r="19" spans="3:15" x14ac:dyDescent="0.3">
      <c r="L19" t="s">
        <v>26</v>
      </c>
      <c r="M19" t="s">
        <v>27</v>
      </c>
      <c r="N19" t="s">
        <v>28</v>
      </c>
      <c r="O19" t="s">
        <v>29</v>
      </c>
    </row>
    <row r="20" spans="3:15" x14ac:dyDescent="0.3">
      <c r="C20" t="s">
        <v>11</v>
      </c>
      <c r="D20" t="s">
        <v>3</v>
      </c>
      <c r="E20" t="s">
        <v>27</v>
      </c>
      <c r="F20" t="s">
        <v>28</v>
      </c>
      <c r="G20" t="s">
        <v>29</v>
      </c>
      <c r="K20" t="s">
        <v>19</v>
      </c>
      <c r="L20" t="e" vm="5">
        <v>#VALUE!</v>
      </c>
      <c r="M20" t="e" vm="6">
        <v>#VALUE!</v>
      </c>
      <c r="N20" t="e" vm="7">
        <v>#VALUE!</v>
      </c>
      <c r="O20" t="e" vm="8">
        <v>#VALUE!</v>
      </c>
    </row>
    <row r="21" spans="3:15" x14ac:dyDescent="0.3">
      <c r="C21" t="s">
        <v>15</v>
      </c>
      <c r="D21" s="5" cm="1">
        <f t="array" ref="D21">_FV(L20,"Price")</f>
        <v>177.54</v>
      </c>
      <c r="E21" s="8">
        <v>235.72</v>
      </c>
      <c r="F21" s="8">
        <v>61.5</v>
      </c>
      <c r="G21" s="8">
        <v>14.69</v>
      </c>
    </row>
    <row r="22" spans="3:15" x14ac:dyDescent="0.3">
      <c r="C22" t="s">
        <v>16</v>
      </c>
      <c r="D22" s="6">
        <v>558420000000</v>
      </c>
      <c r="E22" s="8">
        <v>329020000000</v>
      </c>
      <c r="F22" s="8">
        <v>46190000000</v>
      </c>
      <c r="G22" s="8">
        <v>69920000000</v>
      </c>
    </row>
    <row r="23" spans="3:15" x14ac:dyDescent="0.3">
      <c r="C23" t="s">
        <v>17</v>
      </c>
      <c r="D23" s="6">
        <v>538900000000</v>
      </c>
      <c r="E23" s="8">
        <v>475930000000</v>
      </c>
      <c r="F23" s="8">
        <v>119610000000</v>
      </c>
      <c r="G23" s="8">
        <v>201810000000</v>
      </c>
    </row>
    <row r="24" spans="3:15" x14ac:dyDescent="0.3">
      <c r="C24" t="s">
        <v>18</v>
      </c>
      <c r="D24" s="15">
        <v>40.78</v>
      </c>
      <c r="E24" s="15">
        <v>10.8</v>
      </c>
      <c r="F24" s="15">
        <v>3.42</v>
      </c>
      <c r="G24" s="15">
        <v>4.8</v>
      </c>
    </row>
    <row r="25" spans="3:15" x14ac:dyDescent="0.3">
      <c r="C25" t="s">
        <v>22</v>
      </c>
      <c r="D25" s="15">
        <v>56.18</v>
      </c>
      <c r="E25" s="15">
        <v>12.45</v>
      </c>
      <c r="F25" s="15" t="s">
        <v>41</v>
      </c>
      <c r="G25" s="15">
        <v>4.25</v>
      </c>
    </row>
    <row r="26" spans="3:15" x14ac:dyDescent="0.3">
      <c r="C26" t="s">
        <v>23</v>
      </c>
      <c r="D26" s="15">
        <v>5.57</v>
      </c>
      <c r="E26" s="15">
        <f>E23/37154298000000</f>
        <v>1.280955436165151E-2</v>
      </c>
      <c r="F26" s="15">
        <v>0</v>
      </c>
      <c r="G26" s="15">
        <v>0.65</v>
      </c>
    </row>
    <row r="27" spans="3:15" x14ac:dyDescent="0.3">
      <c r="C27" t="s">
        <v>39</v>
      </c>
      <c r="D27" s="15">
        <v>36.42</v>
      </c>
      <c r="E27" s="15">
        <v>0.06</v>
      </c>
      <c r="F27" s="15">
        <v>0.01</v>
      </c>
      <c r="G27" s="15">
        <v>4.1100000000000003</v>
      </c>
    </row>
    <row r="28" spans="3:15" x14ac:dyDescent="0.3">
      <c r="C28" t="s">
        <v>24</v>
      </c>
      <c r="D28" s="15">
        <v>0.155</v>
      </c>
      <c r="E28" s="15">
        <v>0.10290000000000001</v>
      </c>
      <c r="F28" s="15">
        <v>7.3499999999999996E-2</v>
      </c>
      <c r="G28" s="15">
        <v>4.6600000000000003E-2</v>
      </c>
    </row>
    <row r="29" spans="3:15" x14ac:dyDescent="0.3">
      <c r="C29" t="s">
        <v>25</v>
      </c>
      <c r="D29" s="15">
        <v>8.2000000000000003E-2</v>
      </c>
      <c r="E29" s="15">
        <v>0.1396</v>
      </c>
      <c r="F29" s="15">
        <v>9.2999999999999999E-2</v>
      </c>
      <c r="G29" s="15">
        <v>6.2100000000000002E-2</v>
      </c>
    </row>
    <row r="32" spans="3:15" x14ac:dyDescent="0.3">
      <c r="C32" s="16" t="s">
        <v>31</v>
      </c>
    </row>
    <row r="33" spans="3:15" x14ac:dyDescent="0.3">
      <c r="L33" t="s">
        <v>35</v>
      </c>
      <c r="M33" t="s">
        <v>32</v>
      </c>
      <c r="N33" t="s">
        <v>33</v>
      </c>
      <c r="O33" t="s">
        <v>34</v>
      </c>
    </row>
    <row r="34" spans="3:15" x14ac:dyDescent="0.3">
      <c r="C34" t="s">
        <v>11</v>
      </c>
      <c r="D34" t="s">
        <v>7</v>
      </c>
      <c r="E34" t="s">
        <v>32</v>
      </c>
      <c r="F34" t="s">
        <v>33</v>
      </c>
      <c r="G34" t="s">
        <v>34</v>
      </c>
      <c r="H34" t="s">
        <v>43</v>
      </c>
      <c r="I34" t="s">
        <v>44</v>
      </c>
      <c r="K34" t="s">
        <v>19</v>
      </c>
      <c r="L34" t="e" vm="9">
        <v>#VALUE!</v>
      </c>
      <c r="M34" t="e" vm="10">
        <v>#VALUE!</v>
      </c>
      <c r="N34" t="e" vm="11">
        <v>#VALUE!</v>
      </c>
      <c r="O34" t="e" vm="12">
        <v>#VALUE!</v>
      </c>
    </row>
    <row r="35" spans="3:15" x14ac:dyDescent="0.3">
      <c r="C35" t="s">
        <v>15</v>
      </c>
      <c r="D35" s="5" cm="1">
        <f t="array" ref="D35">_FV(L34,"Price")</f>
        <v>28.01</v>
      </c>
      <c r="E35" s="9">
        <v>88.32</v>
      </c>
      <c r="F35" s="11" cm="1">
        <f t="array" ref="F35">_FV(N34,"Price")</f>
        <v>256.2</v>
      </c>
      <c r="G35" s="5" cm="1">
        <f t="array" ref="G35">_FV(O34,"Price")</f>
        <v>75.08</v>
      </c>
      <c r="H35" s="8">
        <f>E35*1.09</f>
        <v>96.268799999999999</v>
      </c>
      <c r="I35" s="8">
        <f>F35*1.14</f>
        <v>292.06799999999998</v>
      </c>
    </row>
    <row r="36" spans="3:15" x14ac:dyDescent="0.3">
      <c r="C36" t="s">
        <v>16</v>
      </c>
      <c r="D36" s="6">
        <v>153710000000</v>
      </c>
      <c r="E36" s="9">
        <v>109490000000</v>
      </c>
      <c r="F36" s="12">
        <v>191460000000</v>
      </c>
      <c r="G36" s="6">
        <v>93580000000</v>
      </c>
      <c r="H36" s="8">
        <f t="shared" ref="H36" si="0">E36*1.09</f>
        <v>119344100000.00002</v>
      </c>
      <c r="I36" s="8">
        <f t="shared" ref="I36:I37" si="1">F36*1.14</f>
        <v>218264399999.99997</v>
      </c>
    </row>
    <row r="37" spans="3:15" x14ac:dyDescent="0.3">
      <c r="C37" t="s">
        <v>17</v>
      </c>
      <c r="D37" s="6">
        <v>221860000000</v>
      </c>
      <c r="E37" s="10">
        <v>118930000000</v>
      </c>
      <c r="F37" s="12">
        <v>211730000000</v>
      </c>
      <c r="G37" s="6">
        <v>111310000000</v>
      </c>
      <c r="H37" s="8">
        <f>E37*1.09</f>
        <v>129633700000.00002</v>
      </c>
      <c r="I37" s="8">
        <f t="shared" si="1"/>
        <v>241372199999.99997</v>
      </c>
    </row>
    <row r="38" spans="3:15" x14ac:dyDescent="0.3">
      <c r="C38" t="s">
        <v>18</v>
      </c>
      <c r="D38" s="15">
        <v>73.569999999999993</v>
      </c>
      <c r="E38" s="15">
        <v>20.39</v>
      </c>
      <c r="F38" s="15">
        <v>16.649999999999999</v>
      </c>
      <c r="G38" s="15">
        <v>16.690000000000001</v>
      </c>
      <c r="H38" s="15">
        <f>E38</f>
        <v>20.39</v>
      </c>
      <c r="I38" s="15">
        <f>F38</f>
        <v>16.649999999999999</v>
      </c>
    </row>
    <row r="39" spans="3:15" x14ac:dyDescent="0.3">
      <c r="C39" t="s">
        <v>22</v>
      </c>
      <c r="D39" s="15">
        <v>12.25</v>
      </c>
      <c r="E39" s="15">
        <v>11.3</v>
      </c>
      <c r="F39" s="15">
        <v>13.55</v>
      </c>
      <c r="G39" s="15">
        <v>10.63</v>
      </c>
      <c r="H39" s="15">
        <f t="shared" ref="H39:I43" si="2">E39</f>
        <v>11.3</v>
      </c>
      <c r="I39" s="15">
        <f t="shared" si="2"/>
        <v>13.55</v>
      </c>
    </row>
    <row r="40" spans="3:15" x14ac:dyDescent="0.3">
      <c r="C40" t="s">
        <v>23</v>
      </c>
      <c r="D40" s="15">
        <v>3.62</v>
      </c>
      <c r="E40" s="15">
        <v>2.56</v>
      </c>
      <c r="F40" s="15">
        <v>3.5</v>
      </c>
      <c r="G40" s="15">
        <v>4.0999999999999996</v>
      </c>
      <c r="H40" s="15">
        <f t="shared" si="2"/>
        <v>2.56</v>
      </c>
      <c r="I40" s="15">
        <f t="shared" si="2"/>
        <v>3.5</v>
      </c>
    </row>
    <row r="41" spans="3:15" x14ac:dyDescent="0.3">
      <c r="C41" t="s">
        <v>38</v>
      </c>
      <c r="D41" s="15">
        <v>22.17</v>
      </c>
      <c r="E41" s="15">
        <v>9.44</v>
      </c>
      <c r="F41" s="15">
        <v>11.42</v>
      </c>
      <c r="G41" s="15">
        <v>10.6</v>
      </c>
      <c r="H41" s="15">
        <f t="shared" si="2"/>
        <v>9.44</v>
      </c>
      <c r="I41" s="15">
        <f t="shared" si="2"/>
        <v>11.42</v>
      </c>
    </row>
    <row r="42" spans="3:15" x14ac:dyDescent="0.3">
      <c r="C42" t="s">
        <v>24</v>
      </c>
      <c r="D42" s="15">
        <v>3.6200000000000003E-2</v>
      </c>
      <c r="E42" s="15">
        <v>0.1173</v>
      </c>
      <c r="F42" s="15">
        <v>0.19020000000000001</v>
      </c>
      <c r="G42" s="15">
        <v>0.2089</v>
      </c>
      <c r="H42" s="15">
        <f t="shared" si="2"/>
        <v>0.1173</v>
      </c>
      <c r="I42" s="15">
        <f t="shared" si="2"/>
        <v>0.19020000000000001</v>
      </c>
    </row>
    <row r="43" spans="3:15" x14ac:dyDescent="0.3">
      <c r="C43" t="s">
        <v>25</v>
      </c>
      <c r="D43" s="15">
        <v>-0.49969999999999998</v>
      </c>
      <c r="E43" s="15">
        <v>6.9099999999999995E-2</v>
      </c>
      <c r="F43" s="15">
        <v>0.23899999999999999</v>
      </c>
      <c r="G43" s="15">
        <v>0.35649999999999998</v>
      </c>
      <c r="H43" s="15">
        <f t="shared" si="2"/>
        <v>6.9099999999999995E-2</v>
      </c>
      <c r="I43" s="15">
        <f t="shared" si="2"/>
        <v>0.23899999999999999</v>
      </c>
    </row>
    <row r="46" spans="3:15" x14ac:dyDescent="0.3">
      <c r="C46" s="16" t="s">
        <v>5</v>
      </c>
    </row>
    <row r="47" spans="3:15" x14ac:dyDescent="0.3">
      <c r="L47" t="s">
        <v>36</v>
      </c>
      <c r="M47" t="s">
        <v>37</v>
      </c>
      <c r="N47" t="s">
        <v>45</v>
      </c>
      <c r="O47" t="s">
        <v>46</v>
      </c>
    </row>
    <row r="48" spans="3:15" x14ac:dyDescent="0.3">
      <c r="C48" t="s">
        <v>11</v>
      </c>
      <c r="D48" t="s">
        <v>5</v>
      </c>
      <c r="E48" t="s">
        <v>37</v>
      </c>
      <c r="F48" t="s">
        <v>47</v>
      </c>
      <c r="G48" t="s">
        <v>46</v>
      </c>
      <c r="K48" t="s">
        <v>19</v>
      </c>
      <c r="L48" t="e" vm="13">
        <v>#VALUE!</v>
      </c>
      <c r="M48" t="e" vm="14">
        <v>#VALUE!</v>
      </c>
      <c r="N48" t="e" vm="15">
        <v>#VALUE!</v>
      </c>
      <c r="O48" t="e" vm="16">
        <v>#VALUE!</v>
      </c>
    </row>
    <row r="49" spans="3:15" x14ac:dyDescent="0.3">
      <c r="C49" t="s">
        <v>15</v>
      </c>
      <c r="D49" s="5" cm="1">
        <f t="array" ref="D49">_FV(L48,"Price")</f>
        <v>919.13</v>
      </c>
      <c r="E49" s="5" cm="1">
        <f t="array" ref="E49">_FV(M48,"Price")</f>
        <v>202.76</v>
      </c>
      <c r="F49" s="5" cm="1">
        <f t="array" ref="F49">_FV(N48,"Price")</f>
        <v>129.5</v>
      </c>
      <c r="G49" s="5" cm="1">
        <f t="array" ref="G49">_FV(O48,"Price")</f>
        <v>173.08</v>
      </c>
    </row>
    <row r="50" spans="3:15" x14ac:dyDescent="0.3">
      <c r="C50" t="s">
        <v>16</v>
      </c>
      <c r="D50" s="6">
        <v>2140000000000</v>
      </c>
      <c r="E50" s="6">
        <v>320560000000</v>
      </c>
      <c r="F50" s="8">
        <v>130300000000</v>
      </c>
      <c r="G50" s="8">
        <v>190970000000</v>
      </c>
    </row>
    <row r="51" spans="3:15" x14ac:dyDescent="0.3">
      <c r="C51" t="s">
        <v>17</v>
      </c>
      <c r="D51" s="6">
        <v>2130000000000</v>
      </c>
      <c r="E51" s="6">
        <v>317790000000</v>
      </c>
      <c r="F51" s="8">
        <v>128120000000</v>
      </c>
      <c r="G51" s="8">
        <v>194400000000</v>
      </c>
    </row>
    <row r="52" spans="3:15" x14ac:dyDescent="0.3">
      <c r="C52" t="s">
        <v>18</v>
      </c>
      <c r="D52" s="15">
        <v>71.91</v>
      </c>
      <c r="E52" s="15">
        <v>374.32</v>
      </c>
      <c r="F52" s="15">
        <v>1530</v>
      </c>
      <c r="G52" s="15">
        <v>24.41</v>
      </c>
    </row>
    <row r="53" spans="3:15" x14ac:dyDescent="0.3">
      <c r="C53" t="s">
        <v>22</v>
      </c>
      <c r="D53" s="15">
        <v>34.840000000000003</v>
      </c>
      <c r="E53" s="15">
        <v>59.17</v>
      </c>
      <c r="F53" s="15">
        <v>80</v>
      </c>
      <c r="G53" s="15">
        <v>17.920000000000002</v>
      </c>
    </row>
    <row r="54" spans="3:15" x14ac:dyDescent="0.3">
      <c r="C54" t="s">
        <v>23</v>
      </c>
      <c r="D54" s="15">
        <v>34.96</v>
      </c>
      <c r="E54" s="15">
        <f>E51/23601000000</f>
        <v>13.465107410702936</v>
      </c>
      <c r="F54" s="15">
        <v>43.61</v>
      </c>
      <c r="G54" s="15">
        <v>5.36</v>
      </c>
    </row>
    <row r="55" spans="3:15" x14ac:dyDescent="0.3">
      <c r="C55" t="s">
        <v>38</v>
      </c>
      <c r="D55" s="15">
        <v>59.86</v>
      </c>
      <c r="E55" s="15">
        <f>E51/(1000000*(1448+2100+1264))</f>
        <v>66.04114713216957</v>
      </c>
      <c r="F55" s="15">
        <v>610.11</v>
      </c>
      <c r="G55" s="15">
        <v>18.37</v>
      </c>
    </row>
    <row r="56" spans="3:15" x14ac:dyDescent="0.3">
      <c r="C56" t="s">
        <v>24</v>
      </c>
      <c r="D56" s="15">
        <v>0.48849999999999999</v>
      </c>
      <c r="E56" s="15">
        <f>1320/23601</f>
        <v>5.5929833481632135E-2</v>
      </c>
      <c r="F56" s="15">
        <v>2.8899999999999999E-2</v>
      </c>
      <c r="G56" s="15">
        <v>0.2137</v>
      </c>
    </row>
    <row r="57" spans="3:15" x14ac:dyDescent="0.3">
      <c r="C57" t="s">
        <v>25</v>
      </c>
      <c r="D57" s="15">
        <v>0.6159</v>
      </c>
      <c r="E57" s="15">
        <f>1264/23601</f>
        <v>5.3557052667259859E-2</v>
      </c>
      <c r="F57" s="15">
        <v>0.1699</v>
      </c>
      <c r="G57" s="15">
        <v>0.29189999999999999</v>
      </c>
    </row>
    <row r="60" spans="3:15" x14ac:dyDescent="0.3">
      <c r="C60" s="16" t="s">
        <v>4</v>
      </c>
    </row>
    <row r="61" spans="3:15" x14ac:dyDescent="0.3">
      <c r="L61" t="s">
        <v>40</v>
      </c>
    </row>
    <row r="62" spans="3:15" x14ac:dyDescent="0.3">
      <c r="C62" t="s">
        <v>11</v>
      </c>
      <c r="D62" t="s">
        <v>30</v>
      </c>
      <c r="E62" t="s">
        <v>48</v>
      </c>
      <c r="F62" t="s">
        <v>49</v>
      </c>
      <c r="G62" t="s">
        <v>42</v>
      </c>
      <c r="K62" t="s">
        <v>19</v>
      </c>
      <c r="L62" t="e" vm="17">
        <v>#VALUE!</v>
      </c>
      <c r="M62" t="e" vm="18">
        <v>#VALUE!</v>
      </c>
      <c r="N62" t="e" vm="19">
        <v>#VALUE!</v>
      </c>
      <c r="O62" t="e" vm="20">
        <v>#VALUE!</v>
      </c>
    </row>
    <row r="63" spans="3:15" x14ac:dyDescent="0.3">
      <c r="C63" t="s">
        <v>15</v>
      </c>
      <c r="D63" s="5" cm="1">
        <f t="array" ref="D63">_FV(L62,"Price")</f>
        <v>611.08000000000004</v>
      </c>
      <c r="E63" s="5" cm="1">
        <f t="array" ref="E63">_FV(M62,"Price")</f>
        <v>112.46</v>
      </c>
      <c r="F63" s="5" cm="1">
        <f t="array" ref="F63">_FV(N62,"Price")</f>
        <v>175.39</v>
      </c>
      <c r="G63" s="5" cm="1">
        <f t="array" ref="G63">_FV(O62,"Price")</f>
        <v>173.23</v>
      </c>
    </row>
    <row r="64" spans="3:15" x14ac:dyDescent="0.3">
      <c r="C64" t="s">
        <v>16</v>
      </c>
      <c r="D64" s="6">
        <v>261730000000</v>
      </c>
      <c r="E64">
        <v>2060100000000</v>
      </c>
      <c r="F64">
        <v>1790000000000</v>
      </c>
      <c r="G64">
        <v>2670000000000</v>
      </c>
    </row>
    <row r="65" spans="3:11" x14ac:dyDescent="0.3">
      <c r="C65" t="s">
        <v>17</v>
      </c>
      <c r="D65" s="6">
        <v>269140000000</v>
      </c>
      <c r="E65" s="14">
        <v>2465100000000</v>
      </c>
      <c r="F65" s="14">
        <v>1840000000000</v>
      </c>
      <c r="G65" s="14">
        <v>2700000000000</v>
      </c>
    </row>
    <row r="66" spans="3:11" x14ac:dyDescent="0.3">
      <c r="C66" t="s">
        <v>18</v>
      </c>
      <c r="D66" s="15">
        <v>50.27</v>
      </c>
      <c r="E66" s="15">
        <v>68.900000000000006</v>
      </c>
      <c r="F66" s="15">
        <v>59.3</v>
      </c>
      <c r="G66" s="15">
        <v>26.87</v>
      </c>
    </row>
    <row r="67" spans="3:11" x14ac:dyDescent="0.3">
      <c r="C67" t="s">
        <v>22</v>
      </c>
      <c r="D67" s="15">
        <v>35.090000000000003</v>
      </c>
      <c r="E67" s="15">
        <v>24.1</v>
      </c>
      <c r="F67" s="15">
        <v>40.65</v>
      </c>
      <c r="G67" s="15">
        <v>26.53</v>
      </c>
    </row>
    <row r="68" spans="3:11" x14ac:dyDescent="0.3">
      <c r="C68" t="s">
        <v>23</v>
      </c>
      <c r="D68" s="15">
        <v>7.98</v>
      </c>
      <c r="E68" s="15">
        <v>2.77</v>
      </c>
      <c r="F68" s="15">
        <v>3.19</v>
      </c>
      <c r="G68" s="15">
        <v>7.01</v>
      </c>
    </row>
    <row r="69" spans="3:11" x14ac:dyDescent="0.3">
      <c r="C69" t="s">
        <v>38</v>
      </c>
      <c r="D69" s="15">
        <v>12.51</v>
      </c>
      <c r="E69" s="15">
        <v>18.66</v>
      </c>
      <c r="F69" s="15">
        <v>20.53</v>
      </c>
      <c r="G69" s="15">
        <v>20.25</v>
      </c>
    </row>
    <row r="70" spans="3:11" x14ac:dyDescent="0.3">
      <c r="C70" t="s">
        <v>24</v>
      </c>
      <c r="D70" s="15">
        <v>0.16039999999999999</v>
      </c>
      <c r="E70" s="15">
        <v>3.3599999999999998E-2</v>
      </c>
      <c r="F70" s="15">
        <v>5.9200000000000003E-2</v>
      </c>
      <c r="G70" s="15">
        <v>0.2616</v>
      </c>
    </row>
    <row r="71" spans="3:11" x14ac:dyDescent="0.3">
      <c r="C71" t="s">
        <v>25</v>
      </c>
      <c r="D71" s="15">
        <v>0.1694</v>
      </c>
      <c r="E71" s="15">
        <v>0.12889999999999999</v>
      </c>
      <c r="F71" s="15">
        <v>7.5200000000000003E-2</v>
      </c>
      <c r="G71" s="15">
        <v>0.33760000000000001</v>
      </c>
    </row>
    <row r="78" spans="3:11" x14ac:dyDescent="0.3">
      <c r="K78" s="7"/>
    </row>
  </sheetData>
  <mergeCells count="1">
    <mergeCell ref="D2:E2"/>
  </mergeCells>
  <phoneticPr fontId="4" type="noConversion"/>
  <pageMargins left="0.7" right="0.7" top="0.75" bottom="0.75" header="0.3" footer="0.3"/>
  <drawing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Peer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2020-05-19T16:42:58Z</dcterms:created>
  <dcterms:modified xsi:type="dcterms:W3CDTF">2024-03-13T12:26:09Z</dcterms:modified>
</cp:coreProperties>
</file>