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ell\Desktop\IA Freelance work\Level 2\"/>
    </mc:Choice>
  </mc:AlternateContent>
  <bookViews>
    <workbookView xWindow="0" yWindow="0" windowWidth="5976" windowHeight="1752" activeTab="1"/>
  </bookViews>
  <sheets>
    <sheet name="Sheet1" sheetId="2" r:id="rId1"/>
    <sheet name="Historicals" sheetId="1" r:id="rId2"/>
  </sheets>
  <calcPr calcId="171027"/>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<sst xmlns="http://schemas.openxmlformats.org/spreadsheetml/2006/main">
  <si>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</si>
  <si>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</si>
  <si>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</si>
  <si>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</si>
  <si>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</si>
  <si>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</si>
  <si>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</si>
  <si>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</si>
  <si>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</si>
  <si>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</si>
  <si>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</si>
  <si>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</si>
  <si>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</si>
  <si>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</si>
  <si>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</si>
  <si>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</si>
  <si>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</si>
  <si>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</si>
  <si>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</si>
  <si>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</si>
  <si>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Notes</t>
  </si>
  <si>
    <t>Complete all relevant data in the Historical tab following the format of the examples</t>
  </si>
  <si>
    <t>These do not reflect the company's pure/organic growth from operations, therefore companies generally report the notional adjustments made to their accounts and the Adjusted/pure earnings figures.</t>
  </si>
  <si>
    <t>The first step in financial modelling is the recording and reconciliation of the company reported historical data in the company reported format</t>
  </si>
  <si>
    <t>The recording of raw data and ensuring that all reported data balances and reconciles with each other is important since this would give us the historical trends based on which we will be forecasting the future earnings</t>
  </si>
  <si>
    <t>This recording process also helps us gauge the revenue and cost drivers of the company based on which we will be able to create assumptions to forecast the company earnings</t>
  </si>
  <si>
    <t>As we cannot forecast such notional adjustments which are the discretion of the management, therefore, we separate out and forecast organic growth based on its historical trend.</t>
  </si>
  <si>
    <t>If there are new line items mentioned in the older reports, feel free to insert new rows for them, however ensure that these rows are taken in to account for the formulas</t>
  </si>
  <si>
    <t>Ensure all checks are balanced and any differences are reconciled</t>
  </si>
  <si>
    <t>Instructions</t>
  </si>
  <si>
    <t>The requred annual reports and earnings releases can be found in:</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</si>
  <si>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</si>
  <si>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</si>
  <si>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</si>
  <si>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</si>
  <si>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</si>
  <si>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</si>
  <si>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</si>
  <si>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</si>
  <si>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</si>
  <si>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</si>
  <si>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</si>
  <si>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</si>
  <si>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</si>
  <si>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</si>
  <si>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</si>
  <si>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</si>
  <si>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</si>
  <si>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</si>
  <si>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</si>
  <si>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</si>
  <si>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</si>
  <si>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</si>
  <si>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</si>
  <si>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</si>
  <si>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</si>
  <si>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</si>
  <si>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</si>
  <si>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</si>
  <si>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</si>
  <si>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</si>
  <si>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</si>
  <si>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</si>
  <si>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</si>
  <si>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</si>
  <si>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</si>
  <si>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</si>
  <si>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</si>
  <si>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</si>
  <si>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</si>
  <si>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</si>
  <si>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</si>
  <si>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</si>
  <si>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</si>
  <si>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</si>
  <si>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</si>
  <si>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</si>
  <si>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</si>
  <si>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</si>
  <si>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</si>
  <si>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</si>
  <si>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</si>
  <si>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</si>
  <si>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</si>
  <si>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</si>
  <si>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</si>
  <si>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</si>
  <si>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</si>
  <si>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</si>
  <si>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</si>
  <si>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</si>
  <si>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</si>
  <si>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</si>
  <si>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</si>
  <si>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</si>
  <si>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</si>
  <si>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</si>
  <si>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</si>
  <si>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</si>
  <si>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</si>
  <si>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</si>
  <si>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</si>
  <si>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</si>
  <si>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</si>
  <si>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</si>
  <si>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</si>
  <si>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</si>
  <si>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</si>
  <si>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</si>
  <si>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</si>
  <si>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</si>
  <si>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</si>
  <si>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</si>
  <si>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</si>
  <si>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</si>
  <si>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</si>
  <si>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</si>
  <si>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</si>
  <si>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</si>
  <si>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</si>
  <si>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</si>
  <si>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</si>
  <si>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</si>
  <si>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</si>
  <si>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</si>
  <si>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</si>
  <si>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cheme val="minor"/>
        <rFont val="Calibri"/>
        <sz val="16"/>
        <color rgb="FFFFFFFF"/>
        <family val="2"/>
      </rPr>
      <t>NIKE, INC.</t>
    </r>
    <r>
      <rPr>
        <b/>
        <scheme val="minor"/>
        <rFont val="Calibri"/>
        <sz val="20"/>
        <color rgb="FFFFFFFF"/>
        <family val="2"/>
      </rPr>
      <t xml:space="preserve">
</t>
    </r>
    <r>
      <rPr>
        <scheme val="minor"/>
        <rFont val="Calibri"/>
        <sz val="11"/>
        <color rgb="FFFFFFFF"/>
        <family val="2"/>
      </rPr>
      <t>(Dollars and Shares in Millions Except Per Share Amounts)</t>
    </r>
  </si>
  <si>
    <t>https://investors.nike.com/Home/default.aspx</t>
  </si>
  <si>
    <t xml:space="preserve">You are required to record all segmental breakdowns  following the example </t>
  </si>
  <si>
    <t>Submssion time is 3 days from the day the task was given to you</t>
  </si>
  <si>
    <t xml:space="preserve"> 3,341 3,278</t>
  </si>
  <si>
    <t xml:space="preserve"> (196)</t>
  </si>
  <si>
    <t>Dividends declared per common share</t>
  </si>
  <si>
    <t xml:space="preserve"> (140)</t>
  </si>
  <si>
    <t xml:space="preserve"> (58)</t>
  </si>
  <si>
    <t xml:space="preserve">               (58)</t>
  </si>
  <si>
    <t>(58)</t>
  </si>
  <si>
    <t>-</t>
  </si>
  <si>
    <t xml:space="preserve">                -</t>
  </si>
  <si>
    <t xml:space="preserve"> </t>
  </si>
  <si>
    <t xml:space="preserve"> —</t>
  </si>
  <si>
    <t xml:space="preserve"> (213)</t>
  </si>
  <si>
    <t xml:space="preserve"> (273)</t>
  </si>
  <si>
    <t xml:space="preserve"> (80)</t>
  </si>
  <si>
    <t xml:space="preserve"> (117)</t>
  </si>
  <si>
    <t xml:space="preserve"> (426)</t>
  </si>
  <si>
    <t xml:space="preserve"> (231)</t>
  </si>
  <si>
    <t xml:space="preserve"> (590)</t>
  </si>
  <si>
    <t xml:space="preserve"> (120)</t>
  </si>
  <si>
    <t xml:space="preserve"> (161)</t>
  </si>
  <si>
    <t xml:space="preserve"> (364)</t>
  </si>
  <si>
    <t xml:space="preserve"> (889)</t>
  </si>
  <si>
    <t xml:space="preserve"> (113)</t>
  </si>
  <si>
    <t xml:space="preserve"> (216)</t>
  </si>
  <si>
    <t xml:space="preserve"> (621)</t>
  </si>
  <si>
    <t xml:space="preserve"> (144)</t>
  </si>
  <si>
    <t>Investments in reverse repurchase agreements</t>
  </si>
  <si>
    <t>Disposals of property, plant and equipment</t>
  </si>
  <si>
    <t xml:space="preserve"> (5,928)</t>
  </si>
  <si>
    <t xml:space="preserve"> (5,367)</t>
  </si>
  <si>
    <t xml:space="preserve"> (4,936)</t>
  </si>
  <si>
    <t xml:space="preserve"> — </t>
  </si>
  <si>
    <t xml:space="preserve"> (150)</t>
  </si>
  <si>
    <t xml:space="preserve"> (1,105)</t>
  </si>
  <si>
    <t xml:space="preserve"> (1,143)</t>
  </si>
  <si>
    <t xml:space="preserve"> (963)</t>
  </si>
  <si>
    <t xml:space="preserve"> (34)</t>
  </si>
  <si>
    <t>Long-term debt payments, including current portion</t>
  </si>
  <si>
    <t>Payments on capital lease and other financing obligations</t>
  </si>
  <si>
    <t>Excess tax benefits from share-based payment arrangements</t>
  </si>
  <si>
    <t xml:space="preserve"> (44)</t>
  </si>
  <si>
    <t xml:space="preserve"> (106)</t>
  </si>
  <si>
    <t xml:space="preserve"> (7)</t>
  </si>
  <si>
    <t xml:space="preserve"> (67)</t>
  </si>
  <si>
    <t xml:space="preserve"> (63)</t>
  </si>
  <si>
    <t xml:space="preserve"> (17)</t>
  </si>
  <si>
    <t xml:space="preserve"> (19)</t>
  </si>
  <si>
    <t xml:space="preserve"> (3,223)</t>
  </si>
  <si>
    <t xml:space="preserve"> (3,238)</t>
  </si>
  <si>
    <t xml:space="preserve"> (2,534)</t>
  </si>
  <si>
    <t xml:space="preserve"> (1,133)</t>
  </si>
  <si>
    <t xml:space="preserve"> (1,022)</t>
  </si>
  <si>
    <t xml:space="preserve"> (899)</t>
  </si>
  <si>
    <t>=</t>
  </si>
  <si>
    <t>(11)</t>
  </si>
  <si>
    <t>(3,468)</t>
  </si>
  <si>
    <t xml:space="preserve">Deferred income taxes </t>
  </si>
  <si>
    <t>1,657.8 1,697.9 1,723.5</t>
  </si>
  <si>
    <t>CENTRAL EUROPE</t>
  </si>
  <si>
    <t>Footwear $ 927 $ 882 5% 9% $ 827 7% 23%</t>
  </si>
  <si>
    <t>Apparel 471 463 2% 4% 499 -7% 9%</t>
  </si>
  <si>
    <t>Equipment 89 86 3% 6% 95</t>
  </si>
  <si>
    <t>Central Europe</t>
  </si>
  <si>
    <t>Western Europe</t>
  </si>
  <si>
    <t xml:space="preserve">Central &amp; Eastern Europe </t>
  </si>
  <si>
    <t>Japan</t>
  </si>
  <si>
    <t>Emerging Markets</t>
  </si>
  <si>
    <t>3,875 $ 3,763 $</t>
  </si>
  <si>
    <t xml:space="preserve">central &amp; Eastern Europe </t>
  </si>
  <si>
    <t>japan</t>
  </si>
  <si>
    <t xml:space="preserve"> (2,267)</t>
  </si>
  <si>
    <t>(2,677) (2,596)</t>
  </si>
  <si>
    <t>(2,596)</t>
  </si>
  <si>
    <t xml:space="preserve">(2,677) </t>
  </si>
  <si>
    <t>477 487 517</t>
  </si>
  <si>
    <t xml:space="preserve"> (78)</t>
  </si>
  <si>
    <t xml:space="preserve"> (56)</t>
  </si>
  <si>
    <t xml:space="preserve"> (191)</t>
  </si>
  <si>
    <t xml:space="preserve"> 2,612	</t>
  </si>
  <si>
    <t xml:space="preserve"> (2,658)</t>
  </si>
  <si>
    <t xml:space="preserve"> (3,262)</t>
  </si>
  <si>
    <t xml:space="preserve"> (3,468)</t>
  </si>
  <si>
    <t xml:space="preserve"> (1,456)</t>
  </si>
  <si>
    <t xml:space="preserve"> (1,810)</t>
  </si>
  <si>
    <t xml:space="preserve"> (1,967)</t>
  </si>
  <si>
    <t xml:space="preserve"> -3,468)</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</si>
</sst>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164" formatCode="_(* #,##0.00_);_(* \(#,##0.00\);_(* &quot;-&quot;??_);_(@_)"/>
    <numFmt numFmtId="165" formatCode="_(* #,##0_);_(* \(#,##0\);_(* &quot;-&quot;??_);_(@_)"/>
    <numFmt numFmtId="166" formatCode="[$$-409]#,##0.00"/>
    <numFmt numFmtId="167" formatCode="_(_$* #,##0.00_);_(_$* \(#,##0.00\);_(_$* &quot;-&quot;??_);_(@_)"/>
    <numFmt numFmtId="168" formatCode="_([$$-409]* #,##0.00_);_([$$-409]* \(#,##0.00\);_([$$-409]* &quot;-&quot;??_);_(@_)"/>
    <numFmt numFmtId="169" formatCode="_(_$* #,##0.000_);_(_$* \(#,##0.000\);_(_$* &quot;-&quot;???_);_(@_)"/>
    <numFmt numFmtId="170" formatCode="_(_$* #,##0.0_);_(_$* \(#,##0.0\);_(_$* &quot;-&quot;?_);_(@_)"/>
    <numFmt numFmtId="171" formatCode="_(_$* #,##0_);_(_$* \(#,##0\);_(_$* &quot;-&quot;_);_(@_)"/>
    <numFmt numFmtId="172" formatCode="0.0"/>
    <numFmt numFmtId="173" formatCode="#,##0.0"/>
    <numFmt numFmtId="174" formatCode="#,##0.000"/>
  </numFmts>
  <fonts count="24"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u/>
      <sz val="11"/>
      <color theme="10"/>
      <name val="Calibri"/>
      <family val="2"/>
      <scheme val="minor"/>
    </font>
    <font>
      <sz val="11"/>
      <name val="Calibri"/>
      <color theme="1"/>
      <family val="2"/>
    </font>
    <font>
      <sz val="11"/>
      <name val="Calibri"/>
      <family val="2"/>
    </font>
    <font>
      <sz val="11"/>
      <name val="Calibri"/>
      <color theme="1"/>
      <family val="2"/>
    </font>
    <font>
      <b/>
      <sz val="11"/>
      <name val="Calibri"/>
      <color theme="1"/>
      <family val="2"/>
    </font>
    <font>
      <sz val="8"/>
      <name val="Calibri"/>
      <color theme="1"/>
      <family val="2"/>
    </font>
    <font>
      <sz val="8"/>
      <name val="Calibri"/>
      <color theme="1"/>
      <family val="2"/>
    </font>
    <font>
      <sz val="9"/>
      <name val="Calibri"/>
      <color theme="1"/>
      <family val="2"/>
    </font>
    <font>
      <sz val="10"/>
      <name val="Calibri"/>
      <color theme="1"/>
      <family val="2"/>
    </font>
    <font>
      <sz val="9"/>
      <name val="Calibri"/>
      <color theme="1"/>
      <family val="2"/>
    </font>
    <font>
      <sz val="10"/>
      <name val="Calibri"/>
      <color theme="1"/>
      <family val="2"/>
    </font>
    <font>
      <sz val="8"/>
      <name val="Calibri"/>
      <family val="2"/>
    </font>
    <font>
      <sz val="10"/>
      <name val="Segoe UI"/>
      <color rgb="FF000000"/>
      <family val="2"/>
    </font>
    <font>
      <sz val="12"/>
      <name val="Calibri"/>
      <color theme="1"/>
      <family val="2"/>
    </font>
    <font>
      <sz val="12"/>
      <name val="Calibri"/>
      <color theme="1"/>
      <family val="2"/>
    </font>
  </fonts>
  <fills count="4">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s>
  <borders count="11">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
      <left style="thin">
        <color rgb="FF000000"/>
      </left>
      <top style="thin">
        <color rgb="FF000000"/>
      </top>
      <bottom style="thin">
        <color rgb="FF000000"/>
      </bottom>
    </border>
    <border>
      <left style="thin">
        <color rgb="FF000000"/>
      </left>
      <right style="thin">
        <color rgb="FF000000"/>
      </right>
      <top style="thin">
        <color rgb="FF000000"/>
      </top>
      <bottom style="thin">
        <color rgb="FF000000"/>
      </bottom>
    </border>
    <border diagonalDown="false">
      <left style="thin">
        <color rgb="FF000000"/>
      </left>
      <right style="thin">
        <color rgb="FF000000"/>
      </right>
      <top style="thin">
        <color rgb="FF000000"/>
      </top>
      <bottom style="thin">
        <color rgb="FF000000"/>
      </bottom>
      <diagonal/>
    </border>
    <border diagonalDown="false" diagonalUp="false">
      <left style="thin">
        <color rgb="FF000000"/>
      </left>
      <right style="thin">
        <color rgb="FF000000"/>
      </right>
      <top style="thin">
        <color rgb="FF000000"/>
      </top>
      <bottom style="thin">
        <color rgb="FF000000"/>
      </bottom>
      <diagonal style="none">
        <color rgb="FF000000"/>
      </diagonal>
    </border>
    <border diagonalDown="false" diagonalUp="false">
      <left style="none">
        <color rgb="FF000000"/>
      </left>
      <right style="none">
        <color rgb="FF000000"/>
      </right>
      <top style="none">
        <color rgb="FF000000"/>
      </top>
      <bottom style="none">
        <color rgb="FF000000"/>
      </bottom>
      <diagonal style="none">
        <color rgb="FF000000"/>
      </diagonal>
    </border>
    <border diagonalDown="false" diagonalUp="false">
      <left style="none">
        <color rgb="FF000000"/>
      </left>
      <right style="none">
        <color rgb="FF000000"/>
      </right>
      <top style="none">
        <color rgb="FF000000"/>
      </top>
      <bottom style="none">
        <color rgb="FF000000"/>
      </bottom>
      <diagonal style="none">
        <color rgb="FF000000"/>
      </diagonal>
    </border>
  </borders>
  <cellStyleXfs count="3">
    <xf numFmtId="0" fontId="0" fillId="0" borderId="0"/>
    <xf numFmtId="164" fontId="1" fillId="0" borderId="0" applyFont="0" applyFill="0" applyBorder="0" applyAlignment="0" applyProtection="0"/>
    <xf numFmtId="0" fontId="9" fillId="0" borderId="0" applyNumberFormat="0" applyFill="0" applyBorder="0" applyAlignment="0" applyProtection="0"/>
  </cellStyleXfs>
  <cellXfs count="268">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Font="1"/>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0" fontId="0" fillId="0" borderId="0" xfId="0" applyAlignment="1">
      <alignment horizontal="left" wrapText="1" indent="1"/>
    </xf>
    <xf numFmtId="165" fontId="0" fillId="0" borderId="1" xfId="1" applyNumberFormat="1" applyFont="1" applyBorder="1"/>
    <xf numFmtId="0" fontId="0" fillId="0" borderId="0" xfId="0" applyAlignment="1">
      <alignment horizontal="left" wrapText="1"/>
    </xf>
    <xf numFmtId="0" fontId="9" fillId="0" borderId="0" xfId="2" applyAlignment="1">
      <alignment wrapText="1"/>
    </xf>
    <xf numFmtId="0" fontId="0" fillId="0" borderId="0" xfId="0" applyFont="1" applyAlignment="1">
      <alignment wrapText="1"/>
    </xf>
    <xf numFmtId="0" fontId="0" fillId="0" borderId="1" xfId="0" applyFont="1" applyBorder="1" applyAlignment="1">
      <alignment horizontal="left" indent="1"/>
    </xf>
    <xf numFmtId="0" fontId="2" fillId="0" borderId="0" xfId="0" applyFont="1" applyBorder="1"/>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0" fillId="0" borderId="0" xfId="0" applyFont="1" applyAlignment="1">
      <alignment horizontal="left" wrapText="1"/>
    </xf>
    <xf numFmtId="166" applyNumberFormat="1" fontId="0" applyFont="1" fillId="0" applyFill="1" xfId="0"/>
    <xf numFmtId="166" applyNumberFormat="1" fontId="10" applyFont="1" fillId="0" applyFill="1" applyAlignment="1" xfId="0">
      <alignment vertical="top"/>
    </xf>
    <xf numFmtId="166" applyNumberFormat="1" fontId="10" applyFont="1" fillId="0" applyFill="1" borderId="1" applyBorder="1" applyAlignment="1" xfId="0">
      <alignment vertical="top"/>
    </xf>
    <xf numFmtId="166" applyNumberFormat="1" fontId="10" applyFont="1" fillId="0" applyFill="1" borderId="4" applyBorder="1" applyAlignment="1" xfId="0">
      <alignment vertical="top"/>
    </xf>
    <xf numFmtId="166" applyNumberFormat="1" fontId="10" applyFont="1" fillId="0" applyFill="1" borderId="5" applyBorder="1" applyAlignment="1" xfId="0">
      <alignment vertical="top"/>
    </xf>
    <xf numFmtId="166" applyNumberFormat="1" fontId="10" applyFont="1" fillId="0" applyFill="1" borderId="6" applyBorder="1" applyAlignment="1" xfId="0">
      <alignment vertical="top"/>
    </xf>
    <xf numFmtId="166" applyNumberFormat="1" fontId="10" applyFont="1" fillId="0" applyFill="1" borderId="7" applyBorder="1" applyAlignment="1" xfId="0">
      <alignment vertical="top"/>
    </xf>
    <xf numFmtId="166" applyNumberFormat="1" fontId="10" applyFont="1" fillId="0" applyFill="1" borderId="8" applyBorder="1" applyAlignment="1" xfId="0">
      <alignment vertical="top"/>
    </xf>
    <xf numFmtId="4" applyNumberFormat="1" fontId="0" applyFont="1" fillId="0" applyFill="1" xfId="0"/>
    <xf numFmtId="4" applyNumberFormat="1" fontId="10" applyFont="1" fillId="0" applyFill="1" applyAlignment="1" xfId="0">
      <alignment vertical="top"/>
    </xf>
    <xf numFmtId="4" applyNumberFormat="1" fontId="10" applyFont="1" fillId="0" applyFill="1" borderId="1" applyBorder="1" applyAlignment="1" xfId="0">
      <alignment vertical="top"/>
    </xf>
    <xf numFmtId="4" applyNumberFormat="1" fontId="10" applyFont="1" fillId="0" applyFill="1" borderId="4" applyBorder="1" applyAlignment="1" xfId="0">
      <alignment vertical="top"/>
    </xf>
    <xf numFmtId="4" applyNumberFormat="1" fontId="10" applyFont="1" fillId="0" applyFill="1" borderId="5" applyBorder="1" applyAlignment="1" xfId="0">
      <alignment vertical="top"/>
    </xf>
    <xf numFmtId="4" applyNumberFormat="1" fontId="10" applyFont="1" fillId="0" applyFill="1" borderId="6" applyBorder="1" applyAlignment="1" xfId="0">
      <alignment vertical="top"/>
    </xf>
    <xf numFmtId="4" applyNumberFormat="1" fontId="10" applyFont="1" fillId="0" applyFill="1" borderId="7" applyBorder="1" applyAlignment="1" xfId="0">
      <alignment vertical="top"/>
    </xf>
    <xf numFmtId="4" applyNumberFormat="1" fontId="10" applyFont="1" fillId="0" applyFill="1" borderId="8" applyBorder="1" applyAlignment="1" xfId="0">
      <alignment vertical="top"/>
    </xf>
    <xf numFmtId="0" applyNumberFormat="1" fontId="10" applyFont="1" fillId="0" applyFill="1" applyAlignment="1" xfId="0">
      <alignment vertical="top"/>
    </xf>
    <xf numFmtId="0" applyNumberFormat="1" fontId="10" applyFont="1" fillId="0" applyFill="1" borderId="1" applyBorder="1" applyAlignment="1" xfId="0">
      <alignment vertical="top"/>
    </xf>
    <xf numFmtId="0" applyNumberFormat="1" fontId="10" applyFont="1" fillId="0" applyFill="1" borderId="4" applyBorder="1" applyAlignment="1" xfId="0">
      <alignment vertical="top"/>
    </xf>
    <xf numFmtId="0" applyNumberFormat="1" fontId="10" applyFont="1" fillId="0" applyFill="1" borderId="5" applyBorder="1" applyAlignment="1" xfId="0">
      <alignment vertical="top"/>
    </xf>
    <xf numFmtId="0" applyNumberFormat="1" fontId="10" applyFont="1" fillId="0" applyFill="1" borderId="6" applyBorder="1" applyAlignment="1" xfId="0">
      <alignment vertical="top"/>
    </xf>
    <xf numFmtId="0" applyNumberFormat="1" fontId="10" applyFont="1" fillId="0" applyFill="1" borderId="7" applyBorder="1" applyAlignment="1" xfId="0">
      <alignment vertical="top"/>
    </xf>
    <xf numFmtId="0" applyNumberFormat="1" fontId="10" applyFont="1" fillId="0" applyFill="1" borderId="8" applyBorder="1" applyAlignment="1" xfId="0">
      <alignment vertical="top"/>
    </xf>
    <xf numFmtId="0" applyNumberFormat="1" fontId="0" applyFont="1" fillId="0" applyFill="1" borderId="1" applyBorder="1" xfId="0"/>
    <xf numFmtId="0" applyNumberFormat="1" fontId="0" applyFont="1" fillId="0" applyFill="1" borderId="4" applyBorder="1" xfId="0"/>
    <xf numFmtId="0" applyNumberFormat="1" fontId="0" applyFont="1" fillId="0" applyFill="1" borderId="5" applyBorder="1" xfId="0"/>
    <xf numFmtId="0" applyNumberFormat="1" fontId="0" applyFont="1" fillId="0" applyFill="1" borderId="6" applyBorder="1" xfId="0"/>
    <xf numFmtId="0" applyNumberFormat="1" fontId="0" applyFont="1" fillId="0" applyFill="1" borderId="7" applyBorder="1" xfId="0"/>
    <xf numFmtId="0" applyNumberFormat="1" fontId="0" applyFont="1" fillId="0" applyFill="1" borderId="8" applyBorder="1" xfId="0"/>
    <xf numFmtId="166" applyNumberFormat="1" fontId="0" applyFont="1" fillId="0" applyFill="1" borderId="8" applyBorder="1" applyAlignment="1" xfId="0">
      <alignment vertical="top"/>
    </xf>
    <xf numFmtId="167" applyNumberFormat="1" fontId="10" applyFont="1" fillId="0" applyFill="1" borderId="8" applyBorder="1" applyAlignment="1" xfId="0">
      <alignment vertical="top"/>
    </xf>
    <xf numFmtId="167" applyNumberFormat="1" fontId="0" applyFont="1" fillId="0" applyFill="1" borderId="8" applyBorder="1" xfId="0"/>
    <xf numFmtId="167" applyNumberFormat="1" fontId="0" applyFont="1" fillId="0" applyFill="1" borderId="8" applyBorder="1" applyAlignment="1" xfId="0">
      <alignment vertical="top"/>
    </xf>
    <xf numFmtId="0" applyNumberFormat="1" fontId="10" applyFont="1" fillId="0" applyFill="1" borderId="8" applyBorder="1" applyAlignment="1" applyProtection="1" xfId="0">
      <alignment vertical="top"/>
      <protection/>
    </xf>
    <xf numFmtId="0" applyNumberFormat="1" fontId="0" applyFont="1" fillId="0" applyFill="1" borderId="8" applyBorder="1" applyProtection="1" xfId="0">
      <protection/>
    </xf>
    <xf numFmtId="0" applyNumberFormat="1" fontId="0" applyFont="1" fillId="0" applyFill="1" borderId="8" applyBorder="1" applyAlignment="1" applyProtection="1" xfId="0">
      <alignment vertical="top"/>
      <protection/>
    </xf>
    <xf numFmtId="167" applyNumberFormat="1" fontId="10" applyFont="1" fillId="0" applyFill="1" borderId="8" applyBorder="1" applyAlignment="1" applyProtection="1" xfId="0">
      <alignment vertical="top"/>
      <protection/>
    </xf>
    <xf numFmtId="167" applyNumberFormat="1" fontId="0" applyFont="1" fillId="0" applyFill="1" borderId="8" applyBorder="1" applyProtection="1" xfId="0">
      <protection/>
    </xf>
    <xf numFmtId="167" applyNumberFormat="1" fontId="0" applyFont="1" fillId="0" applyFill="1" borderId="8" applyBorder="1" applyAlignment="1" applyProtection="1" xfId="0">
      <alignment vertical="top"/>
      <protection/>
    </xf>
    <xf numFmtId="167" applyNumberFormat="1" fontId="12" applyFont="1" fillId="0" applyFill="1" borderId="9" applyBorder="1" applyAlignment="1" xfId="0">
      <alignment vertical="bottom"/>
    </xf>
    <xf numFmtId="2" applyNumberFormat="1" fontId="10" applyFont="1" fillId="0" applyFill="1" borderId="8" applyBorder="1" applyAlignment="1" applyProtection="1" xfId="0">
      <alignment vertical="top"/>
      <protection/>
    </xf>
    <xf numFmtId="0" applyNumberFormat="1" fontId="12" applyFont="1" fillId="0" applyFill="1" borderId="9" applyBorder="1" applyAlignment="1" applyProtection="1" xfId="0">
      <alignment vertical="bottom"/>
      <protection/>
    </xf>
    <xf numFmtId="168" applyNumberFormat="1" fontId="10" applyFont="1" fillId="0" applyFill="1" borderId="8" applyBorder="1" applyAlignment="1" applyProtection="1" xfId="0">
      <alignment vertical="top"/>
      <protection/>
    </xf>
    <xf numFmtId="14" applyNumberFormat="1" fontId="10" applyFont="1" fillId="0" applyFill="1" borderId="8" applyBorder="1" applyAlignment="1" applyProtection="1" xfId="0">
      <alignment vertical="top"/>
      <protection/>
    </xf>
    <xf numFmtId="169" applyNumberFormat="1" fontId="10" applyFont="1" fillId="0" applyFill="1" borderId="8" applyBorder="1" applyAlignment="1" xfId="0">
      <alignment vertical="top"/>
    </xf>
    <xf numFmtId="170" applyNumberFormat="1" fontId="10" applyFont="1" fillId="0" applyFill="1" borderId="8" applyBorder="1" applyAlignment="1" xfId="0">
      <alignment vertical="top"/>
    </xf>
    <xf numFmtId="171" applyNumberFormat="1" fontId="10" applyFont="1" fillId="0" applyFill="1" borderId="8" applyBorder="1" applyAlignment="1" xfId="0">
      <alignment vertical="top"/>
    </xf>
    <xf numFmtId="171" applyNumberFormat="1" fontId="13" applyFont="1" fillId="0" applyFill="1" borderId="8" applyBorder="1" applyAlignment="1" xfId="0">
      <alignment vertical="top"/>
    </xf>
    <xf numFmtId="4" applyNumberFormat="1" fontId="10" applyFont="1" fillId="0" applyFill="1" xfId="0"/>
    <xf numFmtId="167" applyNumberFormat="1" fontId="10" applyFont="1" fillId="0" applyFill="1" xfId="0"/>
    <xf numFmtId="170" applyNumberFormat="1" fontId="10" applyFont="1" fillId="0" applyFill="1" xfId="0"/>
    <xf numFmtId="171" applyNumberFormat="1" fontId="10" applyFont="1" fillId="0" applyFill="1" xfId="0"/>
    <xf numFmtId="172" applyNumberFormat="1" fontId="10" applyFont="1" fillId="0" applyFill="1" borderId="8" applyBorder="1" applyAlignment="1" xfId="0">
      <alignment vertical="top"/>
    </xf>
    <xf numFmtId="2" applyNumberFormat="1" fontId="10" applyFont="1" fillId="0" applyFill="1" borderId="8" applyBorder="1" applyAlignment="1" xfId="0">
      <alignment vertical="top"/>
    </xf>
    <xf numFmtId="1" applyNumberFormat="1" fontId="10" applyFont="1" fillId="0" applyFill="1" borderId="8" applyBorder="1" applyAlignment="1" xfId="0">
      <alignment vertical="top"/>
    </xf>
    <xf numFmtId="173" applyNumberFormat="1" fontId="10" applyFont="1" fillId="0" applyFill="1" borderId="8" applyBorder="1" applyAlignment="1" xfId="0">
      <alignment vertical="top"/>
    </xf>
    <xf numFmtId="3" applyNumberFormat="1" fontId="10" applyFont="1" fillId="0" applyFill="1" borderId="8" applyBorder="1" applyAlignment="1" xfId="0">
      <alignment vertical="top"/>
    </xf>
    <xf numFmtId="168" applyNumberFormat="1" fontId="10" applyFont="1" fillId="0" applyFill="1" borderId="8" applyBorder="1" applyAlignment="1" xfId="0">
      <alignment vertical="top"/>
    </xf>
    <xf numFmtId="170" applyNumberFormat="1" fontId="10" applyFont="1" fillId="0" applyFill="1" borderId="8" applyBorder="1" applyAlignment="1" applyProtection="1" xfId="0">
      <alignment vertical="top"/>
      <protection/>
    </xf>
    <xf numFmtId="171" applyNumberFormat="1" fontId="10" applyFont="1" fillId="0" applyFill="1" borderId="8" applyBorder="1" applyAlignment="1" applyProtection="1" xfId="0">
      <alignment vertical="top"/>
      <protection/>
    </xf>
    <xf numFmtId="174" applyNumberFormat="1" fontId="10" applyFont="1" fillId="0" applyFill="1" borderId="8" applyBorder="1" applyAlignment="1" xfId="0">
      <alignment vertical="top"/>
    </xf>
    <xf numFmtId="174" applyNumberFormat="1" fontId="0" applyFont="1" fillId="0" applyFill="1" borderId="8" applyBorder="1" xfId="0"/>
    <xf numFmtId="4" applyNumberFormat="1" fontId="0" applyFont="1" fillId="0" applyFill="1" borderId="8" applyBorder="1" xfId="0"/>
    <xf numFmtId="173" applyNumberFormat="1" fontId="0" applyFont="1" fillId="0" applyFill="1" borderId="8" applyBorder="1" xfId="0"/>
    <xf numFmtId="3" applyNumberFormat="1" fontId="0" applyFont="1" fillId="0" applyFill="1" borderId="8" applyBorder="1" xfId="0"/>
    <xf numFmtId="167" applyNumberFormat="1" fontId="0" applyFont="1" fillId="0" applyFill="1" borderId="10" applyBorder="1" applyAlignment="1" xfId="0">
      <alignment/>
    </xf>
    <xf numFmtId="167" applyNumberFormat="1" fontId="2" applyFont="1" fillId="0" applyFill="1" borderId="10" applyBorder="1" applyAlignment="1" xfId="0">
      <alignment/>
    </xf>
    <xf numFmtId="0" applyNumberFormat="1" fontId="0" applyFont="1" fillId="0" applyFill="1" borderId="8" applyBorder="1" applyAlignment="1" xfId="0">
      <alignment vertical="top"/>
    </xf>
    <xf numFmtId="2" applyNumberFormat="1" fontId="0" applyFont="1" fillId="0" applyFill="1" borderId="8" applyBorder="1" applyAlignment="1" applyProtection="1" xfId="0">
      <alignment vertical="top"/>
      <protection/>
    </xf>
    <xf numFmtId="2" applyNumberFormat="1" fontId="0" applyFont="1" fillId="0" applyFill="1" borderId="8" applyBorder="1" applyProtection="1" xfId="0">
      <protection/>
    </xf>
    <xf numFmtId="9" applyNumberFormat="1" fontId="0" applyFont="1" fillId="0" applyFill="1" borderId="8" applyBorder="1" applyAlignment="1" applyProtection="1" xfId="0">
      <alignment vertical="top"/>
      <protection/>
    </xf>
    <xf numFmtId="9" applyNumberFormat="1" fontId="0" applyFont="1" fillId="0" applyFill="1" borderId="8" applyBorder="1" applyProtection="1" xfId="0">
      <protection/>
    </xf>
    <xf numFmtId="49" applyNumberFormat="1" fontId="0" applyFont="1" fillId="0" applyFill="1" borderId="8" applyBorder="1" applyAlignment="1" applyProtection="1" xfId="0">
      <alignment vertical="top"/>
      <protection/>
    </xf>
    <xf numFmtId="49" applyNumberFormat="1" fontId="0" applyFont="1" fillId="0" applyFill="1" borderId="8" applyBorder="1" applyProtection="1" xfId="0">
      <protection/>
    </xf>
    <xf numFmtId="172" applyNumberFormat="1" fontId="12" applyFont="1" fillId="0" applyFill="1" borderId="9" applyBorder="1" applyAlignment="1" xfId="0">
      <alignment vertical="bottom"/>
    </xf>
    <xf numFmtId="172" applyNumberFormat="1" fontId="6" applyFont="1" fillId="2" applyFill="1" applyAlignment="1" xfId="0">
      <alignment horizontal="right"/>
    </xf>
    <xf numFmtId="172" applyNumberFormat="1" fontId="10" applyFont="1" fillId="0" applyFill="1" borderId="8" applyBorder="1" applyAlignment="1" applyProtection="1" xfId="0">
      <alignment vertical="top"/>
      <protection/>
    </xf>
    <xf numFmtId="172" applyNumberFormat="1" fontId="0" applyFont="1" fillId="0" applyFill="1" borderId="8" applyBorder="1" applyProtection="1" xfId="0">
      <protection/>
    </xf>
    <xf numFmtId="172" applyNumberFormat="1" fontId="0" applyFont="1" fillId="0" applyFill="1" borderId="8" applyBorder="1" applyAlignment="1" applyProtection="1" xfId="0">
      <alignment vertical="top"/>
      <protection/>
    </xf>
    <xf numFmtId="172" applyNumberFormat="1" fontId="0" applyFont="1" fillId="0" applyFill="1" xfId="0"/>
    <xf numFmtId="172" applyNumberFormat="1" fontId="5" applyFont="1" fillId="0" applyFill="1" xfId="0"/>
    <xf numFmtId="172" applyNumberFormat="1" fontId="2" applyFont="1" fillId="3" applyFill="1" applyAlignment="1" xfId="0">
      <alignment horizontal="center"/>
    </xf>
    <xf numFmtId="172" applyNumberFormat="1" fontId="13" applyFont="1" fillId="0" applyFill="1" borderId="8" applyBorder="1" applyAlignment="1" xfId="0">
      <alignment vertical="top"/>
    </xf>
    <xf numFmtId="172" applyNumberFormat="1" fontId="10" applyFont="1" fillId="0" applyFill="1" xfId="0"/>
    <xf numFmtId="172" applyNumberFormat="1" fontId="2" applyFont="1" fillId="0" applyFill="1" borderId="2" applyBorder="1" xfId="0"/>
    <xf numFmtId="172" applyNumberFormat="1" fontId="2" applyFont="1" fillId="0" applyFill="1" borderId="1" applyBorder="1" xfId="0"/>
    <xf numFmtId="172" applyNumberFormat="1" fontId="0" applyFont="1" fillId="0" applyFill="1" borderId="8" applyBorder="1" xfId="0"/>
    <xf numFmtId="172" applyNumberFormat="1" fontId="2" applyFont="1" fillId="0" applyFill="1" xfId="0"/>
    <xf numFmtId="172" applyNumberFormat="1" fontId="0" applyFont="1" fillId="0" applyFill="1" borderId="8" applyBorder="1" applyAlignment="1" xfId="0">
      <alignment vertical="top"/>
    </xf>
    <xf numFmtId="172" applyNumberFormat="1" fontId="2" applyFont="1" fillId="0" applyFill="1" borderId="4" applyBorder="1" xfId="0"/>
    <xf numFmtId="2" applyNumberFormat="1" fontId="12" applyFont="1" fillId="0" applyFill="1" borderId="9" applyBorder="1" applyAlignment="1" xfId="0">
      <alignment vertical="bottom"/>
    </xf>
    <xf numFmtId="2" applyNumberFormat="1" fontId="6" applyFont="1" fillId="2" applyFill="1" applyAlignment="1" xfId="0">
      <alignment horizontal="right"/>
    </xf>
    <xf numFmtId="2" applyNumberFormat="1" fontId="0" applyFont="1" fillId="0" applyFill="1" xfId="0"/>
    <xf numFmtId="2" applyNumberFormat="1" fontId="5" applyFont="1" fillId="0" applyFill="1" xfId="0"/>
    <xf numFmtId="2" applyNumberFormat="1" fontId="2" applyFont="1" fillId="3" applyFill="1" applyAlignment="1" xfId="0">
      <alignment horizontal="center"/>
    </xf>
    <xf numFmtId="2" applyNumberFormat="1" fontId="13" applyFont="1" fillId="0" applyFill="1" borderId="8" applyBorder="1" applyAlignment="1" xfId="0">
      <alignment vertical="top"/>
    </xf>
    <xf numFmtId="2" applyNumberFormat="1" fontId="10" applyFont="1" fillId="0" applyFill="1" xfId="0"/>
    <xf numFmtId="2" applyNumberFormat="1" fontId="2" applyFont="1" fillId="0" applyFill="1" borderId="2" applyBorder="1" xfId="0"/>
    <xf numFmtId="2" applyNumberFormat="1" fontId="2" applyFont="1" fillId="0" applyFill="1" borderId="1" applyBorder="1" xfId="0"/>
    <xf numFmtId="2" applyNumberFormat="1" fontId="0" applyFont="1" fillId="0" applyFill="1" borderId="8" applyBorder="1" xfId="0"/>
    <xf numFmtId="2" applyNumberFormat="1" fontId="2" applyFont="1" fillId="0" applyFill="1" xfId="0"/>
    <xf numFmtId="2" applyNumberFormat="1" fontId="0" applyFont="1" fillId="0" applyFill="1" borderId="8" applyBorder="1" applyAlignment="1" xfId="0">
      <alignment vertical="top"/>
    </xf>
    <xf numFmtId="2" applyNumberFormat="1" fontId="2" applyFont="1" fillId="0" applyFill="1" borderId="4" applyBorder="1" xfId="0"/>
    <xf numFmtId="1" applyNumberFormat="1" fontId="12" applyFont="1" fillId="0" applyFill="1" borderId="9" applyBorder="1" applyAlignment="1" xfId="0">
      <alignment vertical="bottom"/>
    </xf>
    <xf numFmtId="1" applyNumberFormat="1" fontId="6" applyFont="1" fillId="2" applyFill="1" applyAlignment="1" xfId="0">
      <alignment horizontal="right"/>
    </xf>
    <xf numFmtId="1" applyNumberFormat="1" fontId="10" applyFont="1" fillId="0" applyFill="1" borderId="8" applyBorder="1" applyAlignment="1" applyProtection="1" xfId="0">
      <alignment vertical="top"/>
      <protection/>
    </xf>
    <xf numFmtId="1" applyNumberFormat="1" fontId="0" applyFont="1" fillId="0" applyFill="1" borderId="8" applyBorder="1" applyProtection="1" xfId="0">
      <protection/>
    </xf>
    <xf numFmtId="1" applyNumberFormat="1" fontId="0" applyFont="1" fillId="0" applyFill="1" borderId="8" applyBorder="1" applyAlignment="1" applyProtection="1" xfId="0">
      <alignment vertical="top"/>
      <protection/>
    </xf>
    <xf numFmtId="1" applyNumberFormat="1" fontId="0" applyFont="1" fillId="0" applyFill="1" xfId="0"/>
    <xf numFmtId="1" applyNumberFormat="1" fontId="5" applyFont="1" fillId="0" applyFill="1" xfId="0"/>
    <xf numFmtId="1" applyNumberFormat="1" fontId="2" applyFont="1" fillId="3" applyFill="1" applyAlignment="1" xfId="0">
      <alignment horizontal="center"/>
    </xf>
    <xf numFmtId="1" applyNumberFormat="1" fontId="13" applyFont="1" fillId="0" applyFill="1" borderId="8" applyBorder="1" applyAlignment="1" xfId="0">
      <alignment vertical="top"/>
    </xf>
    <xf numFmtId="1" applyNumberFormat="1" fontId="10" applyFont="1" fillId="0" applyFill="1" xfId="0"/>
    <xf numFmtId="1" applyNumberFormat="1" fontId="2" applyFont="1" fillId="0" applyFill="1" borderId="2" applyBorder="1" xfId="0"/>
    <xf numFmtId="1" applyNumberFormat="1" fontId="2" applyFont="1" fillId="0" applyFill="1" borderId="1" applyBorder="1" xfId="0"/>
    <xf numFmtId="1" applyNumberFormat="1" fontId="0" applyFont="1" fillId="0" applyFill="1" borderId="8" applyBorder="1" xfId="0"/>
    <xf numFmtId="1" applyNumberFormat="1" fontId="2" applyFont="1" fillId="0" applyFill="1" xfId="0"/>
    <xf numFmtId="1" applyNumberFormat="1" fontId="0" applyFont="1" fillId="0" applyFill="1" borderId="8" applyBorder="1" applyAlignment="1" xfId="0">
      <alignment vertical="top"/>
    </xf>
    <xf numFmtId="1" applyNumberFormat="1" fontId="2" applyFont="1" fillId="0" applyFill="1" borderId="4" applyBorder="1" xfId="0"/>
    <xf numFmtId="168" applyNumberFormat="1" fontId="12" applyFont="1" fillId="0" applyFill="1" borderId="9" applyBorder="1" applyAlignment="1" xfId="0">
      <alignment vertical="bottom"/>
    </xf>
    <xf numFmtId="168" applyNumberFormat="1" fontId="6" applyFont="1" fillId="2" applyFill="1" applyAlignment="1" xfId="0">
      <alignment horizontal="right"/>
    </xf>
    <xf numFmtId="168" applyNumberFormat="1" fontId="0" applyFont="1" fillId="0" applyFill="1" borderId="8" applyBorder="1" applyProtection="1" xfId="0">
      <protection/>
    </xf>
    <xf numFmtId="168" applyNumberFormat="1" fontId="0" applyFont="1" fillId="0" applyFill="1" borderId="8" applyBorder="1" applyAlignment="1" applyProtection="1" xfId="0">
      <alignment vertical="top"/>
      <protection/>
    </xf>
    <xf numFmtId="168" applyNumberFormat="1" fontId="0" applyFont="1" fillId="0" applyFill="1" xfId="0"/>
    <xf numFmtId="168" applyNumberFormat="1" fontId="5" applyFont="1" fillId="0" applyFill="1" xfId="0"/>
    <xf numFmtId="168" applyNumberFormat="1" fontId="2" applyFont="1" fillId="3" applyFill="1" applyAlignment="1" xfId="0">
      <alignment horizontal="center"/>
    </xf>
    <xf numFmtId="168" applyNumberFormat="1" fontId="13" applyFont="1" fillId="0" applyFill="1" borderId="8" applyBorder="1" applyAlignment="1" xfId="0">
      <alignment vertical="top"/>
    </xf>
    <xf numFmtId="168" applyNumberFormat="1" fontId="10" applyFont="1" fillId="0" applyFill="1" xfId="0"/>
    <xf numFmtId="168" applyNumberFormat="1" fontId="2" applyFont="1" fillId="0" applyFill="1" borderId="2" applyBorder="1" xfId="0"/>
    <xf numFmtId="168" applyNumberFormat="1" fontId="2" applyFont="1" fillId="0" applyFill="1" borderId="1" applyBorder="1" xfId="0"/>
    <xf numFmtId="168" applyNumberFormat="1" fontId="0" applyFont="1" fillId="0" applyFill="1" borderId="8" applyBorder="1" xfId="0"/>
    <xf numFmtId="168" applyNumberFormat="1" fontId="2" applyFont="1" fillId="0" applyFill="1" xfId="0"/>
    <xf numFmtId="168" applyNumberFormat="1" fontId="0" applyFont="1" fillId="0" applyFill="1" borderId="8" applyBorder="1" applyAlignment="1" xfId="0">
      <alignment vertical="top"/>
    </xf>
    <xf numFmtId="168" applyNumberFormat="1" fontId="2" applyFont="1" fillId="0" applyFill="1" borderId="4" applyBorder="1" xfId="0"/>
    <xf numFmtId="167" applyNumberFormat="1" fontId="6" applyFont="1" fillId="2" applyFill="1" applyAlignment="1" xfId="0">
      <alignment horizontal="right"/>
    </xf>
    <xf numFmtId="167" applyNumberFormat="1" fontId="0" applyFont="1" fillId="0" applyFill="1" xfId="0"/>
    <xf numFmtId="167" applyNumberFormat="1" fontId="5" applyFont="1" fillId="0" applyFill="1" xfId="0"/>
    <xf numFmtId="167" applyNumberFormat="1" fontId="2" applyFont="1" fillId="3" applyFill="1" applyAlignment="1" xfId="0">
      <alignment horizontal="center"/>
    </xf>
    <xf numFmtId="167" applyNumberFormat="1" fontId="13" applyFont="1" fillId="0" applyFill="1" borderId="8" applyBorder="1" applyAlignment="1" xfId="0">
      <alignment vertical="top"/>
    </xf>
    <xf numFmtId="167" applyNumberFormat="1" fontId="2" applyFont="1" fillId="0" applyFill="1" borderId="2" applyBorder="1" xfId="0"/>
    <xf numFmtId="167" applyNumberFormat="1" fontId="2" applyFont="1" fillId="0" applyFill="1" borderId="1" applyBorder="1" xfId="0"/>
    <xf numFmtId="167" applyNumberFormat="1" fontId="2" applyFont="1" fillId="0" applyFill="1" xfId="0"/>
    <xf numFmtId="167" applyNumberFormat="1" fontId="2" applyFont="1" fillId="0" applyFill="1" borderId="4" applyBorder="1" xfId="0"/>
    <xf numFmtId="170" applyNumberFormat="1" fontId="12" applyFont="1" fillId="0" applyFill="1" borderId="9" applyBorder="1" applyAlignment="1" xfId="0">
      <alignment vertical="bottom"/>
    </xf>
    <xf numFmtId="170" applyNumberFormat="1" fontId="6" applyFont="1" fillId="2" applyFill="1" applyAlignment="1" xfId="0">
      <alignment horizontal="right"/>
    </xf>
    <xf numFmtId="170" applyNumberFormat="1" fontId="0" applyFont="1" fillId="0" applyFill="1" borderId="8" applyBorder="1" applyProtection="1" xfId="0">
      <protection/>
    </xf>
    <xf numFmtId="170" applyNumberFormat="1" fontId="0" applyFont="1" fillId="0" applyFill="1" borderId="8" applyBorder="1" applyAlignment="1" applyProtection="1" xfId="0">
      <alignment vertical="top"/>
      <protection/>
    </xf>
    <xf numFmtId="170" applyNumberFormat="1" fontId="0" applyFont="1" fillId="0" applyFill="1" xfId="0"/>
    <xf numFmtId="170" applyNumberFormat="1" fontId="5" applyFont="1" fillId="0" applyFill="1" xfId="0"/>
    <xf numFmtId="170" applyNumberFormat="1" fontId="2" applyFont="1" fillId="3" applyFill="1" applyAlignment="1" xfId="0">
      <alignment horizontal="center"/>
    </xf>
    <xf numFmtId="170" applyNumberFormat="1" fontId="13" applyFont="1" fillId="0" applyFill="1" borderId="8" applyBorder="1" applyAlignment="1" xfId="0">
      <alignment vertical="top"/>
    </xf>
    <xf numFmtId="170" applyNumberFormat="1" fontId="2" applyFont="1" fillId="0" applyFill="1" borderId="2" applyBorder="1" xfId="0"/>
    <xf numFmtId="170" applyNumberFormat="1" fontId="2" applyFont="1" fillId="0" applyFill="1" borderId="1" applyBorder="1" xfId="0"/>
    <xf numFmtId="170" applyNumberFormat="1" fontId="0" applyFont="1" fillId="0" applyFill="1" borderId="8" applyBorder="1" xfId="0"/>
    <xf numFmtId="170" applyNumberFormat="1" fontId="2" applyFont="1" fillId="0" applyFill="1" xfId="0"/>
    <xf numFmtId="170" applyNumberFormat="1" fontId="0" applyFont="1" fillId="0" applyFill="1" borderId="8" applyBorder="1" applyAlignment="1" xfId="0">
      <alignment vertical="top"/>
    </xf>
    <xf numFmtId="170" applyNumberFormat="1" fontId="2" applyFont="1" fillId="0" applyFill="1" borderId="4" applyBorder="1" xfId="0"/>
    <xf numFmtId="171" applyNumberFormat="1" fontId="12" applyFont="1" fillId="0" applyFill="1" borderId="9" applyBorder="1" applyAlignment="1" xfId="0">
      <alignment vertical="bottom"/>
    </xf>
    <xf numFmtId="171" applyNumberFormat="1" fontId="6" applyFont="1" fillId="2" applyFill="1" applyAlignment="1" xfId="0">
      <alignment horizontal="right"/>
    </xf>
    <xf numFmtId="171" applyNumberFormat="1" fontId="0" applyFont="1" fillId="0" applyFill="1" borderId="8" applyBorder="1" applyProtection="1" xfId="0">
      <protection/>
    </xf>
    <xf numFmtId="171" applyNumberFormat="1" fontId="0" applyFont="1" fillId="0" applyFill="1" borderId="8" applyBorder="1" applyAlignment="1" applyProtection="1" xfId="0">
      <alignment vertical="top"/>
      <protection/>
    </xf>
    <xf numFmtId="171" applyNumberFormat="1" fontId="0" applyFont="1" fillId="0" applyFill="1" xfId="0"/>
    <xf numFmtId="171" applyNumberFormat="1" fontId="5" applyFont="1" fillId="0" applyFill="1" xfId="0"/>
    <xf numFmtId="171" applyNumberFormat="1" fontId="2" applyFont="1" fillId="3" applyFill="1" applyAlignment="1" xfId="0">
      <alignment horizontal="center"/>
    </xf>
    <xf numFmtId="171" applyNumberFormat="1" fontId="2" applyFont="1" fillId="0" applyFill="1" borderId="2" applyBorder="1" xfId="0"/>
    <xf numFmtId="171" applyNumberFormat="1" fontId="2" applyFont="1" fillId="0" applyFill="1" borderId="1" applyBorder="1" xfId="0"/>
    <xf numFmtId="171" applyNumberFormat="1" fontId="0" applyFont="1" fillId="0" applyFill="1" borderId="8" applyBorder="1" xfId="0"/>
    <xf numFmtId="171" applyNumberFormat="1" fontId="2" applyFont="1" fillId="0" applyFill="1" xfId="0"/>
    <xf numFmtId="171" applyNumberFormat="1" fontId="0" applyFont="1" fillId="0" applyFill="1" borderId="8" applyBorder="1" applyAlignment="1" xfId="0">
      <alignment vertical="top"/>
    </xf>
    <xf numFmtId="171" applyNumberFormat="1" fontId="2" applyFont="1" fillId="0" applyFill="1" borderId="4" applyBorder="1" xfId="0"/>
    <xf numFmtId="4" applyNumberFormat="1" fontId="0" applyFont="1" fillId="0" applyFill="1" borderId="8" applyBorder="1" applyAlignment="1" xfId="0">
      <alignment vertical="top"/>
    </xf>
    <xf numFmtId="0" applyNumberFormat="1" fontId="10" applyFont="1" fillId="0" applyFill="1" xfId="0"/>
    <xf numFmtId="4" applyNumberFormat="1" fontId="10" applyFont="1" fillId="0" applyFill="1" xfId="0"/>
    <xf numFmtId="173" applyNumberFormat="1" fontId="0" applyFont="1" fillId="0" applyFill="1" xfId="0"/>
    <xf numFmtId="166" applyNumberFormat="1" fontId="14" applyFont="1" fillId="0" applyFill="1" applyAlignment="1" xfId="0">
      <alignment vertical="top"/>
    </xf>
    <xf numFmtId="166" applyNumberFormat="1" fontId="14" applyFont="1" fillId="0" applyFill="1" borderId="1" applyBorder="1" applyAlignment="1" xfId="0">
      <alignment vertical="top"/>
    </xf>
    <xf numFmtId="166" applyNumberFormat="1" fontId="14" applyFont="1" fillId="0" applyFill="1" borderId="4" applyBorder="1" applyAlignment="1" xfId="0">
      <alignment vertical="top"/>
    </xf>
    <xf numFmtId="166" applyNumberFormat="1" fontId="14" applyFont="1" fillId="0" applyFill="1" borderId="5" applyBorder="1" applyAlignment="1" xfId="0">
      <alignment vertical="top"/>
    </xf>
    <xf numFmtId="166" applyNumberFormat="1" fontId="14" applyFont="1" fillId="0" applyFill="1" borderId="6" applyBorder="1" applyAlignment="1" xfId="0">
      <alignment vertical="top"/>
    </xf>
    <xf numFmtId="166" applyNumberFormat="1" fontId="14" applyFont="1" fillId="0" applyFill="1" borderId="7" applyBorder="1" applyAlignment="1" xfId="0">
      <alignment vertical="top"/>
    </xf>
    <xf numFmtId="166" applyNumberFormat="1" fontId="14" applyFont="1" fillId="0" applyFill="1" borderId="8" applyBorder="1" applyAlignment="1" xfId="0">
      <alignment vertical="top"/>
    </xf>
    <xf numFmtId="4" applyNumberFormat="1" fontId="14" applyFont="1" fillId="0" applyFill="1" applyAlignment="1" xfId="0">
      <alignment vertical="top"/>
    </xf>
    <xf numFmtId="4" applyNumberFormat="1" fontId="14" applyFont="1" fillId="0" applyFill="1" borderId="1" applyBorder="1" applyAlignment="1" xfId="0">
      <alignment vertical="top"/>
    </xf>
    <xf numFmtId="4" applyNumberFormat="1" fontId="14" applyFont="1" fillId="0" applyFill="1" borderId="4" applyBorder="1" applyAlignment="1" xfId="0">
      <alignment vertical="top"/>
    </xf>
    <xf numFmtId="4" applyNumberFormat="1" fontId="14" applyFont="1" fillId="0" applyFill="1" borderId="5" applyBorder="1" applyAlignment="1" xfId="0">
      <alignment vertical="top"/>
    </xf>
    <xf numFmtId="4" applyNumberFormat="1" fontId="14" applyFont="1" fillId="0" applyFill="1" borderId="6" applyBorder="1" applyAlignment="1" xfId="0">
      <alignment vertical="top"/>
    </xf>
    <xf numFmtId="4" applyNumberFormat="1" fontId="14" applyFont="1" fillId="0" applyFill="1" borderId="7" applyBorder="1" applyAlignment="1" xfId="0">
      <alignment vertical="top"/>
    </xf>
    <xf numFmtId="4" applyNumberFormat="1" fontId="14" applyFont="1" fillId="0" applyFill="1" borderId="8" applyBorder="1" applyAlignment="1" xfId="0">
      <alignment vertical="top"/>
    </xf>
    <xf numFmtId="0" applyNumberFormat="1" fontId="14" applyFont="1" fillId="0" applyFill="1" applyAlignment="1" xfId="0">
      <alignment vertical="top"/>
    </xf>
    <xf numFmtId="0" applyNumberFormat="1" fontId="14" applyFont="1" fillId="0" applyFill="1" borderId="1" applyBorder="1" applyAlignment="1" xfId="0">
      <alignment vertical="top"/>
    </xf>
    <xf numFmtId="0" applyNumberFormat="1" fontId="14" applyFont="1" fillId="0" applyFill="1" borderId="4" applyBorder="1" applyAlignment="1" xfId="0">
      <alignment vertical="top"/>
    </xf>
    <xf numFmtId="0" applyNumberFormat="1" fontId="14" applyFont="1" fillId="0" applyFill="1" borderId="5" applyBorder="1" applyAlignment="1" xfId="0">
      <alignment vertical="top"/>
    </xf>
    <xf numFmtId="0" applyNumberFormat="1" fontId="14" applyFont="1" fillId="0" applyFill="1" borderId="6" applyBorder="1" applyAlignment="1" xfId="0">
      <alignment vertical="top"/>
    </xf>
    <xf numFmtId="0" applyNumberFormat="1" fontId="14" applyFont="1" fillId="0" applyFill="1" borderId="7" applyBorder="1" applyAlignment="1" xfId="0">
      <alignment vertical="top"/>
    </xf>
    <xf numFmtId="0" applyNumberFormat="1" fontId="14" applyFont="1" fillId="0" applyFill="1" borderId="8" applyBorder="1" applyAlignment="1" xfId="0">
      <alignment vertical="top"/>
    </xf>
    <xf numFmtId="166" applyNumberFormat="1" fontId="15" applyFont="1" fillId="0" applyFill="1" borderId="8" applyBorder="1" applyAlignment="1" xfId="0">
      <alignment vertical="top"/>
    </xf>
    <xf numFmtId="4" applyNumberFormat="1" fontId="15" applyFont="1" fillId="0" applyFill="1" borderId="8" applyBorder="1" applyAlignment="1" xfId="0">
      <alignment vertical="top"/>
    </xf>
    <xf numFmtId="0" applyNumberFormat="1" fontId="15" applyFont="1" fillId="0" applyFill="1" borderId="8" applyBorder="1" applyAlignment="1" xfId="0">
      <alignment vertical="top"/>
    </xf>
    <xf numFmtId="166" applyNumberFormat="1" fontId="16" applyFont="1" fillId="0" applyFill="1" borderId="8" applyBorder="1" applyAlignment="1" xfId="0">
      <alignment vertical="top"/>
    </xf>
    <xf numFmtId="4" applyNumberFormat="1" fontId="16" applyFont="1" fillId="0" applyFill="1" borderId="8" applyBorder="1" applyAlignment="1" xfId="0">
      <alignment vertical="top"/>
    </xf>
    <xf numFmtId="0" applyNumberFormat="1" fontId="16" applyFont="1" fillId="0" applyFill="1" borderId="8" applyBorder="1" applyAlignment="1" xfId="0">
      <alignment vertical="top"/>
    </xf>
    <xf numFmtId="166" applyNumberFormat="1" fontId="17" applyFont="1" fillId="0" applyFill="1" borderId="8" applyBorder="1" applyAlignment="1" xfId="0">
      <alignment vertical="top"/>
    </xf>
    <xf numFmtId="4" applyNumberFormat="1" fontId="17" applyFont="1" fillId="0" applyFill="1" borderId="8" applyBorder="1" applyAlignment="1" xfId="0">
      <alignment vertical="top"/>
    </xf>
    <xf numFmtId="0" applyNumberFormat="1" fontId="17" applyFont="1" fillId="0" applyFill="1" borderId="8" applyBorder="1" applyAlignment="1" xfId="0">
      <alignment vertical="top"/>
    </xf>
    <xf numFmtId="0" applyNumberFormat="1" fontId="18" applyFont="1" fillId="0" applyFill="1" borderId="8" applyBorder="1" xfId="0"/>
    <xf numFmtId="0" applyNumberFormat="1" fontId="19" applyFont="1" fillId="0" applyFill="1" borderId="8" applyBorder="1" xfId="0"/>
    <xf numFmtId="4" applyNumberFormat="1" fontId="12" applyFont="1" fillId="0" applyFill="1" borderId="9" applyBorder="1" applyAlignment="1" xfId="0">
      <alignment vertical="bottom"/>
    </xf>
    <xf numFmtId="4" applyNumberFormat="1" fontId="12" applyFont="1" fillId="0" applyFill="1" borderId="9" applyBorder="1" applyAlignment="1" applyProtection="1" xfId="0">
      <alignment vertical="bottom"/>
      <protection/>
    </xf>
    <xf numFmtId="4" applyNumberFormat="1" fontId="0" applyFont="1" fillId="0" applyFill="1" borderId="10" applyBorder="1" applyAlignment="1" applyProtection="1" xfId="0">
      <alignment/>
      <protection/>
    </xf>
    <xf numFmtId="4" applyNumberFormat="1" fontId="0" applyFont="1" fillId="0" applyFill="1" borderId="10" applyBorder="1" applyAlignment="1" xfId="0">
      <alignment/>
    </xf>
    <xf numFmtId="0" applyNumberFormat="1" fontId="14" applyFont="1" fillId="0" applyFill="1" xfId="0"/>
    <xf numFmtId="171" applyNumberFormat="1" fontId="0" applyFont="1" fillId="0" applyFill="1" borderId="10" applyBorder="1" applyAlignment="1" xfId="0">
      <alignment/>
    </xf>
    <xf numFmtId="4" applyNumberFormat="1" fontId="21" applyFont="1" fillId="0" applyFill="1" xfId="0"/>
    <xf numFmtId="0" applyNumberFormat="1" fontId="10" applyFont="1" fillId="0" applyFill="1" xfId="0"/>
    <xf numFmtId="0" applyNumberFormat="1" fontId="21" applyFont="1" fillId="0" applyFill="1" xfId="0"/>
    <xf numFmtId="171" applyNumberFormat="1" fontId="0" applyFont="1" fillId="0" applyFill="1" applyProtection="1" xfId="0">
      <protection/>
    </xf>
    <xf numFmtId="171" applyNumberFormat="1" fontId="2" applyFont="1" fillId="0" applyFill="1" borderId="1" applyBorder="1" applyProtection="1" xfId="0">
      <protection/>
    </xf>
    <xf numFmtId="171" applyNumberFormat="1" fontId="10" applyFont="1" fillId="0" applyFill="1" applyProtection="1" xfId="0">
      <protection/>
    </xf>
    <xf numFmtId="0" applyNumberFormat="1" fontId="22" applyFont="1" fillId="0" applyFill="1" borderId="8" applyBorder="1" applyAlignment="1" xfId="0">
      <alignment vertical="top"/>
    </xf>
    <xf numFmtId="0" applyNumberFormat="1" fontId="23" applyFont="1" fillId="0" applyFill="1" borderId="8" applyBorder="1" xfId="0"/>
    <xf numFmtId="4" applyNumberFormat="1" fontId="22" applyFont="1" fillId="0" applyFill="1" borderId="8" applyBorder="1" applyAlignment="1" xfId="0">
      <alignment vertical="top"/>
    </xf>
    <xf numFmtId="171" applyNumberFormat="1" fontId="0" applyFont="1" fillId="0" applyFill="1" borderId="3" applyBorder="1" applyProtection="1" xfId="0">
      <protection/>
    </xf>
    <xf numFmtId="171" applyNumberFormat="1" fontId="2" applyFont="1" fillId="0" applyFill="1" applyProtection="1" xfId="0">
      <protection/>
    </xf>
    <xf numFmtId="171" applyNumberFormat="1" fontId="10" applyFont="1" fillId="0" applyFill="1" applyProtection="1" xfId="0">
      <protection/>
    </xf>
    <xf numFmtId="171" applyNumberFormat="1" fontId="0" applyFont="1" fillId="0" applyFill="1" borderId="1" applyBorder="1" applyProtection="1" xfId="0">
      <protection/>
    </xf>
    <xf numFmtId="171" applyNumberFormat="1" fontId="0" applyFont="1" fillId="0" applyFill="1" borderId="10" applyBorder="1" applyAlignment="1" applyProtection="1" xfId="0">
      <alignment/>
      <protection/>
    </xf>
    <xf numFmtId="171" applyNumberFormat="1" fontId="2" applyFont="1" fillId="0" applyFill="1" borderId="2" applyBorder="1" applyProtection="1" xfId="0">
      <protection/>
    </xf>
    <xf numFmtId="171" applyNumberFormat="1" fontId="12" applyFont="1" fillId="0" applyFill="1" borderId="9" applyBorder="1" applyAlignment="1" applyProtection="1" xfId="0">
      <alignment vertical="bottom"/>
      <protection/>
    </xf>
    <xf numFmtId="171" applyNumberFormat="1" fontId="5" applyFont="1" fillId="0" applyFill="1" applyProtection="1" xfId="0">
      <protection/>
    </xf>
    <xf numFmtId="171" applyNumberFormat="1" fontId="2" applyFont="1" fillId="3" applyFill="1" applyAlignment="1" applyProtection="1" xfId="0">
      <alignment horizontal="center"/>
      <protection/>
    </xf>
    <xf numFmtId="171" applyNumberFormat="1" fontId="13" applyFont="1" fillId="0" applyFill="1" borderId="8" applyBorder="1" applyAlignment="1" applyProtection="1" xfId="0">
      <alignment vertical="top"/>
      <protection/>
    </xf>
    <xf numFmtId="171" applyNumberFormat="1" fontId="2" applyFont="1" fillId="0" applyFill="1" borderId="4" applyBorder="1" applyProtection="1" xfId="0">
      <protection/>
    </xf>
    <xf numFmtId="171" applyNumberFormat="1" fontId="21" applyFont="1" fillId="0" applyFill="1" applyProtection="1" xfId="0">
      <protection/>
    </xf>
  </cellXfs>
  <cellStyles count="3">
    <cellStyle name="Comma" xfId="1" builtinId="3"/>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Id="rId1" Type="http://schemas.openxmlformats.org/officeDocument/2006/relationships/hyperlink" TargetMode="External" Target="https://investors.nike.com/Home/default.aspx"/></Relationships>
</file>

<file path=xl/worksheets/_rels/sheet2.xml.rels><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7"/>
  <sheetViews>
    <sheetView workbookViewId="0">
      <selection activeCell="A12" activeCellId="0" sqref="A12"/>
    </sheetView>
  </sheetViews>
  <sheetFormatPr defaultRowHeight="14.4" x14ac:dyDescent="0.3" outlineLevelRow="0" outlineLevelCol="0"/>
  <cols>
    <col min="1" max="1" width="176.109375" style="20" customWidth="1"/>
  </cols>
  <sheetData>
    <row r="1" ht="23">
      <c r="A1" s="19" t="s">
        <v>20</v>
      </c>
    </row>
    <row r="2">
      <c r="A2" s="23" t="s">
        <v>23</v>
      </c>
    </row>
    <row r="3">
      <c r="A3" s="23" t="s">
        <v>24</v>
      </c>
    </row>
    <row r="4">
      <c r="A4" s="23" t="s">
        <v>25</v>
      </c>
    </row>
    <row r="5">
      <c r="A5" s="23" t="s">
        <v>22</v>
      </c>
    </row>
    <row r="6">
      <c r="A6" s="23" t="s">
        <v>26</v>
      </c>
    </row>
    <row r="7" ht="23">
      <c r="A7" s="19" t="s">
        <v>29</v>
      </c>
    </row>
    <row r="8">
      <c r="A8" s="23" t="s">
        <v>21</v>
      </c>
    </row>
    <row r="9">
      <c r="A9" s="23" t="s">
        <v>27</v>
      </c>
    </row>
    <row r="10">
      <c r="A10" s="23" t="s">
        <v>28</v>
      </c>
    </row>
    <row r="11">
      <c r="A11" s="34" t="s">
        <v>128</v>
      </c>
    </row>
    <row r="12">
      <c r="A12" s="20" t="s">
        <v>30</v>
      </c>
    </row>
    <row r="13">
      <c r="A13" s="24" t="s">
        <v>127</v>
      </c>
    </row>
    <row r="14" customFormat="1" s="17">
      <c r="A14" s="25" t="s">
        <v>129</v>
      </c>
    </row>
    <row r="15">
      <c r="A15" s="21"/>
    </row>
    <row r="16">
      <c r="A16" s="21"/>
    </row>
    <row r="17">
      <c r="A17" s="21"/>
    </row>
  </sheetData>
  <hyperlinks>
    <hyperlink ref="A13"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9"/>
  <sheetViews>
    <sheetView workbookViewId="0" topLeftCell="A1" tabSelected="1">
      <pane ySplit="1" topLeftCell="A2" activePane="bottomLeft" state="frozen"/>
      <selection pane="bottomLeft" activeCell="I1" activeCellId="0" sqref="I1"/>
    </sheetView>
  </sheetViews>
  <sheetFormatPr defaultRowHeight="14.4" x14ac:dyDescent="0.3" outlineLevelRow="0" outlineLevelCol="0"/>
  <cols>
    <col min="1" max="1" width="78.109375" customWidth="1"/>
    <col min="2" max="2" width="11.04296875" bestFit="1" customWidth="1"/>
    <col min="3" max="3" width="10.90625" bestFit="1" customWidth="1"/>
    <col min="4" max="4" width="11.86328125" bestFit="1" customWidth="1" style="192"/>
    <col min="5" max="5" width="9" bestFit="1" customWidth="1"/>
    <col min="6" max="6" width="9" bestFit="1" customWidth="1"/>
    <col min="7" max="7" width="9" bestFit="1" customWidth="1"/>
    <col min="8" max="8" width="10.44140625" bestFit="1" customWidth="1"/>
    <col min="9" max="9" width="10.44140625" bestFit="1" customWidth="1"/>
  </cols>
  <sheetData>
    <row r="1" customHeight="1" ht="60">
      <c r="A1" s="15" t="s">
        <v>126</v>
      </c>
      <c r="B1" s="16">
        <f>+C1-1</f>
        <v>2015</v>
      </c>
      <c r="C1" s="16">
        <f>+D1-1</f>
        <v>2016</v>
      </c>
      <c r="D1" s="193">
        <f>+E1-1</f>
        <v>2017</v>
      </c>
      <c r="E1" s="16">
        <f>+F1-1</f>
        <v>2018</v>
      </c>
      <c r="F1" s="16">
        <f>+G1-1</f>
        <v>2019</v>
      </c>
      <c r="G1" s="16">
        <f>+H1-1</f>
        <v>2020</v>
      </c>
      <c r="H1" s="16">
        <f>+I1-1</f>
        <v>2021</v>
      </c>
      <c r="I1" s="16">
        <v>2022</v>
      </c>
    </row>
    <row r="2" ht="15">
      <c r="A2" t="s">
        <v>37</v>
      </c>
      <c r="B2" s="94">
        <v>30601</v>
      </c>
      <c r="C2" s="94">
        <v>32376</v>
      </c>
      <c r="D2" s="94">
        <v>34350</v>
      </c>
      <c r="E2" s="94">
        <v>36397</v>
      </c>
      <c r="F2" s="94">
        <v>39117</v>
      </c>
      <c r="G2" s="195">
        <v>37403</v>
      </c>
      <c r="H2" s="250">
        <v>44538</v>
      </c>
      <c r="I2" s="250">
        <v>46710</v>
      </c>
    </row>
    <row r="3" ht="15">
      <c r="A3" s="28" t="s">
        <v>38</v>
      </c>
      <c r="B3" s="94">
        <v>16534</v>
      </c>
      <c r="C3" s="94">
        <v>17405</v>
      </c>
      <c r="D3" s="94">
        <v>19038</v>
      </c>
      <c r="E3" s="94">
        <v>20441</v>
      </c>
      <c r="F3" s="94">
        <v>21643</v>
      </c>
      <c r="G3" s="195">
        <v>21162</v>
      </c>
      <c r="H3" s="256">
        <v>24576</v>
      </c>
      <c r="I3" s="256">
        <v>25231</v>
      </c>
    </row>
    <row r="4" ht="15" customFormat="1" s="1">
      <c r="A4" s="27" t="s">
        <v>4</v>
      </c>
      <c r="B4" s="195">
        <f>B2-B3</f>
        <v>14067</v>
      </c>
      <c r="C4" s="195">
        <v>14971</v>
      </c>
      <c r="D4" s="195">
        <v>15312</v>
      </c>
      <c r="E4" s="257">
        <f>+E2-E3</f>
        <v>15956</v>
      </c>
      <c r="F4" s="257">
        <f>+F2-F3</f>
        <v>17474</v>
      </c>
      <c r="G4" s="257">
        <f>+G2-G3</f>
        <v>16241</v>
      </c>
      <c r="H4" s="257">
        <f>+H2-H3</f>
        <v>19962</v>
      </c>
      <c r="I4" s="257">
        <f>+I2-I3</f>
        <v>21479</v>
      </c>
    </row>
    <row r="5" ht="15">
      <c r="A5" s="11" t="s">
        <v>31</v>
      </c>
      <c r="B5" s="194">
        <v>3213</v>
      </c>
      <c r="C5" s="258">
        <v>3278</v>
      </c>
      <c r="D5" s="94">
        <v>3341</v>
      </c>
      <c r="E5" s="195">
        <v>3577</v>
      </c>
      <c r="F5" s="195">
        <v>3753</v>
      </c>
      <c r="G5" s="195">
        <v>3592</v>
      </c>
      <c r="H5" s="250">
        <v>3114</v>
      </c>
      <c r="I5" s="250">
        <v>3850</v>
      </c>
    </row>
    <row r="6" ht="15">
      <c r="A6" s="11" t="s">
        <v>32</v>
      </c>
      <c r="B6" s="94">
        <v>6679</v>
      </c>
      <c r="C6" s="94">
        <v>7191</v>
      </c>
      <c r="D6" s="94">
        <v>7222</v>
      </c>
      <c r="E6" s="195">
        <v>7934</v>
      </c>
      <c r="F6" s="195">
        <v>8949</v>
      </c>
      <c r="G6" s="195">
        <v>9534</v>
      </c>
      <c r="H6" s="250">
        <v>9911</v>
      </c>
      <c r="I6" s="250">
        <v>10954</v>
      </c>
    </row>
    <row r="7" ht="15">
      <c r="A7" s="26" t="s">
        <v>33</v>
      </c>
      <c r="B7" s="195">
        <f>B5+B6</f>
        <v>9892</v>
      </c>
      <c r="C7" s="195">
        <f>C5+C6</f>
        <v>10469</v>
      </c>
      <c r="D7" s="195">
        <f>D5+D6</f>
        <v>10563</v>
      </c>
      <c r="E7" s="259">
        <f>+E5+E6</f>
        <v>11511</v>
      </c>
      <c r="F7" s="259">
        <f>+F5+F6</f>
        <v>12702</v>
      </c>
      <c r="G7" s="259">
        <f>+G5+G6</f>
        <v>13126</v>
      </c>
      <c r="H7" s="259">
        <f>+H5+H6</f>
        <v>13025</v>
      </c>
      <c r="I7" s="259">
        <f>+I5+I6</f>
        <v>14804</v>
      </c>
    </row>
    <row r="8" ht="15">
      <c r="A8" s="2" t="s">
        <v>34</v>
      </c>
      <c r="B8" s="94">
        <v>28</v>
      </c>
      <c r="C8" s="94">
        <v>19</v>
      </c>
      <c r="D8" s="94">
        <v>59</v>
      </c>
      <c r="E8" s="94">
        <v>54</v>
      </c>
      <c r="F8" s="94">
        <v>49</v>
      </c>
      <c r="G8" s="94">
        <v>89</v>
      </c>
      <c r="H8" s="250">
        <v>262</v>
      </c>
      <c r="I8" s="250">
        <v>205</v>
      </c>
    </row>
    <row r="9" ht="15">
      <c r="A9" s="2" t="s">
        <v>5</v>
      </c>
      <c r="B9" s="94">
        <v>-58</v>
      </c>
      <c r="C9" s="94">
        <v>-140</v>
      </c>
      <c r="D9" s="94">
        <v>-196</v>
      </c>
      <c r="E9" s="94">
        <v>66</v>
      </c>
      <c r="F9" s="94">
        <v>-78</v>
      </c>
      <c r="G9" s="94">
        <v>139</v>
      </c>
      <c r="H9" s="250">
        <v>14</v>
      </c>
      <c r="I9" s="250">
        <v>-181</v>
      </c>
    </row>
    <row r="10" ht="15">
      <c r="A10" s="4" t="s">
        <v>35</v>
      </c>
      <c r="B10" s="195">
        <f>+B4-B7-B8-B9</f>
        <v>4205</v>
      </c>
      <c r="C10" s="195">
        <f>+C4-C7-C8-C9</f>
        <v>4623</v>
      </c>
      <c r="D10" s="195">
        <f>+D4-D7-D8-D9</f>
        <v>4886</v>
      </c>
      <c r="E10" s="251">
        <f>+E4-E7-E8-E9</f>
        <v>4325</v>
      </c>
      <c r="F10" s="251">
        <f>+F4-F7-F8-F9</f>
        <v>4801</v>
      </c>
      <c r="G10" s="251">
        <f>+G4-G7-G8-G9</f>
        <v>2887</v>
      </c>
      <c r="H10" s="251">
        <f>+H4-H7-H8-H9</f>
        <v>6661</v>
      </c>
      <c r="I10" s="251">
        <f>+I4-I7-I8-I9</f>
        <v>6651</v>
      </c>
    </row>
    <row r="11" ht="15">
      <c r="A11" s="2" t="s">
        <v>36</v>
      </c>
      <c r="B11" s="94">
        <v>932</v>
      </c>
      <c r="C11" s="94">
        <v>863</v>
      </c>
      <c r="D11" s="94">
        <v>646</v>
      </c>
      <c r="E11" s="260">
        <v>2392</v>
      </c>
      <c r="F11" s="250">
        <v>772</v>
      </c>
      <c r="G11" s="250">
        <v>348</v>
      </c>
      <c r="H11" s="250">
        <v>934</v>
      </c>
      <c r="I11" s="250">
        <v>605</v>
      </c>
    </row>
    <row r="12" ht="15">
      <c r="A12" s="6" t="s">
        <v>39</v>
      </c>
      <c r="B12" s="195">
        <f>B10-B11</f>
        <v>3273</v>
      </c>
      <c r="C12" s="195">
        <f>C10-C11</f>
        <v>3760</v>
      </c>
      <c r="D12" s="195">
        <f>D10-D11</f>
        <v>4240</v>
      </c>
      <c r="E12" s="261">
        <f>+E10-E11</f>
        <v>1933</v>
      </c>
      <c r="F12" s="261">
        <f>+F10-F11</f>
        <v>4029</v>
      </c>
      <c r="G12" s="261">
        <f>+G10-G11</f>
        <v>2539</v>
      </c>
      <c r="H12" s="261">
        <f>+H10-H11</f>
        <v>5727</v>
      </c>
      <c r="I12" s="261">
        <f>+I10-I11</f>
        <v>6046</v>
      </c>
    </row>
    <row r="13" ht="15">
      <c r="A13" s="1" t="s">
        <v>8</v>
      </c>
      <c r="B13" s="194"/>
      <c r="C13" s="194"/>
      <c r="D13" s="194"/>
      <c r="E13" s="250"/>
      <c r="F13" s="250"/>
      <c r="G13" s="250"/>
      <c r="H13" s="262"/>
      <c r="I13" s="262"/>
    </row>
    <row r="14" ht="15">
      <c r="A14" s="2" t="s">
        <v>6</v>
      </c>
      <c r="B14" s="94">
        <v>1.9</v>
      </c>
      <c r="C14" s="94">
        <v>2.21</v>
      </c>
      <c r="D14" s="94">
        <v>2.56</v>
      </c>
      <c r="E14" s="94">
        <v>1.19</v>
      </c>
      <c r="F14" s="94">
        <v>2.55</v>
      </c>
      <c r="G14" s="94">
        <v>1.6300000000000001</v>
      </c>
      <c r="H14" s="262">
        <v>3.64</v>
      </c>
      <c r="I14" s="262">
        <v>3.83</v>
      </c>
    </row>
    <row r="15" ht="15">
      <c r="A15" s="2" t="s">
        <v>7</v>
      </c>
      <c r="B15" s="94">
        <v>1.85</v>
      </c>
      <c r="C15" s="94">
        <v>2.16</v>
      </c>
      <c r="D15" s="94">
        <v>2.51</v>
      </c>
      <c r="E15" s="94">
        <v>1.17</v>
      </c>
      <c r="F15" s="94">
        <v>2.49</v>
      </c>
      <c r="G15" s="94">
        <v>1.6</v>
      </c>
      <c r="H15" s="262">
        <v>3.56</v>
      </c>
      <c r="I15" s="262">
        <v>3.75</v>
      </c>
    </row>
    <row r="16" ht="15">
      <c r="A16" s="2" t="s">
        <v>132</v>
      </c>
      <c r="B16" s="94">
        <v>0.54</v>
      </c>
      <c r="C16" s="94">
        <v>0.62</v>
      </c>
      <c r="D16" s="195">
        <v>0.7000000000000001</v>
      </c>
      <c r="E16" s="262"/>
      <c r="F16" s="262"/>
      <c r="G16" s="262"/>
      <c r="H16" s="262"/>
      <c r="I16" s="262"/>
    </row>
    <row r="17" ht="15">
      <c r="A17" s="1" t="s">
        <v>9</v>
      </c>
      <c r="B17" s="250"/>
      <c r="C17" s="250"/>
      <c r="D17" s="250"/>
      <c r="E17" s="262"/>
      <c r="F17" s="262"/>
      <c r="G17" s="262"/>
      <c r="H17" s="262"/>
      <c r="I17" s="262"/>
    </row>
    <row r="18" ht="15">
      <c r="A18" s="2" t="s">
        <v>6</v>
      </c>
      <c r="B18" s="262">
        <v>1723.5</v>
      </c>
      <c r="C18" s="262">
        <v>1697.9</v>
      </c>
      <c r="D18" s="262">
        <v>1657.8</v>
      </c>
      <c r="E18" s="94">
        <v>1623.8</v>
      </c>
      <c r="F18" s="94">
        <v>1579.7</v>
      </c>
      <c r="G18" s="250">
        <v>1558.8</v>
      </c>
      <c r="H18" s="250">
        <v>1573</v>
      </c>
      <c r="I18" s="250">
        <v>1578.8</v>
      </c>
    </row>
    <row r="19" ht="15">
      <c r="A19" s="2" t="s">
        <v>7</v>
      </c>
      <c r="B19" s="260">
        <v>1768.8</v>
      </c>
      <c r="C19" s="260">
        <v>1742.5</v>
      </c>
      <c r="D19" s="250">
        <v>1692</v>
      </c>
      <c r="E19" s="94">
        <v>1659.1</v>
      </c>
      <c r="F19" s="94">
        <v>1618.4</v>
      </c>
      <c r="G19" s="250">
        <v>1591.6</v>
      </c>
      <c r="H19" s="250">
        <v>1609.4</v>
      </c>
      <c r="I19" s="250">
        <v>1610.8</v>
      </c>
    </row>
    <row r="20">
      <c r="B20" s="262"/>
      <c r="C20" s="262"/>
      <c r="D20" s="262"/>
      <c r="E20" s="262"/>
      <c r="F20" s="262"/>
      <c r="G20" s="262"/>
      <c r="H20" s="262"/>
      <c r="I20" s="262"/>
    </row>
    <row r="21" customFormat="1" s="12">
      <c r="A21" s="12" t="s">
        <v>2</v>
      </c>
      <c r="B21" s="263">
        <f>+ROUND(((B12/B19)-B15),2)</f>
        <v>0</v>
      </c>
      <c r="C21" s="263">
        <f>+ROUND(((C12/C19)-C15),2)</f>
        <v>0</v>
      </c>
      <c r="D21" s="263">
        <f>+ROUND(((D12/D19)-D15),2)</f>
        <v>0</v>
      </c>
      <c r="E21" s="263">
        <f>+ROUND(((E12/E19)-E15),2)</f>
        <v>0</v>
      </c>
      <c r="F21" s="263">
        <f>+ROUND(((F12/F19)-F15),2)</f>
        <v>0</v>
      </c>
      <c r="G21" s="263">
        <f>+ROUND(((G12/G19)-G15),2)</f>
        <v>0</v>
      </c>
      <c r="H21" s="263">
        <f>+ROUND(((H12/H19)-H15),2)</f>
        <v>0</v>
      </c>
      <c r="I21" s="263">
        <f>+ROUND(((I12/I19)-I15),2)</f>
        <v>0</v>
      </c>
    </row>
    <row r="22">
      <c r="B22" s="262"/>
      <c r="C22" s="262"/>
      <c r="D22" s="262"/>
      <c r="E22" s="262"/>
      <c r="F22" s="262"/>
      <c r="G22" s="262"/>
      <c r="H22" s="262"/>
      <c r="I22" s="262"/>
    </row>
    <row r="23">
      <c r="A23" s="14" t="s">
        <v>0</v>
      </c>
      <c r="B23" s="264"/>
      <c r="C23" s="264"/>
      <c r="D23" s="264"/>
      <c r="E23" s="264"/>
      <c r="F23" s="264"/>
      <c r="G23" s="264"/>
      <c r="H23" s="264"/>
      <c r="I23" s="264"/>
    </row>
    <row r="24">
      <c r="A24" s="1" t="s">
        <v>40</v>
      </c>
      <c r="B24" s="262"/>
      <c r="C24" s="262"/>
      <c r="D24" s="262"/>
      <c r="E24" s="262"/>
      <c r="F24" s="262"/>
      <c r="G24" s="262"/>
      <c r="H24" s="262"/>
      <c r="I24" s="262"/>
    </row>
    <row r="25">
      <c r="A25" s="10" t="s">
        <v>41</v>
      </c>
      <c r="B25" s="250"/>
      <c r="C25" s="250"/>
      <c r="D25" s="250"/>
      <c r="E25" s="250"/>
      <c r="F25" s="250"/>
      <c r="G25" s="250"/>
      <c r="H25" s="250"/>
      <c r="I25" s="250"/>
    </row>
    <row r="26" ht="15">
      <c r="A26" s="11" t="s">
        <v>42</v>
      </c>
      <c r="B26" s="94">
        <v>3852</v>
      </c>
      <c r="C26" s="94">
        <v>3138</v>
      </c>
      <c r="D26" s="94">
        <v>3808</v>
      </c>
      <c r="E26" s="94">
        <v>4249</v>
      </c>
      <c r="F26" s="94">
        <v>4466</v>
      </c>
      <c r="G26" s="94">
        <v>8348</v>
      </c>
      <c r="H26" s="250">
        <v>9889</v>
      </c>
      <c r="I26" s="250">
        <v>8574</v>
      </c>
    </row>
    <row r="27" ht="15">
      <c r="A27" s="11" t="s">
        <v>43</v>
      </c>
      <c r="B27" s="94">
        <v>2072</v>
      </c>
      <c r="C27" s="94">
        <v>2319</v>
      </c>
      <c r="D27" s="94">
        <v>2371</v>
      </c>
      <c r="E27" s="94">
        <v>996</v>
      </c>
      <c r="F27" s="94">
        <v>197</v>
      </c>
      <c r="G27" s="94">
        <v>439</v>
      </c>
      <c r="H27" s="250">
        <v>3587</v>
      </c>
      <c r="I27" s="250">
        <v>4423</v>
      </c>
    </row>
    <row r="28" ht="15">
      <c r="A28" s="11" t="s">
        <v>44</v>
      </c>
      <c r="B28" s="94">
        <v>3358</v>
      </c>
      <c r="C28" s="94">
        <v>3241</v>
      </c>
      <c r="D28" s="94">
        <v>3677</v>
      </c>
      <c r="E28" s="94">
        <v>3498</v>
      </c>
      <c r="F28" s="94">
        <v>4272</v>
      </c>
      <c r="G28" s="94">
        <v>2749</v>
      </c>
      <c r="H28" s="250">
        <v>4463</v>
      </c>
      <c r="I28" s="250">
        <v>4667</v>
      </c>
    </row>
    <row r="29" ht="15">
      <c r="A29" s="11" t="s">
        <v>45</v>
      </c>
      <c r="B29" s="94">
        <v>4337</v>
      </c>
      <c r="C29" s="94">
        <v>4838</v>
      </c>
      <c r="D29" s="94">
        <v>5055</v>
      </c>
      <c r="E29" s="94">
        <v>5261</v>
      </c>
      <c r="F29" s="94">
        <v>5622</v>
      </c>
      <c r="G29" s="94">
        <v>7367</v>
      </c>
      <c r="H29" s="250">
        <v>6854</v>
      </c>
      <c r="I29" s="250">
        <v>8420</v>
      </c>
    </row>
    <row r="30" ht="15">
      <c r="A30" s="11" t="s">
        <v>186</v>
      </c>
      <c r="B30" s="94">
        <v>389</v>
      </c>
      <c r="C30" s="94"/>
      <c r="D30" s="94"/>
      <c r="E30" s="194"/>
      <c r="F30" s="194"/>
      <c r="G30" s="194"/>
      <c r="H30" s="250"/>
      <c r="I30" s="250"/>
    </row>
    <row r="31" ht="15">
      <c r="A31" s="11" t="s">
        <v>46</v>
      </c>
      <c r="B31" s="94">
        <v>1968</v>
      </c>
      <c r="C31" s="94">
        <v>1489</v>
      </c>
      <c r="D31" s="94">
        <v>1150</v>
      </c>
      <c r="E31" s="94">
        <v>1130</v>
      </c>
      <c r="F31" s="94">
        <v>1968</v>
      </c>
      <c r="G31" s="94">
        <v>1653</v>
      </c>
      <c r="H31" s="250">
        <v>1498</v>
      </c>
      <c r="I31" s="250">
        <v>2129</v>
      </c>
    </row>
    <row r="32" ht="15">
      <c r="A32" s="4" t="s">
        <v>10</v>
      </c>
      <c r="B32" s="251">
        <f>+SUM(B26:B31)</f>
        <v>15976</v>
      </c>
      <c r="C32" s="265">
        <v>15025</v>
      </c>
      <c r="D32" s="265">
        <v>16061</v>
      </c>
      <c r="E32" s="251">
        <f>+SUM(E26:E31)</f>
        <v>15134</v>
      </c>
      <c r="F32" s="251">
        <f>+SUM(F26:F31)</f>
        <v>16525</v>
      </c>
      <c r="G32" s="251">
        <f>+SUM(G26:G31)</f>
        <v>20556</v>
      </c>
      <c r="H32" s="251">
        <f>+SUM(H26:H31)</f>
        <v>26291</v>
      </c>
      <c r="I32" s="251">
        <f>+SUM(I26:I31)</f>
        <v>28213</v>
      </c>
    </row>
    <row r="33" ht="15">
      <c r="A33" s="2" t="s">
        <v>47</v>
      </c>
      <c r="B33" s="94">
        <v>3011</v>
      </c>
      <c r="C33" s="94">
        <v>3520</v>
      </c>
      <c r="D33" s="252">
        <v>3989</v>
      </c>
      <c r="E33" s="94">
        <v>4454</v>
      </c>
      <c r="F33" s="94">
        <v>4744</v>
      </c>
      <c r="G33" s="94">
        <v>4866</v>
      </c>
      <c r="H33" s="250">
        <v>4904</v>
      </c>
      <c r="I33" s="250">
        <v>4791</v>
      </c>
    </row>
    <row r="34" ht="15">
      <c r="A34" s="2" t="s">
        <v>48</v>
      </c>
      <c r="B34" s="194"/>
      <c r="C34" s="250"/>
      <c r="D34" s="250"/>
      <c r="E34" s="194"/>
      <c r="F34" s="94"/>
      <c r="G34" s="94">
        <v>3097</v>
      </c>
      <c r="H34" s="250">
        <v>3113</v>
      </c>
      <c r="I34" s="250">
        <v>2926</v>
      </c>
    </row>
    <row r="35" ht="15">
      <c r="A35" s="2" t="s">
        <v>49</v>
      </c>
      <c r="B35" s="94">
        <v>281</v>
      </c>
      <c r="C35" s="94">
        <v>281</v>
      </c>
      <c r="D35" s="94">
        <v>283</v>
      </c>
      <c r="E35" s="94">
        <v>285</v>
      </c>
      <c r="F35" s="94">
        <v>283</v>
      </c>
      <c r="G35" s="94">
        <v>274</v>
      </c>
      <c r="H35" s="250">
        <v>269</v>
      </c>
      <c r="I35" s="250">
        <v>286</v>
      </c>
    </row>
    <row r="36" ht="15">
      <c r="A36" s="2" t="s">
        <v>50</v>
      </c>
      <c r="B36" s="94">
        <v>131</v>
      </c>
      <c r="C36" s="94">
        <v>131</v>
      </c>
      <c r="D36" s="94">
        <v>139</v>
      </c>
      <c r="E36" s="94">
        <v>154</v>
      </c>
      <c r="F36" s="94">
        <v>154</v>
      </c>
      <c r="G36" s="94">
        <v>223</v>
      </c>
      <c r="H36" s="250">
        <v>242</v>
      </c>
      <c r="I36" s="250">
        <v>284</v>
      </c>
    </row>
    <row r="37" ht="15">
      <c r="A37" s="2" t="s">
        <v>51</v>
      </c>
      <c r="B37" s="94">
        <v>2201</v>
      </c>
      <c r="C37" s="94">
        <v>2422</v>
      </c>
      <c r="D37" s="94">
        <v>2787</v>
      </c>
      <c r="E37" s="94">
        <v>2509</v>
      </c>
      <c r="F37" s="94">
        <v>2011</v>
      </c>
      <c r="G37" s="94">
        <v>2326</v>
      </c>
      <c r="H37" s="250">
        <v>2921</v>
      </c>
      <c r="I37" s="250">
        <v>3821</v>
      </c>
    </row>
    <row r="38" ht="15">
      <c r="A38" s="6" t="s">
        <v>52</v>
      </c>
      <c r="B38" s="261">
        <f>+SUM(B32:B37)</f>
        <v>21600</v>
      </c>
      <c r="C38" s="261">
        <f>+SUM(C32:C37)</f>
        <v>21379</v>
      </c>
      <c r="D38" s="261">
        <f>+SUM(D32:D37)</f>
        <v>23259</v>
      </c>
      <c r="E38" s="261">
        <f>+SUM(E32:E37)</f>
        <v>22536</v>
      </c>
      <c r="F38" s="261">
        <f>+SUM(F32:F37)</f>
        <v>23717</v>
      </c>
      <c r="G38" s="261">
        <f>+SUM(G32:G37)</f>
        <v>31342</v>
      </c>
      <c r="H38" s="261">
        <f>+SUM(H32:H37)</f>
        <v>37740</v>
      </c>
      <c r="I38" s="261">
        <f>+SUM(I32:I37)</f>
        <v>40321</v>
      </c>
    </row>
    <row r="39" ht="15">
      <c r="A39" s="1" t="s">
        <v>53</v>
      </c>
      <c r="B39" s="250"/>
      <c r="C39" s="250"/>
      <c r="D39" s="250"/>
      <c r="E39" s="250"/>
      <c r="F39" s="250"/>
      <c r="G39" s="250"/>
      <c r="H39" s="250"/>
      <c r="I39" s="250"/>
    </row>
    <row r="40">
      <c r="A40" s="2" t="s">
        <v>54</v>
      </c>
      <c r="B40" s="250"/>
      <c r="C40" s="250"/>
      <c r="D40" s="250"/>
      <c r="E40" s="250"/>
      <c r="F40" s="250"/>
      <c r="G40" s="250"/>
      <c r="H40" s="250"/>
      <c r="I40" s="250"/>
    </row>
    <row r="41" ht="15">
      <c r="A41" s="11" t="s">
        <v>55</v>
      </c>
      <c r="B41" s="94">
        <v>107</v>
      </c>
      <c r="C41" s="94">
        <v>44</v>
      </c>
      <c r="D41" s="94">
        <v>6</v>
      </c>
      <c r="E41" s="94">
        <v>6</v>
      </c>
      <c r="F41" s="94">
        <v>6</v>
      </c>
      <c r="G41" s="94">
        <v>3</v>
      </c>
      <c r="H41" s="250">
        <v>0</v>
      </c>
      <c r="I41" s="250">
        <v>500</v>
      </c>
    </row>
    <row r="42" ht="15">
      <c r="A42" s="11" t="s">
        <v>56</v>
      </c>
      <c r="B42" s="94">
        <v>74</v>
      </c>
      <c r="C42" s="94">
        <v>1</v>
      </c>
      <c r="D42" s="94">
        <v>325</v>
      </c>
      <c r="E42" s="94">
        <v>336</v>
      </c>
      <c r="F42" s="94">
        <v>9</v>
      </c>
      <c r="G42" s="94">
        <v>248</v>
      </c>
      <c r="H42" s="250">
        <v>2</v>
      </c>
      <c r="I42" s="250">
        <v>10</v>
      </c>
    </row>
    <row r="43" ht="15">
      <c r="A43" s="11" t="s">
        <v>11</v>
      </c>
      <c r="B43" s="94">
        <v>2131</v>
      </c>
      <c r="C43" s="94">
        <v>2191</v>
      </c>
      <c r="D43" s="94">
        <v>2048</v>
      </c>
      <c r="E43" s="94">
        <v>2279</v>
      </c>
      <c r="F43" s="94">
        <v>2612</v>
      </c>
      <c r="G43" s="94">
        <v>2248</v>
      </c>
      <c r="H43" s="250">
        <v>2836</v>
      </c>
      <c r="I43" s="250">
        <v>3358</v>
      </c>
    </row>
    <row r="44" ht="15">
      <c r="A44" s="11" t="s">
        <v>57</v>
      </c>
      <c r="B44" s="194"/>
      <c r="C44" s="250"/>
      <c r="D44" s="250"/>
      <c r="E44" s="194"/>
      <c r="F44" s="94"/>
      <c r="G44" s="94">
        <v>445</v>
      </c>
      <c r="H44" s="250">
        <v>467</v>
      </c>
      <c r="I44" s="250">
        <v>420</v>
      </c>
    </row>
    <row r="45" ht="15">
      <c r="A45" s="11" t="s">
        <v>12</v>
      </c>
      <c r="B45" s="94">
        <v>3951</v>
      </c>
      <c r="C45" s="94">
        <v>3037</v>
      </c>
      <c r="D45" s="94">
        <v>3011</v>
      </c>
      <c r="E45" s="94">
        <v>3269</v>
      </c>
      <c r="F45" s="94">
        <v>5010</v>
      </c>
      <c r="G45" s="94">
        <v>5184</v>
      </c>
      <c r="H45" s="250">
        <v>6063</v>
      </c>
      <c r="I45" s="250">
        <v>6220</v>
      </c>
    </row>
    <row r="46" ht="15">
      <c r="A46" s="11" t="s">
        <v>58</v>
      </c>
      <c r="B46" s="94">
        <v>71</v>
      </c>
      <c r="C46" s="94">
        <v>85</v>
      </c>
      <c r="D46" s="94">
        <v>84</v>
      </c>
      <c r="E46" s="94">
        <v>150</v>
      </c>
      <c r="F46" s="94">
        <v>229</v>
      </c>
      <c r="G46" s="94">
        <v>156</v>
      </c>
      <c r="H46" s="250">
        <v>306</v>
      </c>
      <c r="I46" s="250">
        <v>222</v>
      </c>
    </row>
    <row r="47">
      <c r="A47" s="4" t="s">
        <v>13</v>
      </c>
      <c r="B47" s="251">
        <f>+SUM(B41:B46)</f>
        <v>6334</v>
      </c>
      <c r="C47" s="251">
        <f>+SUM(C41:C46)</f>
        <v>5358</v>
      </c>
      <c r="D47" s="251">
        <f>+SUM(D41:D46)</f>
        <v>5474</v>
      </c>
      <c r="E47" s="251">
        <f>+SUM(E41:E46)</f>
        <v>6040</v>
      </c>
      <c r="F47" s="251">
        <f>+SUM(F41:F46)</f>
        <v>7866</v>
      </c>
      <c r="G47" s="251">
        <f>+SUM(G41:G46)</f>
        <v>8284</v>
      </c>
      <c r="H47" s="251">
        <f>+SUM(H41:H46)</f>
        <v>9674</v>
      </c>
      <c r="I47" s="251">
        <f>+SUM(I41:I46)</f>
        <v>10730</v>
      </c>
    </row>
    <row r="48" ht="15">
      <c r="A48" s="2" t="s">
        <v>59</v>
      </c>
      <c r="B48" s="94">
        <v>1079</v>
      </c>
      <c r="C48" s="252">
        <v>1993</v>
      </c>
      <c r="D48" s="94">
        <v>3471</v>
      </c>
      <c r="E48" s="94">
        <v>3468</v>
      </c>
      <c r="F48" s="94">
        <v>3464</v>
      </c>
      <c r="G48" s="94">
        <v>9406</v>
      </c>
      <c r="H48" s="250">
        <v>9413</v>
      </c>
      <c r="I48" s="250">
        <v>8920</v>
      </c>
    </row>
    <row r="49" ht="15">
      <c r="A49" s="2" t="s">
        <v>60</v>
      </c>
      <c r="B49" s="194"/>
      <c r="C49" s="250"/>
      <c r="D49" s="250"/>
      <c r="E49" s="194"/>
      <c r="F49" s="94"/>
      <c r="G49" s="94">
        <v>2913</v>
      </c>
      <c r="H49" s="250">
        <v>2931</v>
      </c>
      <c r="I49" s="250">
        <v>2777</v>
      </c>
    </row>
    <row r="50" ht="15">
      <c r="A50" s="2" t="s">
        <v>61</v>
      </c>
      <c r="B50" s="94">
        <v>1480</v>
      </c>
      <c r="C50" s="94">
        <v>1770</v>
      </c>
      <c r="D50" s="94">
        <v>1907</v>
      </c>
      <c r="E50" s="94">
        <v>3216</v>
      </c>
      <c r="F50" s="94">
        <v>3347</v>
      </c>
      <c r="G50" s="94">
        <v>2684</v>
      </c>
      <c r="H50" s="250">
        <v>2955</v>
      </c>
      <c r="I50" s="250">
        <v>2613</v>
      </c>
    </row>
    <row r="51" ht="15">
      <c r="A51" s="2" t="s">
        <v>62</v>
      </c>
      <c r="B51" s="194"/>
      <c r="C51" s="194"/>
      <c r="D51" s="194"/>
      <c r="E51" s="194"/>
      <c r="F51" s="250"/>
      <c r="G51" s="194"/>
      <c r="H51" s="250"/>
      <c r="I51" s="250"/>
    </row>
    <row r="52" ht="15">
      <c r="A52" s="11" t="s">
        <v>63</v>
      </c>
      <c r="B52" s="94"/>
      <c r="C52" s="194"/>
      <c r="D52" s="94" t="s">
        <v>139</v>
      </c>
      <c r="E52" s="194"/>
      <c r="F52" s="250"/>
      <c r="G52" s="94"/>
      <c r="H52" s="250">
        <v>0</v>
      </c>
      <c r="I52" s="250">
        <v>0</v>
      </c>
    </row>
    <row r="53" ht="15">
      <c r="A53" s="2" t="s">
        <v>64</v>
      </c>
      <c r="B53" s="194"/>
      <c r="C53" s="194"/>
      <c r="D53" s="194"/>
      <c r="E53" s="194"/>
      <c r="F53" s="250"/>
      <c r="G53" s="194"/>
      <c r="H53" s="250"/>
      <c r="I53" s="250"/>
    </row>
    <row r="54" ht="15">
      <c r="A54" s="11" t="s">
        <v>65</v>
      </c>
      <c r="B54" s="194"/>
      <c r="C54" s="194"/>
      <c r="D54" s="194"/>
      <c r="E54" s="194"/>
      <c r="F54" s="250"/>
      <c r="G54" s="194"/>
      <c r="H54" s="250"/>
      <c r="I54" s="250"/>
    </row>
    <row r="55" ht="15">
      <c r="A55" s="18" t="s">
        <v>66</v>
      </c>
      <c r="B55" s="94"/>
      <c r="C55" s="94"/>
      <c r="D55" s="94"/>
      <c r="E55" s="194"/>
      <c r="F55" s="250"/>
      <c r="G55" s="94"/>
      <c r="H55" s="250"/>
      <c r="I55" s="250"/>
    </row>
    <row r="56" ht="15">
      <c r="A56" s="18" t="s">
        <v>67</v>
      </c>
      <c r="B56" s="94">
        <v>3</v>
      </c>
      <c r="C56" s="94">
        <v>3</v>
      </c>
      <c r="D56" s="94">
        <v>3</v>
      </c>
      <c r="E56" s="94">
        <v>3</v>
      </c>
      <c r="F56" s="250">
        <v>3</v>
      </c>
      <c r="G56" s="94">
        <v>3</v>
      </c>
      <c r="H56" s="250">
        <v>3</v>
      </c>
      <c r="I56" s="250">
        <v>3</v>
      </c>
    </row>
    <row r="57" ht="15">
      <c r="A57" s="18" t="s">
        <v>68</v>
      </c>
      <c r="B57" s="94">
        <v>6773</v>
      </c>
      <c r="C57" s="94">
        <v>7786</v>
      </c>
      <c r="D57" s="94">
        <v>8638</v>
      </c>
      <c r="E57" s="94">
        <v>6384</v>
      </c>
      <c r="F57" s="94">
        <v>7163</v>
      </c>
      <c r="G57" s="94">
        <v>8299</v>
      </c>
      <c r="H57" s="250">
        <v>9965</v>
      </c>
      <c r="I57" s="250">
        <v>11484</v>
      </c>
    </row>
    <row r="58" ht="15">
      <c r="A58" s="18" t="s">
        <v>69</v>
      </c>
      <c r="B58" s="94">
        <v>1246</v>
      </c>
      <c r="C58" s="94">
        <v>318</v>
      </c>
      <c r="D58" s="94">
        <v>-213</v>
      </c>
      <c r="E58" s="94">
        <v>-92</v>
      </c>
      <c r="F58" s="94">
        <v>231</v>
      </c>
      <c r="G58" s="94">
        <v>-56</v>
      </c>
      <c r="H58" s="250">
        <v>-380</v>
      </c>
      <c r="I58" s="250">
        <v>318</v>
      </c>
    </row>
    <row r="59" ht="15">
      <c r="A59" s="18" t="s">
        <v>70</v>
      </c>
      <c r="B59" s="94">
        <v>4685</v>
      </c>
      <c r="C59" s="94">
        <v>4151</v>
      </c>
      <c r="D59" s="94">
        <v>3979</v>
      </c>
      <c r="E59" s="94">
        <v>3517</v>
      </c>
      <c r="F59" s="94">
        <v>1643</v>
      </c>
      <c r="G59" s="94">
        <v>-191</v>
      </c>
      <c r="H59" s="250">
        <v>3179</v>
      </c>
      <c r="I59" s="250">
        <v>3476</v>
      </c>
    </row>
    <row r="60" ht="15">
      <c r="A60" s="4" t="s">
        <v>71</v>
      </c>
      <c r="B60" s="251">
        <v>12707</v>
      </c>
      <c r="C60" s="251">
        <f>+SUM(C55:C59)</f>
        <v>12258</v>
      </c>
      <c r="D60" s="251">
        <f>+SUM(D55:D59)</f>
        <v>12407</v>
      </c>
      <c r="E60" s="251">
        <f>+SUM(E55:E59)</f>
        <v>9812</v>
      </c>
      <c r="F60" s="251">
        <f>+SUM(F55:F59)</f>
        <v>9040</v>
      </c>
      <c r="G60" s="251">
        <f>+SUM(G55:G59)</f>
        <v>8055</v>
      </c>
      <c r="H60" s="251">
        <f>+SUM(H55:H59)</f>
        <v>12767</v>
      </c>
      <c r="I60" s="251">
        <f>+SUM(I55:I59)</f>
        <v>15281</v>
      </c>
    </row>
    <row r="61" ht="15">
      <c r="A61" s="6" t="s">
        <v>72</v>
      </c>
      <c r="B61" s="261">
        <f>+SUM(B47:B52)+B60</f>
        <v>21600</v>
      </c>
      <c r="C61" s="261">
        <f>+SUM(C47:C52)+C60</f>
        <v>21379</v>
      </c>
      <c r="D61" s="261">
        <f>+SUM(D47:D52)+D60</f>
        <v>23259</v>
      </c>
      <c r="E61" s="261">
        <f>+SUM(E47:E52)+E60</f>
        <v>22536</v>
      </c>
      <c r="F61" s="261">
        <f>+SUM(F47:F52)+F60</f>
        <v>23717</v>
      </c>
      <c r="G61" s="261">
        <f>+SUM(G47:G52)+G60</f>
        <v>31342</v>
      </c>
      <c r="H61" s="261">
        <f>+SUM(H47:H52)+H60</f>
        <v>37740</v>
      </c>
      <c r="I61" s="261">
        <f>+SUM(I47:I52)+I60</f>
        <v>40321</v>
      </c>
    </row>
    <row r="62" ht="15" customFormat="1" s="12">
      <c r="A62" s="12" t="s">
        <v>3</v>
      </c>
      <c r="B62" s="263">
        <f>+B61-B38</f>
        <v>0</v>
      </c>
      <c r="C62" s="263">
        <f>+C61-C38</f>
        <v>0</v>
      </c>
      <c r="D62" s="263">
        <f>+D61-D38</f>
        <v>0</v>
      </c>
      <c r="E62" s="263">
        <f>+E61-E38</f>
        <v>0</v>
      </c>
      <c r="F62" s="263">
        <f>+F61-F38</f>
        <v>0</v>
      </c>
      <c r="G62" s="263">
        <f>+G61-G38</f>
        <v>0</v>
      </c>
      <c r="H62" s="263">
        <f>+H61-H38</f>
        <v>0</v>
      </c>
      <c r="I62" s="263">
        <f>+I61-I38</f>
        <v>0</v>
      </c>
    </row>
    <row r="63">
      <c r="A63" s="14" t="s">
        <v>1</v>
      </c>
      <c r="B63" s="264"/>
      <c r="C63" s="264"/>
      <c r="D63" s="264"/>
      <c r="E63" s="264"/>
      <c r="F63" s="264"/>
      <c r="G63" s="264"/>
      <c r="H63" s="264"/>
      <c r="I63" s="264"/>
    </row>
    <row r="64" ht="15">
      <c r="A64" t="s">
        <v>15</v>
      </c>
      <c r="B64" s="262"/>
      <c r="C64" s="262"/>
      <c r="D64" s="262"/>
      <c r="E64" s="262"/>
      <c r="F64" s="262"/>
      <c r="G64" s="262"/>
      <c r="H64" s="262"/>
      <c r="I64" s="262"/>
    </row>
    <row r="65">
      <c r="A65" s="1" t="s">
        <v>73</v>
      </c>
      <c r="B65" s="262"/>
      <c r="C65" s="262"/>
      <c r="D65" s="262"/>
      <c r="E65" s="262"/>
      <c r="F65" s="262"/>
      <c r="G65" s="262"/>
      <c r="H65" s="262"/>
      <c r="I65" s="262"/>
    </row>
    <row r="66" ht="15" customFormat="1" s="1">
      <c r="A66" s="10" t="s">
        <v>74</v>
      </c>
      <c r="B66" s="257">
        <f>B12</f>
        <v>3273</v>
      </c>
      <c r="C66" s="257">
        <f>C12</f>
        <v>3760</v>
      </c>
      <c r="D66" s="257">
        <f>D12</f>
        <v>4240</v>
      </c>
      <c r="E66" s="257">
        <f>E12</f>
        <v>1933</v>
      </c>
      <c r="F66" s="257">
        <f>F12</f>
        <v>4029</v>
      </c>
      <c r="G66" s="257">
        <f>G12</f>
        <v>2539</v>
      </c>
      <c r="H66" s="257">
        <f>+H12</f>
        <v>5727</v>
      </c>
      <c r="I66" s="257">
        <f>+I12</f>
        <v>6046</v>
      </c>
    </row>
    <row r="67" ht="15" customFormat="1" s="1">
      <c r="A67" s="2" t="s">
        <v>75</v>
      </c>
      <c r="B67" s="250"/>
      <c r="C67" s="250"/>
      <c r="D67" s="250"/>
      <c r="E67" s="250"/>
      <c r="F67" s="250"/>
      <c r="G67" s="250"/>
      <c r="H67" s="250"/>
      <c r="I67" s="250"/>
    </row>
    <row r="68" ht="15" customFormat="1" s="17">
      <c r="A68" s="11" t="s">
        <v>76</v>
      </c>
      <c r="B68" s="94">
        <v>606</v>
      </c>
      <c r="C68" s="195">
        <v>649</v>
      </c>
      <c r="D68" s="195">
        <v>706</v>
      </c>
      <c r="E68" s="94">
        <v>747</v>
      </c>
      <c r="F68" s="94">
        <v>705</v>
      </c>
      <c r="G68" s="94">
        <v>721</v>
      </c>
      <c r="H68" s="250">
        <v>744</v>
      </c>
      <c r="I68" s="250">
        <v>717</v>
      </c>
    </row>
    <row r="69" ht="15" customFormat="1" s="17">
      <c r="A69" s="11" t="s">
        <v>77</v>
      </c>
      <c r="B69" s="94">
        <v>-113</v>
      </c>
      <c r="C69" s="195">
        <v>-80</v>
      </c>
      <c r="D69" s="195">
        <v>-273</v>
      </c>
      <c r="E69" s="94">
        <v>647</v>
      </c>
      <c r="F69" s="94">
        <v>34</v>
      </c>
      <c r="G69" s="94">
        <v>-380</v>
      </c>
      <c r="H69" s="250">
        <v>-385</v>
      </c>
      <c r="I69" s="250">
        <v>-650</v>
      </c>
    </row>
    <row r="70" ht="15" customFormat="1" s="17">
      <c r="A70" s="11" t="s">
        <v>78</v>
      </c>
      <c r="B70" s="94">
        <v>191</v>
      </c>
      <c r="C70" s="195">
        <v>236</v>
      </c>
      <c r="D70" s="195">
        <v>215</v>
      </c>
      <c r="E70" s="94">
        <v>218</v>
      </c>
      <c r="F70" s="94">
        <v>325</v>
      </c>
      <c r="G70" s="94">
        <v>429</v>
      </c>
      <c r="H70" s="250">
        <v>611</v>
      </c>
      <c r="I70" s="250">
        <v>638</v>
      </c>
    </row>
    <row r="71" ht="15" customFormat="1" s="17">
      <c r="A71" s="11" t="s">
        <v>79</v>
      </c>
      <c r="B71" s="94">
        <v>43</v>
      </c>
      <c r="C71" s="195">
        <v>13</v>
      </c>
      <c r="D71" s="195">
        <v>10</v>
      </c>
      <c r="E71" s="94">
        <v>27</v>
      </c>
      <c r="F71" s="94">
        <v>15</v>
      </c>
      <c r="G71" s="94">
        <v>398</v>
      </c>
      <c r="H71" s="250">
        <v>53</v>
      </c>
      <c r="I71" s="250">
        <v>123</v>
      </c>
    </row>
    <row r="72" ht="15" customFormat="1" s="17">
      <c r="A72" s="11" t="s">
        <v>80</v>
      </c>
      <c r="B72" s="94">
        <v>424</v>
      </c>
      <c r="C72" s="195">
        <v>98</v>
      </c>
      <c r="D72" s="195">
        <v>-117</v>
      </c>
      <c r="E72" s="94">
        <v>-99</v>
      </c>
      <c r="F72" s="94">
        <v>233</v>
      </c>
      <c r="G72" s="94">
        <v>23</v>
      </c>
      <c r="H72" s="250">
        <v>-138</v>
      </c>
      <c r="I72" s="250">
        <v>-26</v>
      </c>
    </row>
    <row r="73" ht="15" customFormat="1" s="17">
      <c r="A73" s="2" t="s">
        <v>81</v>
      </c>
      <c r="B73" s="194"/>
      <c r="C73" s="194"/>
      <c r="D73" s="194"/>
      <c r="E73" s="194"/>
      <c r="F73" s="194"/>
      <c r="G73" s="194"/>
      <c r="H73" s="250"/>
      <c r="I73" s="250"/>
    </row>
    <row r="74" ht="15" customFormat="1" s="17">
      <c r="A74" s="11" t="s">
        <v>82</v>
      </c>
      <c r="B74" s="94">
        <v>-216</v>
      </c>
      <c r="C74" s="195">
        <v>60</v>
      </c>
      <c r="D74" s="195">
        <v>-426</v>
      </c>
      <c r="E74" s="94">
        <v>187</v>
      </c>
      <c r="F74" s="94">
        <v>-270</v>
      </c>
      <c r="G74" s="94">
        <v>1239</v>
      </c>
      <c r="H74" s="250">
        <v>-1606</v>
      </c>
      <c r="I74" s="250">
        <v>-504</v>
      </c>
    </row>
    <row r="75" ht="15" customFormat="1" s="17">
      <c r="A75" s="11" t="s">
        <v>83</v>
      </c>
      <c r="B75" s="94">
        <v>-621</v>
      </c>
      <c r="C75" s="195">
        <v>-590</v>
      </c>
      <c r="D75" s="195">
        <v>-231</v>
      </c>
      <c r="E75" s="94">
        <v>-255</v>
      </c>
      <c r="F75" s="94">
        <v>-490</v>
      </c>
      <c r="G75" s="94">
        <v>-1854</v>
      </c>
      <c r="H75" s="250">
        <v>507</v>
      </c>
      <c r="I75" s="250">
        <v>-1676</v>
      </c>
    </row>
    <row r="76" ht="15" customFormat="1" s="17">
      <c r="A76" s="11" t="s">
        <v>108</v>
      </c>
      <c r="B76" s="94">
        <v>-144</v>
      </c>
      <c r="C76" s="195">
        <v>-161</v>
      </c>
      <c r="D76" s="195">
        <v>-120</v>
      </c>
      <c r="E76" s="94">
        <v>35</v>
      </c>
      <c r="F76" s="94">
        <v>-203</v>
      </c>
      <c r="G76" s="94">
        <v>-654</v>
      </c>
      <c r="H76" s="250">
        <v>-182</v>
      </c>
      <c r="I76" s="250">
        <v>-845</v>
      </c>
    </row>
    <row r="77" ht="15" customFormat="1" s="17">
      <c r="A77" s="11" t="s">
        <v>107</v>
      </c>
      <c r="B77" s="94">
        <v>1237</v>
      </c>
      <c r="C77" s="195">
        <v>-889</v>
      </c>
      <c r="D77" s="195">
        <v>-364</v>
      </c>
      <c r="E77" s="94">
        <v>1515</v>
      </c>
      <c r="F77" s="94">
        <v>1525</v>
      </c>
      <c r="G77" s="94">
        <v>24</v>
      </c>
      <c r="H77" s="250">
        <v>1326</v>
      </c>
      <c r="I77" s="250">
        <v>1365</v>
      </c>
    </row>
    <row r="78" ht="15" customFormat="1" s="17">
      <c r="A78" s="30" t="s">
        <v>84</v>
      </c>
      <c r="B78" s="266">
        <f>+SUM(B66:B77)</f>
        <v>4680</v>
      </c>
      <c r="C78" s="266">
        <f>+SUM(C66:C77)</f>
        <v>3096</v>
      </c>
      <c r="D78" s="266">
        <f>+SUM(D66:D77)</f>
        <v>3640</v>
      </c>
      <c r="E78" s="266">
        <f>+SUM(E66:E77)</f>
        <v>4955</v>
      </c>
      <c r="F78" s="266">
        <f>+SUM(F66:F77)</f>
        <v>5903</v>
      </c>
      <c r="G78" s="266">
        <f>+SUM(G66:G77)</f>
        <v>2485</v>
      </c>
      <c r="H78" s="266">
        <f>+SUM(H66:H77)</f>
        <v>6657</v>
      </c>
      <c r="I78" s="266">
        <f>+SUM(I66:I77)</f>
        <v>5188</v>
      </c>
    </row>
    <row r="79" customFormat="1" s="17">
      <c r="A79" s="1" t="s">
        <v>85</v>
      </c>
      <c r="B79" s="250"/>
      <c r="C79" s="250"/>
      <c r="D79" s="250"/>
      <c r="E79" s="250"/>
      <c r="F79" s="250"/>
      <c r="G79" s="250"/>
      <c r="H79" s="250"/>
      <c r="I79" s="250"/>
    </row>
    <row r="80" ht="15" customFormat="1" s="17">
      <c r="A80" s="2" t="s">
        <v>86</v>
      </c>
      <c r="B80" s="195">
        <v>-4936</v>
      </c>
      <c r="C80" s="195">
        <v>-5367</v>
      </c>
      <c r="D80" s="94">
        <v>-5928</v>
      </c>
      <c r="E80" s="94">
        <v>-4783</v>
      </c>
      <c r="F80" s="94">
        <v>-2937</v>
      </c>
      <c r="G80" s="94">
        <v>-2426</v>
      </c>
      <c r="H80" s="250">
        <v>-9961</v>
      </c>
      <c r="I80" s="250">
        <v>-12913</v>
      </c>
    </row>
    <row r="81" ht="15" customFormat="1" s="17">
      <c r="A81" s="2" t="s">
        <v>87</v>
      </c>
      <c r="B81" s="195">
        <v>3655</v>
      </c>
      <c r="C81" s="195">
        <v>2924</v>
      </c>
      <c r="D81" s="94">
        <v>3623</v>
      </c>
      <c r="E81" s="94">
        <v>3613</v>
      </c>
      <c r="F81" s="94">
        <v>1715</v>
      </c>
      <c r="G81" s="94">
        <v>74</v>
      </c>
      <c r="H81" s="250">
        <v>4236</v>
      </c>
      <c r="I81" s="250">
        <v>8199</v>
      </c>
    </row>
    <row r="82" ht="15" customFormat="1" s="17">
      <c r="A82" s="2" t="s">
        <v>88</v>
      </c>
      <c r="B82" s="195">
        <v>2216</v>
      </c>
      <c r="C82" s="195">
        <v>2386</v>
      </c>
      <c r="D82" s="94">
        <v>2423</v>
      </c>
      <c r="E82" s="94">
        <v>2496</v>
      </c>
      <c r="F82" s="94">
        <v>2072</v>
      </c>
      <c r="G82" s="94">
        <v>2379</v>
      </c>
      <c r="H82" s="250">
        <v>2449</v>
      </c>
      <c r="I82" s="250">
        <v>3967</v>
      </c>
    </row>
    <row r="83" ht="15" customFormat="1" s="17">
      <c r="A83" s="2" t="s">
        <v>156</v>
      </c>
      <c r="B83" s="195">
        <v>-150</v>
      </c>
      <c r="C83" s="195">
        <v>150</v>
      </c>
      <c r="D83" s="94"/>
      <c r="E83" s="194"/>
      <c r="F83" s="194"/>
      <c r="G83" s="194"/>
      <c r="H83" s="250"/>
      <c r="I83" s="250"/>
    </row>
    <row r="84" ht="15" customFormat="1" s="17">
      <c r="A84" s="2" t="s">
        <v>14</v>
      </c>
      <c r="B84" s="195">
        <v>-963</v>
      </c>
      <c r="C84" s="195">
        <v>-1143</v>
      </c>
      <c r="D84" s="94">
        <v>-1105</v>
      </c>
      <c r="E84" s="94">
        <v>-1028</v>
      </c>
      <c r="F84" s="94">
        <v>-1119</v>
      </c>
      <c r="G84" s="94">
        <v>-1086</v>
      </c>
      <c r="H84" s="250">
        <v>-695</v>
      </c>
      <c r="I84" s="250">
        <v>-758</v>
      </c>
    </row>
    <row r="85" ht="15" customFormat="1" s="17">
      <c r="A85" s="2" t="s">
        <v>157</v>
      </c>
      <c r="B85" s="195">
        <v>3</v>
      </c>
      <c r="C85" s="195">
        <v>10</v>
      </c>
      <c r="D85" s="94">
        <v>13</v>
      </c>
      <c r="E85" s="194"/>
      <c r="F85" s="194"/>
      <c r="G85" s="194"/>
      <c r="H85" s="250"/>
      <c r="I85" s="250"/>
    </row>
    <row r="86" ht="15" customFormat="1" s="17">
      <c r="A86" s="2" t="s">
        <v>89</v>
      </c>
      <c r="B86" s="195" t="s">
        <v>139</v>
      </c>
      <c r="C86" s="195">
        <v>6</v>
      </c>
      <c r="D86" s="94">
        <v>-34</v>
      </c>
      <c r="E86" s="94">
        <v>-22</v>
      </c>
      <c r="F86" s="94">
        <v>5</v>
      </c>
      <c r="G86" s="94">
        <v>31</v>
      </c>
      <c r="H86" s="250">
        <v>171</v>
      </c>
      <c r="I86" s="250">
        <v>-19</v>
      </c>
    </row>
    <row r="87" customFormat="1" s="17">
      <c r="A87" s="32" t="s">
        <v>90</v>
      </c>
      <c r="B87" s="266">
        <f>+SUM(B80:B86)</f>
        <v>-175</v>
      </c>
      <c r="C87" s="266">
        <f>+SUM(C80:C86)</f>
        <v>-1034</v>
      </c>
      <c r="D87" s="266">
        <f>+SUM(D80:D86)</f>
        <v>-1008</v>
      </c>
      <c r="E87" s="266">
        <f>+SUM(E80:E86)</f>
        <v>276</v>
      </c>
      <c r="F87" s="266">
        <f>+SUM(F80:F86)</f>
        <v>-264</v>
      </c>
      <c r="G87" s="266">
        <f>+SUM(G80:G86)</f>
        <v>-1028</v>
      </c>
      <c r="H87" s="266">
        <f>+SUM(H80:H86)</f>
        <v>-3800</v>
      </c>
      <c r="I87" s="266">
        <f>+SUM(I80:I86)</f>
        <v>-1524</v>
      </c>
    </row>
    <row r="88" customFormat="1" s="17">
      <c r="A88" s="1" t="s">
        <v>91</v>
      </c>
      <c r="B88" s="250"/>
      <c r="C88" s="250"/>
      <c r="D88" s="250"/>
      <c r="E88" s="250"/>
      <c r="F88" s="250"/>
      <c r="G88" s="250"/>
      <c r="H88" s="250"/>
      <c r="I88" s="250"/>
    </row>
    <row r="89" ht="15" customFormat="1" s="17">
      <c r="A89" s="2" t="s">
        <v>92</v>
      </c>
      <c r="B89" s="195"/>
      <c r="C89" s="195">
        <v>981</v>
      </c>
      <c r="D89" s="94">
        <v>1482</v>
      </c>
      <c r="E89" s="94" t="s">
        <v>139</v>
      </c>
      <c r="F89" s="94" t="s">
        <v>139</v>
      </c>
      <c r="G89" s="94">
        <v>6134</v>
      </c>
      <c r="H89" s="250">
        <v>0</v>
      </c>
      <c r="I89" s="250">
        <v>0</v>
      </c>
    </row>
    <row r="90" ht="15" customFormat="1" s="17">
      <c r="A90" s="2" t="s">
        <v>167</v>
      </c>
      <c r="B90" s="195">
        <v>-7</v>
      </c>
      <c r="C90" s="195">
        <v>-106</v>
      </c>
      <c r="D90" s="94">
        <v>-44</v>
      </c>
      <c r="E90" s="194"/>
      <c r="F90" s="194"/>
      <c r="G90" s="194"/>
      <c r="H90" s="250"/>
      <c r="I90" s="250"/>
    </row>
    <row r="91" ht="15" customFormat="1" s="17">
      <c r="A91" s="2" t="s">
        <v>93</v>
      </c>
      <c r="B91" s="195">
        <v>-63</v>
      </c>
      <c r="C91" s="195">
        <v>-67</v>
      </c>
      <c r="D91" s="94">
        <v>327</v>
      </c>
      <c r="E91" s="94">
        <v>13</v>
      </c>
      <c r="F91" s="94">
        <v>-325</v>
      </c>
      <c r="G91" s="94">
        <v>49</v>
      </c>
      <c r="H91" s="250">
        <v>-52</v>
      </c>
      <c r="I91" s="250">
        <v>15</v>
      </c>
    </row>
    <row r="92" ht="15" customFormat="1" s="17">
      <c r="A92" s="2" t="s">
        <v>168</v>
      </c>
      <c r="B92" s="195">
        <v>-19</v>
      </c>
      <c r="C92" s="195">
        <v>-7</v>
      </c>
      <c r="D92" s="94">
        <v>-17</v>
      </c>
      <c r="E92" s="194"/>
      <c r="F92" s="194"/>
      <c r="G92" s="194"/>
      <c r="H92" s="250"/>
      <c r="I92" s="250"/>
    </row>
    <row r="93" ht="15" customFormat="1" s="0">
      <c r="A93" s="2" t="s">
        <v>94</v>
      </c>
      <c r="B93" s="250"/>
      <c r="C93" s="250"/>
      <c r="D93" s="250"/>
      <c r="E93" s="194"/>
      <c r="F93" s="194"/>
      <c r="G93" s="194"/>
      <c r="H93" s="250">
        <v>-197</v>
      </c>
      <c r="I93" s="250">
        <v>0</v>
      </c>
    </row>
    <row r="94" ht="15" customFormat="1" s="17">
      <c r="A94" s="2" t="s">
        <v>95</v>
      </c>
      <c r="B94" s="195">
        <v>514</v>
      </c>
      <c r="C94" s="195">
        <v>507</v>
      </c>
      <c r="D94" s="195">
        <v>489</v>
      </c>
      <c r="E94" s="94">
        <v>733</v>
      </c>
      <c r="F94" s="94">
        <v>700</v>
      </c>
      <c r="G94" s="94">
        <v>885</v>
      </c>
      <c r="H94" s="250">
        <v>1172</v>
      </c>
      <c r="I94" s="250">
        <v>1151</v>
      </c>
    </row>
    <row r="95" ht="15" customFormat="1" s="17">
      <c r="A95" s="2" t="s">
        <v>169</v>
      </c>
      <c r="B95" s="195">
        <v>218</v>
      </c>
      <c r="C95" s="195">
        <v>281</v>
      </c>
      <c r="D95" s="195">
        <v>177</v>
      </c>
      <c r="E95" s="194"/>
      <c r="F95" s="194"/>
      <c r="G95" s="194"/>
      <c r="H95" s="250"/>
      <c r="I95" s="250"/>
    </row>
    <row r="96" ht="15" customFormat="1" s="17">
      <c r="A96" s="2" t="s">
        <v>16</v>
      </c>
      <c r="B96" s="195">
        <v>-2534</v>
      </c>
      <c r="C96" s="195">
        <v>-3238</v>
      </c>
      <c r="D96" s="195">
        <v>-3223</v>
      </c>
      <c r="E96" s="94">
        <v>-4254</v>
      </c>
      <c r="F96" s="94">
        <v>-4286</v>
      </c>
      <c r="G96" s="94">
        <v>-3067</v>
      </c>
      <c r="H96" s="250">
        <v>-608</v>
      </c>
      <c r="I96" s="250">
        <v>-4014</v>
      </c>
    </row>
    <row r="97" ht="15" customFormat="1" s="17">
      <c r="A97" s="2" t="s">
        <v>96</v>
      </c>
      <c r="B97" s="195">
        <v>-899</v>
      </c>
      <c r="C97" s="195">
        <v>-1022</v>
      </c>
      <c r="D97" s="195">
        <v>-1133</v>
      </c>
      <c r="E97" s="94">
        <v>-1243</v>
      </c>
      <c r="F97" s="94">
        <v>-1332</v>
      </c>
      <c r="G97" s="94">
        <v>-1452</v>
      </c>
      <c r="H97" s="250">
        <v>-1638</v>
      </c>
      <c r="I97" s="250">
        <v>-1837</v>
      </c>
    </row>
    <row r="98" ht="15" customFormat="1" s="17">
      <c r="A98" s="2" t="s">
        <v>97</v>
      </c>
      <c r="B98" s="250"/>
      <c r="C98" s="250"/>
      <c r="D98" s="250"/>
      <c r="E98" s="94">
        <v>-84</v>
      </c>
      <c r="F98" s="94">
        <v>-50</v>
      </c>
      <c r="G98" s="94">
        <v>-58</v>
      </c>
      <c r="H98" s="250">
        <v>-136</v>
      </c>
      <c r="I98" s="250">
        <v>-151</v>
      </c>
    </row>
    <row r="99" customFormat="1" s="17">
      <c r="A99" s="32" t="s">
        <v>98</v>
      </c>
      <c r="B99" s="266">
        <f>+SUM(B89:B98)</f>
        <v>-2790</v>
      </c>
      <c r="C99" s="266">
        <f>+SUM(C89:C98)</f>
        <v>-2671</v>
      </c>
      <c r="D99" s="266">
        <f>+SUM(D89:D98)</f>
        <v>-1942</v>
      </c>
      <c r="E99" s="266">
        <f>+SUM(E89:E98)</f>
        <v>-4835</v>
      </c>
      <c r="F99" s="266">
        <f>+SUM(F89:F98)</f>
        <v>-5293</v>
      </c>
      <c r="G99" s="266">
        <f>+SUM(G89:G98)</f>
        <v>2491</v>
      </c>
      <c r="H99" s="266">
        <f>+SUM(H89:H98)</f>
        <v>-1459</v>
      </c>
      <c r="I99" s="266">
        <f>+SUM(I89:I98)</f>
        <v>-4836</v>
      </c>
    </row>
    <row r="100" ht="15" customFormat="1" s="17">
      <c r="A100" s="2" t="s">
        <v>99</v>
      </c>
      <c r="B100" s="250">
        <v>-83</v>
      </c>
      <c r="C100" s="250">
        <v>-105</v>
      </c>
      <c r="D100" s="250">
        <v>-20</v>
      </c>
      <c r="E100" s="94">
        <v>45</v>
      </c>
      <c r="F100" s="94">
        <v>-129</v>
      </c>
      <c r="G100" s="94">
        <v>-66</v>
      </c>
      <c r="H100" s="250">
        <v>143</v>
      </c>
      <c r="I100" s="250">
        <v>-143</v>
      </c>
    </row>
    <row r="101" customFormat="1" s="17">
      <c r="A101" s="32" t="s">
        <v>100</v>
      </c>
      <c r="B101" s="266">
        <f>+B78+B87+B99+B100</f>
        <v>1632</v>
      </c>
      <c r="C101" s="266">
        <f>+C78+C87+C99+C100</f>
        <v>-714</v>
      </c>
      <c r="D101" s="266">
        <f>+D78+D87+D99+D100</f>
        <v>670</v>
      </c>
      <c r="E101" s="266">
        <f>+E78+E87+E99+E100</f>
        <v>441</v>
      </c>
      <c r="F101" s="266">
        <f>+F78+F87+F99+F100</f>
        <v>217</v>
      </c>
      <c r="G101" s="266">
        <f>+G78+G87+G99+G100</f>
        <v>3882</v>
      </c>
      <c r="H101" s="266">
        <f>+H78+H87+H99+H100</f>
        <v>1541</v>
      </c>
      <c r="I101" s="266">
        <f>+I78+I87+I99+I100</f>
        <v>-1315</v>
      </c>
    </row>
    <row r="102" ht="15" customFormat="1" s="17">
      <c r="A102" t="s">
        <v>101</v>
      </c>
      <c r="B102" s="195">
        <v>2220</v>
      </c>
      <c r="C102" s="195">
        <v>3852</v>
      </c>
      <c r="D102" s="94">
        <v>3138</v>
      </c>
      <c r="E102" s="94">
        <v>3808</v>
      </c>
      <c r="F102" s="94">
        <v>4249</v>
      </c>
      <c r="G102" s="94">
        <v>4466</v>
      </c>
      <c r="H102" s="250">
        <v>8348</v>
      </c>
      <c r="I102" s="250">
        <f>+H103</f>
        <v>9889</v>
      </c>
    </row>
    <row r="103" ht="15" customFormat="1" s="17">
      <c r="A103" s="6" t="s">
        <v>102</v>
      </c>
      <c r="B103" s="261">
        <f>+B101+B102</f>
        <v>3852</v>
      </c>
      <c r="C103" s="261">
        <f>+C101+C102</f>
        <v>3138</v>
      </c>
      <c r="D103" s="261">
        <f>+D101+D102</f>
        <v>3808</v>
      </c>
      <c r="E103" s="261">
        <f>+E101+E102</f>
        <v>4249</v>
      </c>
      <c r="F103" s="261">
        <f>+F101+F102</f>
        <v>4466</v>
      </c>
      <c r="G103" s="261">
        <f>+G101+G102</f>
        <v>8348</v>
      </c>
      <c r="H103" s="261">
        <f>+H101+H102</f>
        <v>9889</v>
      </c>
      <c r="I103" s="261">
        <f>+I101+I102</f>
        <v>8574</v>
      </c>
    </row>
    <row r="104" ht="15" customFormat="1" s="12">
      <c r="A104" s="12" t="s">
        <v>19</v>
      </c>
      <c r="B104" s="263">
        <f>+B103-B26</f>
        <v>0</v>
      </c>
      <c r="C104" s="263">
        <f>+C103-C26</f>
        <v>0</v>
      </c>
      <c r="D104" s="263">
        <f>+D103-D26</f>
        <v>0</v>
      </c>
      <c r="E104" s="263">
        <f>+E103-E26</f>
        <v>0</v>
      </c>
      <c r="F104" s="263">
        <f>+F103-F26</f>
        <v>0</v>
      </c>
      <c r="G104" s="263">
        <f>+G103-G26</f>
        <v>0</v>
      </c>
      <c r="H104" s="263">
        <f>+H103-H26</f>
        <v>0</v>
      </c>
      <c r="I104" s="263">
        <f>+I103-I26</f>
        <v>0</v>
      </c>
    </row>
    <row r="105" ht="15" customFormat="1" s="17">
      <c r="A105" t="s">
        <v>103</v>
      </c>
      <c r="B105" s="250"/>
      <c r="C105" s="250"/>
      <c r="D105" s="250"/>
      <c r="E105" s="250"/>
      <c r="F105" s="250"/>
      <c r="G105" s="250"/>
      <c r="H105" s="250"/>
      <c r="I105" s="250"/>
    </row>
    <row r="106" ht="15" customFormat="1" s="17">
      <c r="A106" s="2" t="s">
        <v>17</v>
      </c>
      <c r="B106" s="250"/>
      <c r="C106" s="250"/>
      <c r="D106" s="250"/>
      <c r="E106" s="250"/>
      <c r="F106" s="250"/>
      <c r="G106" s="250"/>
      <c r="H106" s="250"/>
      <c r="I106" s="250"/>
    </row>
    <row r="107" ht="15" customFormat="1" s="17">
      <c r="A107" s="11" t="s">
        <v>104</v>
      </c>
      <c r="B107" s="195">
        <v>53</v>
      </c>
      <c r="C107" s="195">
        <v>70</v>
      </c>
      <c r="D107" s="195">
        <v>98</v>
      </c>
      <c r="E107" s="94">
        <v>125</v>
      </c>
      <c r="F107" s="94">
        <v>153</v>
      </c>
      <c r="G107" s="94">
        <v>140</v>
      </c>
      <c r="H107" s="250">
        <v>293</v>
      </c>
      <c r="I107" s="250">
        <v>290</v>
      </c>
    </row>
    <row r="108" ht="15" customFormat="1" s="17">
      <c r="A108" s="11" t="s">
        <v>18</v>
      </c>
      <c r="B108" s="195">
        <v>1262</v>
      </c>
      <c r="C108" s="195">
        <v>748</v>
      </c>
      <c r="D108" s="195">
        <v>703</v>
      </c>
      <c r="E108" s="94">
        <v>529</v>
      </c>
      <c r="F108" s="94">
        <v>757</v>
      </c>
      <c r="G108" s="94">
        <v>1028</v>
      </c>
      <c r="H108" s="250">
        <v>1177</v>
      </c>
      <c r="I108" s="250">
        <v>1231</v>
      </c>
    </row>
    <row r="109" ht="15" customFormat="1" s="17">
      <c r="A109" s="11" t="s">
        <v>105</v>
      </c>
      <c r="B109" s="195">
        <v>206</v>
      </c>
      <c r="C109" s="195">
        <v>252</v>
      </c>
      <c r="D109" s="94">
        <v>266</v>
      </c>
      <c r="E109" s="94">
        <v>294</v>
      </c>
      <c r="F109" s="94">
        <v>160</v>
      </c>
      <c r="G109" s="94">
        <v>121</v>
      </c>
      <c r="H109" s="250">
        <v>179</v>
      </c>
      <c r="I109" s="250">
        <v>160</v>
      </c>
    </row>
    <row r="110" ht="15" customFormat="1" s="17">
      <c r="A110" s="11" t="s">
        <v>106</v>
      </c>
      <c r="B110" s="195">
        <v>240</v>
      </c>
      <c r="C110" s="195">
        <v>271</v>
      </c>
      <c r="D110" s="94">
        <v>300</v>
      </c>
      <c r="E110" s="94">
        <v>320</v>
      </c>
      <c r="F110" s="94">
        <v>347</v>
      </c>
      <c r="G110" s="94">
        <v>385</v>
      </c>
      <c r="H110" s="250">
        <v>438</v>
      </c>
      <c r="I110" s="250">
        <v>480</v>
      </c>
    </row>
    <row r="111">
      <c r="B111" s="262"/>
      <c r="C111" s="262"/>
      <c r="D111" s="262"/>
      <c r="E111" s="262"/>
      <c r="F111" s="262"/>
      <c r="G111" s="262"/>
      <c r="H111" s="262"/>
      <c r="I111" s="262"/>
    </row>
    <row r="112">
      <c r="A112" s="14" t="s">
        <v>109</v>
      </c>
      <c r="B112" s="264"/>
      <c r="C112" s="264"/>
      <c r="D112" s="264"/>
      <c r="E112" s="264"/>
      <c r="F112" s="264"/>
      <c r="G112" s="264"/>
      <c r="H112" s="264"/>
      <c r="I112" s="264"/>
    </row>
    <row r="113">
      <c r="A113" s="33" t="s">
        <v>119</v>
      </c>
      <c r="B113" s="250"/>
      <c r="C113" s="250"/>
      <c r="D113" s="250"/>
      <c r="E113" s="250"/>
      <c r="F113" s="250"/>
      <c r="G113" s="250"/>
      <c r="H113" s="250"/>
      <c r="I113" s="250"/>
    </row>
    <row r="114">
      <c r="A114" s="2" t="s">
        <v>110</v>
      </c>
      <c r="B114" s="250">
        <f>+SUM(B115:B117)</f>
        <v>13740</v>
      </c>
      <c r="C114" s="250">
        <f>+SUM(C115:C117)</f>
        <v>14764</v>
      </c>
      <c r="D114" s="250">
        <f>+SUM(D115:D117)</f>
        <v>15216</v>
      </c>
      <c r="E114" s="250">
        <f>+SUM(E115:E117)</f>
        <v>14855</v>
      </c>
      <c r="F114" s="250">
        <f>+SUM(F115:F117)</f>
        <v>15902</v>
      </c>
      <c r="G114" s="250">
        <f>+SUM(G115:G117)</f>
        <v>14484</v>
      </c>
      <c r="H114" s="250">
        <f>+SUM(H115:H117)</f>
        <v>17179</v>
      </c>
      <c r="I114" s="250">
        <f>+SUM(I115:I117)</f>
        <v>18353</v>
      </c>
    </row>
    <row r="115" ht="15">
      <c r="A115" s="11" t="s">
        <v>123</v>
      </c>
      <c r="B115" s="195">
        <v>8506</v>
      </c>
      <c r="C115" s="195">
        <v>9299</v>
      </c>
      <c r="D115" s="94">
        <v>9684</v>
      </c>
      <c r="E115" s="94">
        <v>9322</v>
      </c>
      <c r="F115" s="94">
        <v>10045</v>
      </c>
      <c r="G115" s="94">
        <v>9329</v>
      </c>
      <c r="H115" s="250">
        <v>11644</v>
      </c>
      <c r="I115" s="250">
        <v>12228</v>
      </c>
    </row>
    <row r="116" ht="15">
      <c r="A116" s="11" t="s">
        <v>124</v>
      </c>
      <c r="B116" s="195">
        <v>4410</v>
      </c>
      <c r="C116" s="195">
        <v>4746</v>
      </c>
      <c r="D116" s="94">
        <v>4886</v>
      </c>
      <c r="E116" s="94">
        <v>4938</v>
      </c>
      <c r="F116" s="94">
        <v>5260</v>
      </c>
      <c r="G116" s="94">
        <v>4639</v>
      </c>
      <c r="H116" s="250">
        <v>5028</v>
      </c>
      <c r="I116" s="250">
        <v>5492</v>
      </c>
    </row>
    <row r="117" ht="15">
      <c r="A117" s="11" t="s">
        <v>125</v>
      </c>
      <c r="B117" s="195">
        <v>824</v>
      </c>
      <c r="C117" s="195">
        <v>719</v>
      </c>
      <c r="D117" s="94">
        <v>646</v>
      </c>
      <c r="E117" s="94">
        <v>595</v>
      </c>
      <c r="F117" s="94">
        <v>597</v>
      </c>
      <c r="G117" s="94">
        <v>516</v>
      </c>
      <c r="H117" s="262">
        <v>507</v>
      </c>
      <c r="I117" s="262">
        <v>633</v>
      </c>
    </row>
    <row r="118" ht="15">
      <c r="A118" s="2" t="s">
        <v>111</v>
      </c>
      <c r="B118" s="250">
        <f>+SUM(B119:B121)</f>
        <v>0</v>
      </c>
      <c r="C118" s="250">
        <f>+SUM(C119:C121)</f>
        <v>0</v>
      </c>
      <c r="D118" s="250">
        <f>+SUM(D119:D121)</f>
        <v>0</v>
      </c>
      <c r="E118" s="250">
        <f>+SUM(E119:E121)</f>
        <v>9242</v>
      </c>
      <c r="F118" s="250">
        <f>+SUM(F119:F121)</f>
        <v>9812</v>
      </c>
      <c r="G118" s="250">
        <f>+SUM(G119:G121)</f>
        <v>9347</v>
      </c>
      <c r="H118" s="250">
        <f>+SUM(H119:H121)</f>
        <v>11456</v>
      </c>
      <c r="I118" s="250">
        <f>+SUM(I119:I121)</f>
        <v>12479</v>
      </c>
    </row>
    <row r="119" ht="15">
      <c r="A119" s="11" t="s">
        <v>123</v>
      </c>
      <c r="B119" s="262"/>
      <c r="C119" s="262"/>
      <c r="D119" s="262"/>
      <c r="E119" s="94">
        <v>5875</v>
      </c>
      <c r="F119" s="94">
        <v>6293</v>
      </c>
      <c r="G119" s="94">
        <v>5892</v>
      </c>
      <c r="H119" s="250">
        <v>6970</v>
      </c>
      <c r="I119" s="250">
        <v>7388</v>
      </c>
    </row>
    <row r="120" ht="15">
      <c r="A120" s="11" t="s">
        <v>124</v>
      </c>
      <c r="B120" s="262"/>
      <c r="C120" s="262"/>
      <c r="D120" s="262"/>
      <c r="E120" s="94">
        <v>2940</v>
      </c>
      <c r="F120" s="94">
        <v>3087</v>
      </c>
      <c r="G120" s="94">
        <v>3053</v>
      </c>
      <c r="H120" s="250">
        <v>3996</v>
      </c>
      <c r="I120" s="250">
        <v>4527</v>
      </c>
    </row>
    <row r="121" ht="15">
      <c r="A121" s="11" t="s">
        <v>125</v>
      </c>
      <c r="B121" s="262"/>
      <c r="C121" s="262"/>
      <c r="D121" s="262"/>
      <c r="E121" s="94">
        <v>427</v>
      </c>
      <c r="F121" s="94">
        <v>432</v>
      </c>
      <c r="G121" s="94">
        <v>402</v>
      </c>
      <c r="H121" s="262">
        <v>490</v>
      </c>
      <c r="I121" s="262">
        <v>564</v>
      </c>
    </row>
    <row r="122" ht="15">
      <c r="A122" s="11" t="s">
        <v>193</v>
      </c>
      <c r="B122" s="250">
        <f>+SUM(B123:B125)</f>
        <v>5705</v>
      </c>
      <c r="C122" s="250">
        <f>+SUM(C123:C125)</f>
        <v>5884</v>
      </c>
      <c r="D122" s="250">
        <f>+SUM(D123:D125)</f>
        <v>6211</v>
      </c>
      <c r="E122" s="262"/>
      <c r="F122" s="262"/>
      <c r="G122" s="195"/>
      <c r="H122" s="262"/>
      <c r="I122" s="262"/>
    </row>
    <row r="123" ht="15">
      <c r="A123" s="11" t="s">
        <v>123</v>
      </c>
      <c r="B123" s="195">
        <v>3876</v>
      </c>
      <c r="C123" s="195">
        <v>3985</v>
      </c>
      <c r="D123" s="94">
        <v>4068</v>
      </c>
      <c r="E123" s="250"/>
      <c r="F123" s="250"/>
      <c r="G123" s="94"/>
      <c r="H123" s="262"/>
      <c r="I123" s="262"/>
    </row>
    <row r="124" ht="15">
      <c r="A124" s="11" t="s">
        <v>124</v>
      </c>
      <c r="B124" s="195">
        <v>1552</v>
      </c>
      <c r="C124" s="195">
        <v>1628</v>
      </c>
      <c r="D124" s="94">
        <v>1868</v>
      </c>
      <c r="E124" s="250"/>
      <c r="F124" s="250"/>
      <c r="G124" s="94"/>
      <c r="H124" s="262"/>
      <c r="I124" s="262"/>
    </row>
    <row r="125" ht="15">
      <c r="A125" s="11" t="s">
        <v>125</v>
      </c>
      <c r="B125" s="195">
        <v>277</v>
      </c>
      <c r="C125" s="195">
        <v>271</v>
      </c>
      <c r="D125" s="94">
        <v>275</v>
      </c>
      <c r="E125" s="250"/>
      <c r="F125" s="250"/>
      <c r="G125" s="94"/>
      <c r="H125" s="262"/>
      <c r="I125" s="262"/>
    </row>
    <row r="126" ht="15">
      <c r="A126" s="11" t="s">
        <v>194</v>
      </c>
      <c r="B126" s="262">
        <f>SUM(B127:B129)</f>
        <v>1421</v>
      </c>
      <c r="C126" s="262">
        <f>SUM(C127:C129)</f>
        <v>1431</v>
      </c>
      <c r="D126" s="250">
        <f>SUM(D127:D129)</f>
        <v>1487</v>
      </c>
      <c r="E126" s="262"/>
      <c r="F126" s="262"/>
      <c r="G126" s="94"/>
      <c r="H126" s="262"/>
      <c r="I126" s="262"/>
    </row>
    <row r="127" ht="15">
      <c r="A127" s="11" t="s">
        <v>123</v>
      </c>
      <c r="B127" s="195">
        <v>827</v>
      </c>
      <c r="C127" s="195">
        <v>882</v>
      </c>
      <c r="D127" s="94">
        <v>927</v>
      </c>
      <c r="E127" s="250"/>
      <c r="F127" s="250"/>
      <c r="G127" s="94"/>
      <c r="H127" s="262"/>
      <c r="I127" s="262"/>
    </row>
    <row r="128" ht="15">
      <c r="A128" s="11" t="s">
        <v>124</v>
      </c>
      <c r="B128" s="195">
        <v>499</v>
      </c>
      <c r="C128" s="195">
        <v>463</v>
      </c>
      <c r="D128" s="94">
        <v>471</v>
      </c>
      <c r="E128" s="250"/>
      <c r="F128" s="250"/>
      <c r="G128" s="94"/>
      <c r="H128" s="262"/>
      <c r="I128" s="262"/>
    </row>
    <row r="129" ht="15">
      <c r="A129" s="11" t="s">
        <v>125</v>
      </c>
      <c r="B129" s="195">
        <v>95</v>
      </c>
      <c r="C129" s="195">
        <v>86</v>
      </c>
      <c r="D129" s="94">
        <v>89</v>
      </c>
      <c r="E129" s="250"/>
      <c r="F129" s="250"/>
      <c r="G129" s="94"/>
      <c r="H129" s="262"/>
      <c r="I129" s="262"/>
    </row>
    <row r="130">
      <c r="A130" s="2" t="s">
        <v>112</v>
      </c>
      <c r="B130" s="250">
        <f>+SUM(B131:B133)</f>
        <v>3067</v>
      </c>
      <c r="C130" s="250">
        <f>+SUM(C131:C133)</f>
        <v>3785</v>
      </c>
      <c r="D130" s="250">
        <f>+SUM(D131:D133)</f>
        <v>4237</v>
      </c>
      <c r="E130" s="250">
        <f>+SUM(E131:E133)</f>
        <v>5134</v>
      </c>
      <c r="F130" s="250">
        <f>+SUM(F131:F133)</f>
        <v>6208</v>
      </c>
      <c r="G130" s="250">
        <f>+SUM(G131:G133)</f>
        <v>6679</v>
      </c>
      <c r="H130" s="250">
        <f>+SUM(H131:H133)</f>
        <v>8290</v>
      </c>
      <c r="I130" s="250">
        <f>+SUM(I131:I133)</f>
        <v>7547</v>
      </c>
    </row>
    <row r="131" ht="15">
      <c r="A131" s="11" t="s">
        <v>123</v>
      </c>
      <c r="B131" s="195">
        <v>2016</v>
      </c>
      <c r="C131" s="195">
        <v>2599</v>
      </c>
      <c r="D131" s="94">
        <v>2920</v>
      </c>
      <c r="E131" s="94">
        <v>3496</v>
      </c>
      <c r="F131" s="94">
        <v>4262</v>
      </c>
      <c r="G131" s="94">
        <v>4635</v>
      </c>
      <c r="H131" s="250">
        <v>5748</v>
      </c>
      <c r="I131" s="250">
        <v>5416</v>
      </c>
    </row>
    <row r="132" ht="15">
      <c r="A132" s="11" t="s">
        <v>124</v>
      </c>
      <c r="B132" s="195">
        <v>925</v>
      </c>
      <c r="C132" s="195">
        <v>1055</v>
      </c>
      <c r="D132" s="94">
        <v>1188</v>
      </c>
      <c r="E132" s="94">
        <v>1508</v>
      </c>
      <c r="F132" s="94">
        <v>1808</v>
      </c>
      <c r="G132" s="94">
        <v>1896</v>
      </c>
      <c r="H132" s="250">
        <v>2347</v>
      </c>
      <c r="I132" s="250">
        <v>1938</v>
      </c>
    </row>
    <row r="133" ht="15">
      <c r="A133" s="11" t="s">
        <v>125</v>
      </c>
      <c r="B133" s="195">
        <v>126</v>
      </c>
      <c r="C133" s="195">
        <v>131</v>
      </c>
      <c r="D133" s="94">
        <v>129</v>
      </c>
      <c r="E133" s="94">
        <v>130</v>
      </c>
      <c r="F133" s="94">
        <v>138</v>
      </c>
      <c r="G133" s="94">
        <v>148</v>
      </c>
      <c r="H133" s="262">
        <v>195</v>
      </c>
      <c r="I133" s="262">
        <v>193</v>
      </c>
    </row>
    <row r="134" ht="15">
      <c r="A134" s="11" t="s">
        <v>195</v>
      </c>
      <c r="B134" s="250">
        <f>+SUM(B135:B137)</f>
        <v>755</v>
      </c>
      <c r="C134" s="250">
        <f>+SUM(C135:C137)</f>
        <v>869</v>
      </c>
      <c r="D134" s="250">
        <f>+SUM(D135:D137)</f>
        <v>1014</v>
      </c>
      <c r="E134" s="250">
        <f>+SUM(E135:E137)</f>
        <v>0</v>
      </c>
      <c r="F134" s="250">
        <f>+SUM(F135:F137)</f>
        <v>0</v>
      </c>
      <c r="G134" s="250">
        <f>+SUM(G135:G137)</f>
        <v>0</v>
      </c>
      <c r="H134" s="250">
        <f>+SUM(H135:H137)</f>
        <v>0</v>
      </c>
      <c r="I134" s="250">
        <f>+SUM(I135:I137)</f>
        <v>0</v>
      </c>
    </row>
    <row r="135" ht="15">
      <c r="A135" s="11" t="s">
        <v>123</v>
      </c>
      <c r="B135" s="195">
        <v>452</v>
      </c>
      <c r="C135" s="195">
        <v>570</v>
      </c>
      <c r="D135" s="94">
        <v>666</v>
      </c>
      <c r="E135" s="250"/>
      <c r="F135" s="250"/>
      <c r="G135" s="94"/>
      <c r="H135" s="262"/>
      <c r="I135" s="262"/>
    </row>
    <row r="136" ht="15">
      <c r="A136" s="11" t="s">
        <v>124</v>
      </c>
      <c r="B136" s="195">
        <v>230</v>
      </c>
      <c r="C136" s="195">
        <v>228</v>
      </c>
      <c r="D136" s="94">
        <v>275</v>
      </c>
      <c r="E136" s="250"/>
      <c r="F136" s="250"/>
      <c r="G136" s="94"/>
      <c r="H136" s="262"/>
      <c r="I136" s="262"/>
    </row>
    <row r="137" ht="15">
      <c r="A137" s="11" t="s">
        <v>125</v>
      </c>
      <c r="B137" s="195">
        <v>73</v>
      </c>
      <c r="C137" s="195">
        <v>71</v>
      </c>
      <c r="D137" s="94">
        <v>73</v>
      </c>
      <c r="E137" s="250"/>
      <c r="F137" s="250"/>
      <c r="G137" s="94"/>
      <c r="H137" s="262"/>
      <c r="I137" s="262"/>
    </row>
    <row r="138" ht="15">
      <c r="A138" s="2" t="s">
        <v>116</v>
      </c>
      <c r="B138" s="250">
        <f>+SUM(B139:B141)</f>
        <v>0</v>
      </c>
      <c r="C138" s="250">
        <f>+SUM(C139:C141)</f>
        <v>0</v>
      </c>
      <c r="D138" s="250">
        <f>+SUM(D139:D141)</f>
        <v>0</v>
      </c>
      <c r="E138" s="250">
        <f>+SUM(E139:E141)</f>
        <v>5166</v>
      </c>
      <c r="F138" s="250">
        <f>+SUM(F139:F141)</f>
        <v>5254</v>
      </c>
      <c r="G138" s="250">
        <f>+SUM(G139:G141)</f>
        <v>5028</v>
      </c>
      <c r="H138" s="250">
        <f>+SUM(H139:H141)</f>
        <v>5343</v>
      </c>
      <c r="I138" s="250">
        <f>+SUM(I139:I141)</f>
        <v>5955</v>
      </c>
    </row>
    <row r="139" ht="15">
      <c r="A139" s="11" t="s">
        <v>123</v>
      </c>
      <c r="B139" s="262"/>
      <c r="C139" s="262"/>
      <c r="D139" s="260"/>
      <c r="E139" s="94">
        <v>3575</v>
      </c>
      <c r="F139" s="94">
        <v>3622</v>
      </c>
      <c r="G139" s="94">
        <v>3449</v>
      </c>
      <c r="H139" s="250">
        <v>3659</v>
      </c>
      <c r="I139" s="250">
        <v>4111</v>
      </c>
    </row>
    <row r="140" ht="15">
      <c r="A140" s="11" t="s">
        <v>124</v>
      </c>
      <c r="B140" s="262"/>
      <c r="C140" s="262"/>
      <c r="D140" s="262"/>
      <c r="E140" s="94">
        <v>1347</v>
      </c>
      <c r="F140" s="94">
        <v>1395</v>
      </c>
      <c r="G140" s="94">
        <v>1365</v>
      </c>
      <c r="H140" s="250">
        <v>1494</v>
      </c>
      <c r="I140" s="250">
        <v>1610</v>
      </c>
    </row>
    <row r="141" ht="15">
      <c r="A141" s="11" t="s">
        <v>125</v>
      </c>
      <c r="B141" s="262"/>
      <c r="C141" s="262"/>
      <c r="D141" s="262"/>
      <c r="E141" s="94">
        <v>244</v>
      </c>
      <c r="F141" s="94">
        <v>237</v>
      </c>
      <c r="G141" s="94">
        <v>214</v>
      </c>
      <c r="H141" s="262">
        <v>190</v>
      </c>
      <c r="I141" s="262">
        <v>234</v>
      </c>
    </row>
    <row r="142" ht="15">
      <c r="A142" s="11" t="s">
        <v>196</v>
      </c>
      <c r="B142" s="250">
        <f>+SUM(B143:B145)</f>
        <v>3898</v>
      </c>
      <c r="C142" s="250">
        <f>+SUM(C143:C145)</f>
        <v>3701</v>
      </c>
      <c r="D142" s="250">
        <f>+SUM(D143:D145)</f>
        <v>3995</v>
      </c>
      <c r="E142" s="250">
        <f>+SUM(E143:E145)</f>
        <v>0</v>
      </c>
      <c r="F142" s="250">
        <f>+SUM(F143:F145)</f>
        <v>0</v>
      </c>
      <c r="G142" s="250">
        <f>+SUM(G143:G145)</f>
        <v>0</v>
      </c>
      <c r="H142" s="250">
        <f>+SUM(H143:H145)</f>
        <v>0</v>
      </c>
      <c r="I142" s="250">
        <f>+SUM(I143:I145)</f>
        <v>0</v>
      </c>
    </row>
    <row r="143" ht="15">
      <c r="A143" s="11" t="s">
        <v>123</v>
      </c>
      <c r="B143" s="195">
        <v>2641</v>
      </c>
      <c r="C143" s="195">
        <v>2536</v>
      </c>
      <c r="D143" s="94">
        <v>2816</v>
      </c>
      <c r="E143" s="250"/>
      <c r="F143" s="250"/>
      <c r="G143" s="94"/>
      <c r="H143" s="262"/>
      <c r="I143" s="262"/>
    </row>
    <row r="144" ht="15">
      <c r="A144" s="11" t="s">
        <v>124</v>
      </c>
      <c r="B144" s="195">
        <v>1021</v>
      </c>
      <c r="C144" s="195">
        <v>947</v>
      </c>
      <c r="D144" s="94">
        <v>966</v>
      </c>
      <c r="E144" s="250"/>
      <c r="F144" s="250"/>
      <c r="G144" s="94"/>
      <c r="H144" s="262"/>
      <c r="I144" s="262"/>
    </row>
    <row r="145" ht="15">
      <c r="A145" s="11" t="s">
        <v>125</v>
      </c>
      <c r="B145" s="195">
        <v>236</v>
      </c>
      <c r="C145" s="195">
        <v>218</v>
      </c>
      <c r="D145" s="94">
        <v>213</v>
      </c>
      <c r="E145" s="250"/>
      <c r="F145" s="250"/>
      <c r="G145" s="94"/>
      <c r="H145" s="262"/>
      <c r="I145" s="262"/>
    </row>
    <row r="146">
      <c r="A146" s="2" t="s">
        <v>117</v>
      </c>
      <c r="B146" s="250">
        <v>115</v>
      </c>
      <c r="C146" s="250">
        <v>73</v>
      </c>
      <c r="D146" s="250">
        <v>73</v>
      </c>
      <c r="E146" s="250">
        <v>88</v>
      </c>
      <c r="F146" s="250">
        <v>42</v>
      </c>
      <c r="G146" s="250">
        <v>30</v>
      </c>
      <c r="H146" s="250">
        <v>25</v>
      </c>
      <c r="I146" s="250">
        <v>102</v>
      </c>
    </row>
    <row r="147" ht="15">
      <c r="A147" s="4" t="s">
        <v>113</v>
      </c>
      <c r="B147" s="251">
        <f>+B114+B118+B122+B126+B130+B134+B138+B142+B146</f>
        <v>28701</v>
      </c>
      <c r="C147" s="251">
        <f>+C114+C118+C122+C126+C130+C134+C138+C142+C146</f>
        <v>30507</v>
      </c>
      <c r="D147" s="251">
        <f>+D114+D118+D122+D126+D130+D134+D138+D142+D146</f>
        <v>32233</v>
      </c>
      <c r="E147" s="251">
        <f>+E114+E118+E130+E138+E146</f>
        <v>34485</v>
      </c>
      <c r="F147" s="251">
        <f>+F114+F118+F130+F138+F146</f>
        <v>37218</v>
      </c>
      <c r="G147" s="251">
        <f>+G114+G118+G130+G138+G146</f>
        <v>35568</v>
      </c>
      <c r="H147" s="251">
        <f>+H114+H118+H130+H138+H146</f>
        <v>42293</v>
      </c>
      <c r="I147" s="251">
        <f>+I114+I118+I130+I138+I146</f>
        <v>44436</v>
      </c>
    </row>
    <row r="148" ht="15">
      <c r="A148" s="2" t="s">
        <v>114</v>
      </c>
      <c r="B148" s="250">
        <v>1982</v>
      </c>
      <c r="C148" s="250">
        <v>1955</v>
      </c>
      <c r="D148" s="250">
        <v>2042</v>
      </c>
      <c r="E148" s="250">
        <v>1886</v>
      </c>
      <c r="F148" s="250">
        <v>1906</v>
      </c>
      <c r="G148" s="250">
        <v>1846</v>
      </c>
      <c r="H148" s="250">
        <v>2205</v>
      </c>
      <c r="I148" s="250">
        <v>2346</v>
      </c>
    </row>
    <row r="149">
      <c r="A149" s="2" t="s">
        <v>118</v>
      </c>
      <c r="B149" s="250">
        <v>-82</v>
      </c>
      <c r="C149" s="250">
        <v>-86</v>
      </c>
      <c r="D149" s="250">
        <v>75</v>
      </c>
      <c r="E149" s="250">
        <v>26</v>
      </c>
      <c r="F149" s="250">
        <v>-7</v>
      </c>
      <c r="G149" s="250">
        <v>-11</v>
      </c>
      <c r="H149" s="250">
        <v>40</v>
      </c>
      <c r="I149" s="250">
        <v>-72</v>
      </c>
    </row>
    <row r="150" ht="15">
      <c r="A150" s="6" t="s">
        <v>115</v>
      </c>
      <c r="B150" s="261">
        <f>+SUM(B147:B149)</f>
        <v>30601</v>
      </c>
      <c r="C150" s="261">
        <f>+SUM(C147:C149)</f>
        <v>32376</v>
      </c>
      <c r="D150" s="261">
        <f>+SUM(D147:D149)</f>
        <v>34350</v>
      </c>
      <c r="E150" s="261">
        <f>+SUM(E147:E149)</f>
        <v>36397</v>
      </c>
      <c r="F150" s="261">
        <f>+SUM(F147:F149)</f>
        <v>39117</v>
      </c>
      <c r="G150" s="261">
        <f>+SUM(G147:G149)</f>
        <v>37403</v>
      </c>
      <c r="H150" s="261">
        <f>+SUM(H147:H149)</f>
        <v>44538</v>
      </c>
      <c r="I150" s="261">
        <f>+SUM(I147:I149)</f>
        <v>46710</v>
      </c>
    </row>
    <row r="151" ht="15" customFormat="1" s="12">
      <c r="A151" s="12" t="s">
        <v>121</v>
      </c>
      <c r="B151" s="263">
        <f>+B150-B2</f>
        <v>0</v>
      </c>
      <c r="C151" s="263">
        <f>+C150-C2</f>
        <v>0</v>
      </c>
      <c r="D151" s="263">
        <f>+D150-D2</f>
        <v>0</v>
      </c>
      <c r="E151" s="263">
        <f>+E150-E2</f>
        <v>0</v>
      </c>
      <c r="F151" s="263">
        <f>+F150-F2</f>
        <v>0</v>
      </c>
      <c r="G151" s="263">
        <f>+G150-G2</f>
        <v>0</v>
      </c>
      <c r="H151" s="263">
        <f>+H150-H2</f>
        <v>0</v>
      </c>
      <c r="I151" s="263">
        <f>+I150-I2</f>
        <v>0</v>
      </c>
    </row>
    <row r="152">
      <c r="A152" s="1" t="s">
        <v>120</v>
      </c>
      <c r="B152" s="262"/>
      <c r="C152" s="262"/>
      <c r="D152" s="262"/>
      <c r="E152" s="262"/>
      <c r="F152" s="262"/>
      <c r="G152" s="262"/>
      <c r="H152" s="262"/>
      <c r="I152" s="262"/>
    </row>
    <row r="153" ht="15">
      <c r="A153" s="2" t="s">
        <v>110</v>
      </c>
      <c r="B153" s="250">
        <v>3645</v>
      </c>
      <c r="C153" s="258">
        <v>3763</v>
      </c>
      <c r="D153" s="250">
        <v>3875</v>
      </c>
      <c r="E153" s="94">
        <v>3600</v>
      </c>
      <c r="F153" s="94">
        <v>3925</v>
      </c>
      <c r="G153" s="94">
        <v>2899</v>
      </c>
      <c r="H153" s="250">
        <v>5089</v>
      </c>
      <c r="I153" s="250">
        <v>5114</v>
      </c>
    </row>
    <row r="154" ht="15">
      <c r="A154" s="2" t="s">
        <v>111</v>
      </c>
      <c r="B154" s="250"/>
      <c r="C154" s="250"/>
      <c r="D154" s="250"/>
      <c r="E154" s="94">
        <v>1587</v>
      </c>
      <c r="F154" s="94">
        <v>1995</v>
      </c>
      <c r="G154" s="94">
        <v>1541</v>
      </c>
      <c r="H154" s="250">
        <v>2435</v>
      </c>
      <c r="I154" s="250">
        <v>3293</v>
      </c>
    </row>
    <row r="155" ht="15">
      <c r="A155" s="2" t="s">
        <v>193</v>
      </c>
      <c r="B155" s="250">
        <v>1275</v>
      </c>
      <c r="C155" s="250">
        <v>1434</v>
      </c>
      <c r="D155" s="250">
        <v>1203</v>
      </c>
      <c r="E155" s="250"/>
      <c r="F155" s="250"/>
      <c r="G155" s="94"/>
      <c r="H155" s="250"/>
      <c r="I155" s="250"/>
    </row>
    <row r="156" ht="15">
      <c r="A156" s="2" t="s">
        <v>194</v>
      </c>
      <c r="B156" s="250">
        <v>249</v>
      </c>
      <c r="C156" s="250">
        <v>289</v>
      </c>
      <c r="D156" s="250">
        <v>244</v>
      </c>
      <c r="E156" s="250"/>
      <c r="F156" s="250"/>
      <c r="G156" s="94"/>
      <c r="H156" s="250"/>
      <c r="I156" s="250"/>
    </row>
    <row r="157" ht="15">
      <c r="A157" s="2" t="s">
        <v>112</v>
      </c>
      <c r="B157" s="250">
        <v>993</v>
      </c>
      <c r="C157" s="250">
        <v>1372</v>
      </c>
      <c r="D157" s="250">
        <v>1507</v>
      </c>
      <c r="E157" s="94">
        <v>1807</v>
      </c>
      <c r="F157" s="94">
        <v>2376</v>
      </c>
      <c r="G157" s="94">
        <v>2490</v>
      </c>
      <c r="H157" s="250">
        <v>3243</v>
      </c>
      <c r="I157" s="250">
        <v>2365</v>
      </c>
    </row>
    <row r="158" ht="15">
      <c r="A158" s="2" t="s">
        <v>116</v>
      </c>
      <c r="B158" s="250"/>
      <c r="C158" s="250"/>
      <c r="D158" s="250"/>
      <c r="E158" s="94">
        <v>1189</v>
      </c>
      <c r="F158" s="94">
        <v>1323</v>
      </c>
      <c r="G158" s="94">
        <v>1184</v>
      </c>
      <c r="H158" s="250">
        <v>1530</v>
      </c>
      <c r="I158" s="250">
        <v>1896</v>
      </c>
    </row>
    <row r="159" ht="15">
      <c r="A159" s="2" t="s">
        <v>195</v>
      </c>
      <c r="B159" s="250">
        <v>100</v>
      </c>
      <c r="C159" s="250">
        <v>174</v>
      </c>
      <c r="D159" s="250">
        <v>224</v>
      </c>
      <c r="E159" s="250"/>
      <c r="F159" s="250"/>
      <c r="G159" s="94"/>
      <c r="H159" s="250"/>
      <c r="I159" s="250"/>
    </row>
    <row r="160" ht="15">
      <c r="A160" s="2" t="s">
        <v>196</v>
      </c>
      <c r="B160" s="250">
        <v>818</v>
      </c>
      <c r="C160" s="250">
        <v>892</v>
      </c>
      <c r="D160" s="250">
        <v>816</v>
      </c>
      <c r="E160" s="250"/>
      <c r="F160" s="250"/>
      <c r="G160" s="94"/>
      <c r="H160" s="250"/>
      <c r="I160" s="250"/>
    </row>
    <row r="161" ht="15">
      <c r="A161" s="2" t="s">
        <v>117</v>
      </c>
      <c r="B161" s="250">
        <v>-2267</v>
      </c>
      <c r="C161" s="258">
        <v>-2596</v>
      </c>
      <c r="D161" s="267">
        <v>-2677</v>
      </c>
      <c r="E161" s="94">
        <v>-2658</v>
      </c>
      <c r="F161" s="94">
        <v>-3262</v>
      </c>
      <c r="G161" s="94">
        <v>-3468</v>
      </c>
      <c r="H161" s="250">
        <v>-3656</v>
      </c>
      <c r="I161" s="250">
        <v>-4262</v>
      </c>
    </row>
    <row r="162">
      <c r="A162" s="4" t="s">
        <v>113</v>
      </c>
      <c r="B162" s="251">
        <f>+SUM(B153:B161)</f>
        <v>4813</v>
      </c>
      <c r="C162" s="251">
        <f>+SUM(C153:C161)</f>
        <v>5328</v>
      </c>
      <c r="D162" s="251">
        <f>+SUM(D153:D161)</f>
        <v>5192</v>
      </c>
      <c r="E162" s="251">
        <f>+SUM(E153:E161)</f>
        <v>5525</v>
      </c>
      <c r="F162" s="251">
        <f>+SUM(F153:F161)</f>
        <v>6357</v>
      </c>
      <c r="G162" s="251">
        <f>+SUM(G153:G161)</f>
        <v>4646</v>
      </c>
      <c r="H162" s="251">
        <f>+SUM(H153:H161)</f>
        <v>8641</v>
      </c>
      <c r="I162" s="251">
        <f>+SUM(I153:I161)</f>
        <v>8406</v>
      </c>
    </row>
    <row r="163" ht="15">
      <c r="A163" s="2" t="s">
        <v>114</v>
      </c>
      <c r="B163" s="250">
        <v>517</v>
      </c>
      <c r="C163" s="250">
        <v>487</v>
      </c>
      <c r="D163" s="250">
        <v>477</v>
      </c>
      <c r="E163" s="94">
        <v>310</v>
      </c>
      <c r="F163" s="94">
        <v>303</v>
      </c>
      <c r="G163" s="94">
        <v>297</v>
      </c>
      <c r="H163" s="250">
        <v>543</v>
      </c>
      <c r="I163" s="250">
        <v>669</v>
      </c>
    </row>
    <row r="164" ht="15">
      <c r="A164" s="2" t="s">
        <v>118</v>
      </c>
      <c r="B164" s="250">
        <v>-1097</v>
      </c>
      <c r="C164" s="250">
        <v>-1173</v>
      </c>
      <c r="D164" s="250">
        <v>-724</v>
      </c>
      <c r="E164" s="94">
        <v>-1456</v>
      </c>
      <c r="F164" s="94">
        <v>-1810</v>
      </c>
      <c r="G164" s="94">
        <v>-1967</v>
      </c>
      <c r="H164" s="250">
        <v>-2261</v>
      </c>
      <c r="I164" s="250">
        <v>-2219</v>
      </c>
    </row>
    <row r="165" ht="15">
      <c r="A165" s="6" t="s">
        <v>122</v>
      </c>
      <c r="B165" s="261">
        <f>+SUM(B162:B164)</f>
        <v>4233</v>
      </c>
      <c r="C165" s="261">
        <f>+SUM(C162:C164)</f>
        <v>4642</v>
      </c>
      <c r="D165" s="261">
        <f>+SUM(D162:D164)</f>
        <v>4945</v>
      </c>
      <c r="E165" s="261">
        <f>+SUM(E162:E164)</f>
        <v>4379</v>
      </c>
      <c r="F165" s="261">
        <f>+SUM(F162:F164)</f>
        <v>4850</v>
      </c>
      <c r="G165" s="261">
        <f>+SUM(G162:G164)</f>
        <v>2976</v>
      </c>
      <c r="H165" s="261">
        <f>+SUM(H162:H164)</f>
        <v>6923</v>
      </c>
      <c r="I165" s="261">
        <f>+SUM(I162:I164)</f>
        <v>6856</v>
      </c>
    </row>
    <row r="166" ht="15" customFormat="1" s="12">
      <c r="A166" s="12" t="s">
        <v>121</v>
      </c>
      <c r="B166" s="263">
        <f>+B165-B10-B8</f>
        <v>0</v>
      </c>
      <c r="C166" s="263">
        <f>+C165-C10-C8</f>
        <v>0</v>
      </c>
      <c r="D166" s="263">
        <f>+D165-D10-D8</f>
        <v>0</v>
      </c>
      <c r="E166" s="263">
        <f>+E165-E10-E8</f>
        <v>0</v>
      </c>
      <c r="F166" s="263">
        <f>+F165-F10-F8</f>
        <v>0</v>
      </c>
      <c r="G166" s="263">
        <f>+G165-G10-G8</f>
        <v>0</v>
      </c>
      <c r="H166" s="263">
        <f>+H165-H10-H8</f>
        <v>0</v>
      </c>
      <c r="I166" s="263">
        <f>+I165-I10-I8</f>
        <v>0</v>
      </c>
    </row>
    <row r="167">
      <c r="B167" s="262"/>
      <c r="C167" s="262"/>
      <c r="D167" s="262"/>
      <c r="E167" s="262"/>
      <c r="F167" s="262"/>
      <c r="G167" s="262"/>
      <c r="H167" s="262"/>
      <c r="I167" s="262"/>
    </row>
    <row r="168">
      <c r="B168" s="262"/>
      <c r="C168" s="262"/>
      <c r="D168" s="262"/>
      <c r="E168" s="262"/>
      <c r="F168" s="262"/>
      <c r="G168" s="262"/>
      <c r="H168" s="262"/>
      <c r="I168" s="262"/>
    </row>
    <row r="169">
      <c r="B169" s="262"/>
      <c r="C169" s="262"/>
      <c r="D169" s="262"/>
      <c r="E169" s="262"/>
      <c r="F169" s="262"/>
      <c r="G169" s="262"/>
      <c r="H169" s="262"/>
      <c r="I169" s="262"/>
    </row>
    <row r="170">
      <c r="B170" s="262"/>
      <c r="C170" s="262"/>
      <c r="D170" s="262"/>
      <c r="E170" s="262"/>
      <c r="F170" s="262"/>
      <c r="G170" s="262"/>
      <c r="H170" s="262"/>
      <c r="I170" s="262"/>
    </row>
    <row r="171">
      <c r="B171" s="262"/>
      <c r="C171" s="262"/>
      <c r="D171" s="262"/>
      <c r="E171" s="262"/>
      <c r="F171" s="262"/>
      <c r="G171" s="262"/>
      <c r="H171" s="262"/>
      <c r="I171" s="262"/>
    </row>
    <row r="172">
      <c r="B172" s="262"/>
      <c r="C172" s="262"/>
      <c r="D172" s="262"/>
      <c r="E172" s="262"/>
      <c r="F172" s="262"/>
      <c r="G172" s="262"/>
      <c r="H172" s="262"/>
      <c r="I172" s="262"/>
    </row>
    <row r="173">
      <c r="B173" s="262"/>
      <c r="C173" s="262"/>
      <c r="D173" s="262"/>
      <c r="E173" s="262"/>
      <c r="F173" s="262"/>
      <c r="G173" s="262"/>
      <c r="H173" s="262"/>
      <c r="I173" s="262"/>
    </row>
    <row r="174">
      <c r="B174" s="262"/>
      <c r="C174" s="262"/>
      <c r="D174" s="262"/>
      <c r="E174" s="262"/>
      <c r="F174" s="262"/>
      <c r="G174" s="262"/>
      <c r="H174" s="262"/>
      <c r="I174" s="262"/>
    </row>
    <row r="175">
      <c r="B175" s="262"/>
      <c r="C175" s="262"/>
      <c r="D175" s="262"/>
      <c r="E175" s="262"/>
      <c r="F175" s="262"/>
      <c r="G175" s="262"/>
      <c r="H175" s="262"/>
      <c r="I175" s="262"/>
    </row>
    <row r="176">
      <c r="B176" s="262"/>
      <c r="C176" s="262"/>
      <c r="D176" s="262"/>
      <c r="E176" s="262"/>
      <c r="F176" s="262"/>
      <c r="G176" s="262"/>
      <c r="H176" s="262"/>
      <c r="I176" s="262"/>
    </row>
    <row r="177">
      <c r="B177" s="262"/>
      <c r="C177" s="262"/>
      <c r="D177" s="262"/>
      <c r="E177" s="262"/>
      <c r="F177" s="262"/>
      <c r="G177" s="262"/>
      <c r="H177" s="262"/>
      <c r="I177" s="262"/>
    </row>
    <row r="178">
      <c r="B178" s="262"/>
      <c r="C178" s="262"/>
      <c r="D178" s="262"/>
      <c r="E178" s="262"/>
      <c r="F178" s="262"/>
      <c r="G178" s="262"/>
      <c r="H178" s="262"/>
      <c r="I178" s="262"/>
    </row>
    <row r="179">
      <c r="B179" s="262"/>
      <c r="C179" s="262"/>
      <c r="D179" s="262"/>
      <c r="E179" s="262"/>
      <c r="F179" s="262"/>
      <c r="G179" s="262"/>
      <c r="H179" s="262"/>
      <c r="I179" s="262"/>
    </row>
    <row r="180">
      <c r="B180" s="262"/>
      <c r="C180" s="262"/>
      <c r="D180" s="262"/>
      <c r="E180" s="262"/>
      <c r="F180" s="262"/>
      <c r="G180" s="262"/>
      <c r="H180" s="262"/>
      <c r="I180" s="262"/>
    </row>
    <row r="181">
      <c r="B181" s="262"/>
      <c r="C181" s="262"/>
      <c r="D181" s="262"/>
      <c r="E181" s="262"/>
      <c r="F181" s="262"/>
      <c r="G181" s="262"/>
      <c r="H181" s="262"/>
      <c r="I181" s="262"/>
    </row>
    <row r="182">
      <c r="B182" s="262"/>
      <c r="C182" s="262"/>
      <c r="D182" s="262"/>
      <c r="E182" s="262"/>
      <c r="F182" s="262"/>
      <c r="G182" s="262"/>
      <c r="H182" s="262"/>
      <c r="I182" s="262"/>
    </row>
    <row r="183">
      <c r="B183" s="262"/>
      <c r="C183" s="262"/>
      <c r="D183" s="262"/>
      <c r="E183" s="262"/>
      <c r="F183" s="262"/>
      <c r="G183" s="262"/>
      <c r="H183" s="262"/>
      <c r="I183" s="262"/>
    </row>
    <row r="184">
      <c r="B184" s="262"/>
      <c r="C184" s="262"/>
      <c r="D184" s="262"/>
      <c r="E184" s="262"/>
      <c r="F184" s="262"/>
      <c r="G184" s="262"/>
      <c r="H184" s="262"/>
      <c r="I184" s="262"/>
    </row>
    <row r="185">
      <c r="B185" s="262"/>
      <c r="C185" s="262"/>
      <c r="D185" s="262"/>
      <c r="E185" s="262"/>
      <c r="F185" s="262"/>
      <c r="G185" s="262"/>
      <c r="H185" s="262"/>
      <c r="I185" s="262"/>
    </row>
    <row r="186">
      <c r="B186" s="262"/>
      <c r="C186" s="262"/>
      <c r="D186" s="262"/>
      <c r="E186" s="262"/>
      <c r="F186" s="262"/>
      <c r="G186" s="262"/>
      <c r="H186" s="262"/>
      <c r="I186" s="262"/>
    </row>
    <row r="187">
      <c r="B187" s="262"/>
      <c r="C187" s="262"/>
      <c r="D187" s="262"/>
      <c r="E187" s="262"/>
      <c r="F187" s="262"/>
      <c r="G187" s="262"/>
      <c r="H187" s="262"/>
      <c r="I187" s="262"/>
    </row>
    <row r="188">
      <c r="B188" s="262"/>
      <c r="C188" s="262"/>
      <c r="D188" s="262"/>
      <c r="E188" s="262"/>
      <c r="F188" s="262"/>
      <c r="G188" s="262"/>
      <c r="H188" s="262"/>
      <c r="I188" s="262"/>
    </row>
    <row r="189">
      <c r="B189" s="262"/>
      <c r="C189" s="262"/>
      <c r="D189" s="262"/>
      <c r="E189" s="262"/>
      <c r="F189" s="262"/>
      <c r="G189" s="262"/>
      <c r="H189" s="262"/>
      <c r="I189" s="262"/>
    </row>
    <row r="190">
      <c r="B190" s="262"/>
      <c r="C190" s="262"/>
      <c r="D190" s="262"/>
      <c r="E190" s="262"/>
      <c r="F190" s="262"/>
      <c r="G190" s="262"/>
      <c r="H190" s="262"/>
      <c r="I190" s="262"/>
    </row>
    <row r="191">
      <c r="B191" s="262"/>
      <c r="C191" s="262"/>
      <c r="D191" s="262"/>
      <c r="E191" s="262"/>
      <c r="F191" s="262"/>
      <c r="G191" s="262"/>
      <c r="H191" s="262"/>
      <c r="I191" s="262"/>
    </row>
    <row r="192">
      <c r="B192" s="262"/>
      <c r="C192" s="262"/>
      <c r="D192" s="262"/>
      <c r="E192" s="262"/>
      <c r="F192" s="262"/>
      <c r="G192" s="262"/>
      <c r="H192" s="262"/>
      <c r="I192" s="262"/>
    </row>
    <row r="193">
      <c r="B193" s="262"/>
      <c r="C193" s="262"/>
      <c r="D193" s="262"/>
      <c r="E193" s="262"/>
      <c r="F193" s="262"/>
      <c r="G193" s="262"/>
      <c r="H193" s="262"/>
      <c r="I193" s="262"/>
    </row>
    <row r="194">
      <c r="B194" s="262"/>
      <c r="C194" s="262"/>
      <c r="D194" s="262"/>
      <c r="E194" s="262"/>
      <c r="F194" s="262"/>
      <c r="G194" s="262"/>
      <c r="H194" s="262"/>
      <c r="I194" s="262"/>
    </row>
    <row r="195">
      <c r="B195" s="262"/>
      <c r="C195" s="262"/>
      <c r="D195" s="262"/>
      <c r="E195" s="262"/>
      <c r="F195" s="262"/>
      <c r="G195" s="262"/>
      <c r="H195" s="262"/>
      <c r="I195" s="262"/>
    </row>
    <row r="196">
      <c r="B196" s="262"/>
      <c r="C196" s="262"/>
      <c r="D196" s="262"/>
      <c r="E196" s="262"/>
      <c r="F196" s="262"/>
      <c r="G196" s="262"/>
      <c r="H196" s="262"/>
      <c r="I196" s="262"/>
    </row>
    <row r="197">
      <c r="B197" s="262"/>
      <c r="C197" s="262"/>
      <c r="D197" s="262"/>
      <c r="E197" s="262"/>
      <c r="F197" s="262"/>
      <c r="G197" s="262"/>
      <c r="H197" s="262"/>
      <c r="I197" s="262"/>
    </row>
    <row r="198">
      <c r="B198" s="262"/>
      <c r="C198" s="262"/>
      <c r="D198" s="262"/>
      <c r="E198" s="262"/>
      <c r="F198" s="262"/>
      <c r="G198" s="262"/>
      <c r="H198" s="262"/>
      <c r="I198" s="262"/>
    </row>
    <row r="199">
      <c r="B199" s="262"/>
      <c r="C199" s="262"/>
      <c r="D199" s="262"/>
      <c r="E199" s="262"/>
      <c r="F199" s="262"/>
      <c r="G199" s="262"/>
      <c r="H199" s="262"/>
      <c r="I199" s="262"/>
    </row>
    <row r="200">
      <c r="B200" s="262"/>
      <c r="C200" s="262"/>
      <c r="D200" s="262"/>
      <c r="E200" s="262"/>
      <c r="F200" s="262"/>
      <c r="G200" s="262"/>
      <c r="H200" s="262"/>
      <c r="I200" s="262"/>
    </row>
    <row r="201">
      <c r="B201" s="262"/>
      <c r="C201" s="262"/>
      <c r="D201" s="262"/>
      <c r="E201" s="262"/>
      <c r="F201" s="262"/>
      <c r="G201" s="262"/>
      <c r="H201" s="262"/>
      <c r="I201" s="262"/>
    </row>
    <row r="202">
      <c r="B202" s="262"/>
      <c r="C202" s="262"/>
      <c r="D202" s="262"/>
      <c r="E202" s="262"/>
      <c r="F202" s="262"/>
      <c r="G202" s="262"/>
      <c r="H202" s="262"/>
      <c r="I202" s="262"/>
    </row>
    <row r="203">
      <c r="B203" s="262"/>
      <c r="C203" s="262"/>
      <c r="D203" s="262"/>
      <c r="E203" s="262"/>
      <c r="F203" s="262"/>
      <c r="G203" s="262"/>
      <c r="H203" s="262"/>
      <c r="I203" s="262"/>
    </row>
    <row r="204">
      <c r="B204" s="262"/>
      <c r="C204" s="262"/>
      <c r="D204" s="262"/>
      <c r="E204" s="262"/>
      <c r="F204" s="262"/>
      <c r="G204" s="262"/>
      <c r="H204" s="262"/>
      <c r="I204" s="262"/>
    </row>
    <row r="205">
      <c r="B205" s="262"/>
      <c r="C205" s="262"/>
      <c r="D205" s="262"/>
      <c r="E205" s="262"/>
      <c r="F205" s="262"/>
      <c r="G205" s="262"/>
      <c r="H205" s="262"/>
      <c r="I205" s="262"/>
    </row>
    <row r="206">
      <c r="B206" s="262"/>
      <c r="C206" s="262"/>
      <c r="D206" s="262"/>
      <c r="E206" s="262"/>
      <c r="F206" s="262"/>
      <c r="G206" s="262"/>
      <c r="H206" s="262"/>
      <c r="I206" s="262"/>
    </row>
    <row r="207">
      <c r="B207" s="262"/>
      <c r="C207" s="262"/>
      <c r="D207" s="262"/>
      <c r="E207" s="262"/>
      <c r="F207" s="262"/>
      <c r="G207" s="262"/>
      <c r="H207" s="262"/>
      <c r="I207" s="262"/>
    </row>
    <row r="208">
      <c r="B208" s="262"/>
      <c r="C208" s="262"/>
      <c r="D208" s="262"/>
      <c r="E208" s="262"/>
      <c r="F208" s="262"/>
      <c r="G208" s="262"/>
      <c r="H208" s="262"/>
      <c r="I208" s="262"/>
    </row>
    <row r="209">
      <c r="B209" s="262"/>
      <c r="C209" s="262"/>
      <c r="D209" s="262"/>
      <c r="E209" s="262"/>
      <c r="F209" s="262"/>
      <c r="G209" s="262"/>
      <c r="H209" s="262"/>
      <c r="I209" s="262"/>
    </row>
    <row r="210">
      <c r="B210" s="262"/>
      <c r="C210" s="262"/>
      <c r="D210" s="262"/>
      <c r="E210" s="262"/>
      <c r="F210" s="262"/>
      <c r="G210" s="262"/>
      <c r="H210" s="262"/>
      <c r="I210" s="262"/>
    </row>
    <row r="211">
      <c r="B211" s="262"/>
      <c r="C211" s="262"/>
      <c r="D211" s="262"/>
      <c r="E211" s="262"/>
      <c r="F211" s="262"/>
      <c r="G211" s="262"/>
      <c r="H211" s="262"/>
      <c r="I211" s="262"/>
    </row>
    <row r="212">
      <c r="B212" s="262"/>
      <c r="C212" s="262"/>
      <c r="D212" s="262"/>
      <c r="E212" s="262"/>
      <c r="F212" s="262"/>
      <c r="G212" s="262"/>
      <c r="H212" s="262"/>
      <c r="I212" s="262"/>
    </row>
    <row r="213">
      <c r="B213" s="262"/>
      <c r="C213" s="262"/>
      <c r="D213" s="262"/>
      <c r="E213" s="262"/>
      <c r="F213" s="262"/>
      <c r="G213" s="262"/>
      <c r="H213" s="262"/>
      <c r="I213" s="262"/>
    </row>
    <row r="214">
      <c r="B214" s="262"/>
      <c r="C214" s="262"/>
      <c r="D214" s="262"/>
      <c r="E214" s="262"/>
      <c r="F214" s="262"/>
      <c r="G214" s="262"/>
      <c r="H214" s="262"/>
      <c r="I214" s="262"/>
    </row>
    <row r="215">
      <c r="B215" s="262"/>
      <c r="C215" s="262"/>
      <c r="D215" s="262"/>
      <c r="E215" s="262"/>
      <c r="F215" s="262"/>
      <c r="G215" s="262"/>
      <c r="H215" s="262"/>
      <c r="I215" s="262"/>
    </row>
    <row r="216">
      <c r="B216" s="262"/>
      <c r="C216" s="262"/>
      <c r="D216" s="262"/>
      <c r="E216" s="262"/>
      <c r="F216" s="262"/>
      <c r="G216" s="262"/>
      <c r="H216" s="262"/>
      <c r="I216" s="262"/>
    </row>
    <row r="217">
      <c r="B217" s="262"/>
      <c r="C217" s="262"/>
      <c r="D217" s="262"/>
      <c r="E217" s="262"/>
      <c r="F217" s="262"/>
      <c r="G217" s="262"/>
      <c r="H217" s="262"/>
      <c r="I217" s="262"/>
    </row>
    <row r="218">
      <c r="B218" s="262"/>
      <c r="C218" s="262"/>
      <c r="D218" s="262"/>
      <c r="E218" s="262"/>
      <c r="F218" s="262"/>
      <c r="G218" s="262"/>
      <c r="H218" s="262"/>
      <c r="I218" s="262"/>
    </row>
    <row r="219">
      <c r="B219" s="262"/>
      <c r="C219" s="262"/>
      <c r="D219" s="262"/>
      <c r="E219" s="262"/>
      <c r="F219" s="262"/>
      <c r="G219" s="262"/>
      <c r="H219" s="262"/>
      <c r="I219" s="262"/>
    </row>
    <row r="220">
      <c r="B220" s="262"/>
      <c r="C220" s="262"/>
      <c r="D220" s="262"/>
      <c r="E220" s="262"/>
      <c r="F220" s="262"/>
      <c r="G220" s="262"/>
      <c r="H220" s="262"/>
      <c r="I220" s="262"/>
    </row>
    <row r="221">
      <c r="B221" s="262"/>
      <c r="C221" s="262"/>
      <c r="D221" s="262"/>
      <c r="E221" s="262"/>
      <c r="F221" s="262"/>
      <c r="G221" s="262"/>
      <c r="H221" s="262"/>
      <c r="I221" s="262"/>
    </row>
    <row r="222">
      <c r="B222" s="262"/>
      <c r="C222" s="262"/>
      <c r="D222" s="262"/>
      <c r="E222" s="262"/>
      <c r="F222" s="262"/>
      <c r="G222" s="262"/>
      <c r="H222" s="262"/>
      <c r="I222" s="262"/>
    </row>
    <row r="223">
      <c r="B223" s="262"/>
      <c r="C223" s="262"/>
      <c r="D223" s="262"/>
      <c r="E223" s="262"/>
      <c r="F223" s="262"/>
      <c r="G223" s="262"/>
      <c r="H223" s="262"/>
      <c r="I223" s="262"/>
    </row>
    <row r="224">
      <c r="B224" s="262"/>
      <c r="C224" s="262"/>
      <c r="D224" s="262"/>
      <c r="E224" s="262"/>
      <c r="F224" s="262"/>
      <c r="G224" s="262"/>
      <c r="H224" s="262"/>
      <c r="I224" s="262"/>
    </row>
    <row r="225">
      <c r="B225" s="262"/>
      <c r="C225" s="262"/>
      <c r="D225" s="262"/>
      <c r="E225" s="262"/>
      <c r="F225" s="262"/>
      <c r="G225" s="262"/>
      <c r="H225" s="262"/>
      <c r="I225" s="262"/>
    </row>
    <row r="226">
      <c r="B226" s="262"/>
      <c r="C226" s="262"/>
      <c r="D226" s="262"/>
      <c r="E226" s="262"/>
      <c r="F226" s="262"/>
      <c r="G226" s="262"/>
      <c r="H226" s="262"/>
      <c r="I226" s="262"/>
    </row>
    <row r="227">
      <c r="B227" s="262"/>
      <c r="C227" s="262"/>
      <c r="D227" s="262"/>
      <c r="E227" s="262"/>
      <c r="F227" s="262"/>
      <c r="G227" s="262"/>
      <c r="H227" s="262"/>
      <c r="I227" s="262"/>
    </row>
    <row r="228">
      <c r="B228" s="262"/>
      <c r="C228" s="262"/>
      <c r="D228" s="262"/>
      <c r="E228" s="262"/>
      <c r="F228" s="262"/>
      <c r="G228" s="262"/>
      <c r="H228" s="262"/>
      <c r="I228" s="262"/>
    </row>
    <row r="229">
      <c r="B229" s="262"/>
      <c r="C229" s="262"/>
      <c r="D229" s="262"/>
      <c r="E229" s="262"/>
      <c r="F229" s="262"/>
      <c r="G229" s="262"/>
      <c r="H229" s="262"/>
      <c r="I229" s="262"/>
    </row>
    <row r="230">
      <c r="B230" s="262"/>
      <c r="C230" s="262"/>
      <c r="D230" s="262"/>
      <c r="E230" s="262"/>
      <c r="F230" s="262"/>
      <c r="G230" s="262"/>
      <c r="H230" s="262"/>
      <c r="I230" s="262"/>
    </row>
    <row r="231">
      <c r="B231" s="262"/>
      <c r="C231" s="262"/>
      <c r="D231" s="262"/>
      <c r="E231" s="262"/>
      <c r="F231" s="262"/>
      <c r="G231" s="262"/>
      <c r="H231" s="262"/>
      <c r="I231" s="262"/>
    </row>
    <row r="232">
      <c r="B232" s="262"/>
      <c r="C232" s="262"/>
      <c r="D232" s="262"/>
      <c r="E232" s="262"/>
      <c r="F232" s="262"/>
      <c r="G232" s="262"/>
      <c r="H232" s="262"/>
      <c r="I232" s="262"/>
    </row>
    <row r="233">
      <c r="B233" s="262"/>
      <c r="C233" s="262"/>
      <c r="D233" s="262"/>
      <c r="E233" s="262"/>
      <c r="F233" s="262"/>
      <c r="G233" s="262"/>
      <c r="H233" s="262"/>
      <c r="I233" s="262"/>
    </row>
    <row r="234">
      <c r="B234" s="262"/>
      <c r="C234" s="262"/>
      <c r="D234" s="262"/>
      <c r="E234" s="262"/>
      <c r="F234" s="262"/>
      <c r="G234" s="262"/>
      <c r="H234" s="262"/>
      <c r="I234" s="262"/>
    </row>
    <row r="235">
      <c r="B235" s="262"/>
      <c r="C235" s="262"/>
      <c r="D235" s="262"/>
      <c r="E235" s="262"/>
      <c r="F235" s="262"/>
      <c r="G235" s="262"/>
      <c r="H235" s="262"/>
      <c r="I235" s="262"/>
    </row>
    <row r="236">
      <c r="B236" s="262"/>
      <c r="C236" s="262"/>
      <c r="D236" s="262"/>
      <c r="E236" s="262"/>
      <c r="F236" s="262"/>
      <c r="G236" s="262"/>
      <c r="H236" s="262"/>
      <c r="I236" s="262"/>
    </row>
    <row r="237">
      <c r="B237" s="262"/>
      <c r="C237" s="262"/>
      <c r="D237" s="262"/>
      <c r="E237" s="262"/>
      <c r="F237" s="262"/>
      <c r="G237" s="262"/>
      <c r="H237" s="262"/>
      <c r="I237" s="262"/>
    </row>
    <row r="238">
      <c r="B238" s="262"/>
      <c r="C238" s="262"/>
      <c r="D238" s="262"/>
      <c r="E238" s="262"/>
      <c r="F238" s="262"/>
      <c r="G238" s="262"/>
      <c r="H238" s="262"/>
      <c r="I238" s="262"/>
    </row>
    <row r="239">
      <c r="B239" s="262"/>
      <c r="C239" s="262"/>
      <c r="D239" s="262"/>
      <c r="E239" s="262"/>
      <c r="F239" s="262"/>
      <c r="G239" s="262"/>
      <c r="H239" s="262"/>
      <c r="I239" s="262"/>
    </row>
    <row r="240">
      <c r="B240" s="262"/>
      <c r="C240" s="262"/>
      <c r="D240" s="262"/>
      <c r="E240" s="262"/>
      <c r="F240" s="262"/>
      <c r="G240" s="262"/>
      <c r="H240" s="262"/>
      <c r="I240" s="262"/>
    </row>
    <row r="241">
      <c r="B241" s="262"/>
      <c r="C241" s="262"/>
      <c r="D241" s="262"/>
      <c r="E241" s="262"/>
      <c r="F241" s="262"/>
      <c r="G241" s="262"/>
      <c r="H241" s="262"/>
      <c r="I241" s="262"/>
    </row>
    <row r="242">
      <c r="B242" s="262"/>
      <c r="C242" s="262"/>
      <c r="D242" s="262"/>
      <c r="E242" s="262"/>
      <c r="F242" s="262"/>
      <c r="G242" s="262"/>
      <c r="H242" s="262"/>
      <c r="I242" s="262"/>
    </row>
    <row r="243">
      <c r="B243" s="262"/>
      <c r="C243" s="262"/>
      <c r="D243" s="262"/>
      <c r="E243" s="262"/>
      <c r="F243" s="262"/>
      <c r="G243" s="262"/>
      <c r="H243" s="262"/>
      <c r="I243" s="262"/>
    </row>
    <row r="244">
      <c r="B244" s="262"/>
      <c r="C244" s="262"/>
      <c r="D244" s="262"/>
      <c r="E244" s="262"/>
      <c r="F244" s="262"/>
      <c r="G244" s="262"/>
      <c r="H244" s="262"/>
      <c r="I244" s="262"/>
    </row>
    <row r="245">
      <c r="B245" s="262"/>
      <c r="C245" s="262"/>
      <c r="D245" s="262"/>
      <c r="E245" s="262"/>
      <c r="F245" s="262"/>
      <c r="G245" s="262"/>
      <c r="H245" s="262"/>
      <c r="I245" s="262"/>
    </row>
    <row r="246">
      <c r="B246" s="262"/>
      <c r="C246" s="262"/>
      <c r="D246" s="262"/>
      <c r="E246" s="262"/>
      <c r="F246" s="262"/>
      <c r="G246" s="262"/>
      <c r="H246" s="262"/>
      <c r="I246" s="262"/>
    </row>
    <row r="247">
      <c r="B247" s="262"/>
      <c r="C247" s="262"/>
      <c r="D247" s="262"/>
      <c r="E247" s="262"/>
      <c r="F247" s="262"/>
      <c r="G247" s="262"/>
      <c r="H247" s="262"/>
      <c r="I247" s="262"/>
    </row>
    <row r="248">
      <c r="B248" s="262"/>
      <c r="C248" s="262"/>
      <c r="D248" s="262"/>
      <c r="E248" s="262"/>
      <c r="F248" s="262"/>
      <c r="G248" s="262"/>
      <c r="H248" s="262"/>
      <c r="I248" s="262"/>
    </row>
    <row r="249">
      <c r="B249" s="262"/>
      <c r="C249" s="262"/>
      <c r="D249" s="262"/>
      <c r="E249" s="262"/>
      <c r="F249" s="262"/>
      <c r="G249" s="262"/>
      <c r="H249" s="262"/>
      <c r="I249" s="262"/>
    </row>
    <row r="250">
      <c r="B250" s="262"/>
      <c r="C250" s="262"/>
      <c r="D250" s="262"/>
      <c r="E250" s="262"/>
      <c r="F250" s="262"/>
      <c r="G250" s="262"/>
      <c r="H250" s="262"/>
      <c r="I250" s="262"/>
    </row>
    <row r="251">
      <c r="B251" s="262"/>
      <c r="C251" s="262"/>
      <c r="D251" s="262"/>
      <c r="E251" s="262"/>
      <c r="F251" s="262"/>
      <c r="G251" s="262"/>
      <c r="H251" s="262"/>
      <c r="I251" s="262"/>
    </row>
    <row r="252">
      <c r="B252" s="262"/>
      <c r="C252" s="262"/>
      <c r="D252" s="262"/>
      <c r="E252" s="262"/>
      <c r="F252" s="262"/>
      <c r="G252" s="262"/>
      <c r="H252" s="262"/>
      <c r="I252" s="262"/>
    </row>
    <row r="253">
      <c r="B253" s="262"/>
      <c r="C253" s="262"/>
      <c r="D253" s="262"/>
      <c r="E253" s="262"/>
      <c r="F253" s="262"/>
      <c r="G253" s="262"/>
      <c r="H253" s="262"/>
      <c r="I253" s="262"/>
    </row>
    <row r="254">
      <c r="B254" s="262"/>
      <c r="C254" s="262"/>
      <c r="D254" s="262"/>
      <c r="E254" s="262"/>
      <c r="F254" s="262"/>
      <c r="G254" s="262"/>
      <c r="H254" s="262"/>
      <c r="I254" s="262"/>
    </row>
    <row r="255">
      <c r="B255" s="262"/>
      <c r="C255" s="262"/>
      <c r="D255" s="262"/>
      <c r="E255" s="262"/>
      <c r="F255" s="262"/>
      <c r="G255" s="262"/>
      <c r="H255" s="262"/>
      <c r="I255" s="262"/>
    </row>
    <row r="256">
      <c r="B256" s="262"/>
      <c r="C256" s="262"/>
      <c r="D256" s="262"/>
      <c r="E256" s="262"/>
      <c r="F256" s="262"/>
      <c r="G256" s="262"/>
      <c r="H256" s="262"/>
      <c r="I256" s="262"/>
    </row>
    <row r="257">
      <c r="B257" s="262"/>
      <c r="C257" s="262"/>
      <c r="D257" s="262"/>
      <c r="E257" s="262"/>
      <c r="F257" s="262"/>
      <c r="G257" s="262"/>
      <c r="H257" s="262"/>
      <c r="I257" s="262"/>
    </row>
    <row r="258">
      <c r="B258" s="262"/>
      <c r="C258" s="262"/>
      <c r="D258" s="262"/>
      <c r="E258" s="262"/>
      <c r="F258" s="262"/>
      <c r="G258" s="262"/>
      <c r="H258" s="262"/>
      <c r="I258" s="262"/>
    </row>
    <row r="259">
      <c r="B259" s="262"/>
      <c r="C259" s="262"/>
      <c r="D259" s="262"/>
      <c r="E259" s="262"/>
      <c r="F259" s="262"/>
      <c r="G259" s="262"/>
      <c r="H259" s="262"/>
      <c r="I259" s="262"/>
    </row>
    <row r="260">
      <c r="B260" s="262"/>
      <c r="C260" s="262"/>
      <c r="D260" s="262"/>
      <c r="E260" s="262"/>
      <c r="F260" s="262"/>
      <c r="G260" s="262"/>
      <c r="H260" s="262"/>
      <c r="I260" s="262"/>
    </row>
    <row r="261">
      <c r="B261" s="262"/>
      <c r="C261" s="262"/>
      <c r="D261" s="262"/>
      <c r="E261" s="262"/>
      <c r="F261" s="262"/>
      <c r="G261" s="262"/>
      <c r="H261" s="262"/>
      <c r="I261" s="262"/>
    </row>
    <row r="262">
      <c r="B262" s="262"/>
      <c r="C262" s="262"/>
      <c r="D262" s="262"/>
      <c r="E262" s="262"/>
      <c r="F262" s="262"/>
      <c r="G262" s="262"/>
      <c r="H262" s="262"/>
      <c r="I262" s="262"/>
    </row>
    <row r="263">
      <c r="B263" s="262"/>
      <c r="C263" s="262"/>
      <c r="D263" s="262"/>
      <c r="E263" s="262"/>
      <c r="F263" s="262"/>
      <c r="G263" s="262"/>
      <c r="H263" s="262"/>
      <c r="I263" s="262"/>
    </row>
    <row r="264">
      <c r="B264" s="262"/>
      <c r="C264" s="262"/>
      <c r="D264" s="262"/>
      <c r="E264" s="262"/>
      <c r="F264" s="262"/>
      <c r="G264" s="262"/>
      <c r="H264" s="262"/>
      <c r="I264" s="262"/>
    </row>
    <row r="265">
      <c r="B265" s="262"/>
      <c r="C265" s="262"/>
      <c r="D265" s="262"/>
      <c r="E265" s="262"/>
      <c r="F265" s="262"/>
      <c r="G265" s="262"/>
      <c r="H265" s="262"/>
      <c r="I265" s="262"/>
    </row>
    <row r="266">
      <c r="B266" s="262"/>
      <c r="C266" s="262"/>
      <c r="D266" s="262"/>
      <c r="E266" s="262"/>
      <c r="F266" s="262"/>
      <c r="G266" s="262"/>
      <c r="H266" s="262"/>
      <c r="I266" s="262"/>
    </row>
    <row r="267">
      <c r="B267" s="262"/>
      <c r="C267" s="262"/>
      <c r="D267" s="262"/>
      <c r="E267" s="262"/>
      <c r="F267" s="262"/>
      <c r="G267" s="262"/>
      <c r="H267" s="262"/>
      <c r="I267" s="262"/>
    </row>
    <row r="268">
      <c r="B268" s="262"/>
      <c r="C268" s="262"/>
      <c r="D268" s="262"/>
      <c r="E268" s="262"/>
      <c r="F268" s="262"/>
      <c r="G268" s="262"/>
      <c r="H268" s="262"/>
      <c r="I268" s="262"/>
    </row>
    <row r="269">
      <c r="B269" s="262"/>
      <c r="C269" s="262"/>
      <c r="D269" s="262"/>
      <c r="E269" s="262"/>
      <c r="F269" s="262"/>
      <c r="G269" s="262"/>
      <c r="H269" s="262"/>
      <c r="I269" s="262"/>
    </row>
    <row r="270">
      <c r="B270" s="262"/>
      <c r="C270" s="262"/>
      <c r="D270" s="262"/>
      <c r="E270" s="262"/>
      <c r="F270" s="262"/>
      <c r="G270" s="262"/>
      <c r="H270" s="262"/>
      <c r="I270" s="262"/>
    </row>
    <row r="271">
      <c r="B271" s="262"/>
      <c r="C271" s="262"/>
      <c r="D271" s="262"/>
      <c r="E271" s="262"/>
      <c r="F271" s="262"/>
      <c r="G271" s="262"/>
      <c r="H271" s="262"/>
      <c r="I271" s="262"/>
    </row>
    <row r="272">
      <c r="B272" s="262"/>
      <c r="C272" s="262"/>
      <c r="D272" s="262"/>
      <c r="E272" s="262"/>
      <c r="F272" s="262"/>
      <c r="G272" s="262"/>
      <c r="H272" s="262"/>
      <c r="I272" s="262"/>
    </row>
    <row r="273">
      <c r="B273" s="262"/>
      <c r="C273" s="262"/>
      <c r="D273" s="262"/>
      <c r="E273" s="262"/>
      <c r="F273" s="262"/>
      <c r="G273" s="262"/>
      <c r="H273" s="262"/>
      <c r="I273" s="262"/>
    </row>
    <row r="274">
      <c r="B274" s="262"/>
      <c r="C274" s="262"/>
      <c r="D274" s="262"/>
      <c r="E274" s="262"/>
      <c r="F274" s="262"/>
      <c r="G274" s="262"/>
      <c r="H274" s="262"/>
      <c r="I274" s="262"/>
    </row>
    <row r="275">
      <c r="B275" s="262"/>
      <c r="C275" s="262"/>
      <c r="D275" s="262"/>
      <c r="E275" s="262"/>
      <c r="F275" s="262"/>
      <c r="G275" s="262"/>
      <c r="H275" s="262"/>
      <c r="I275" s="262"/>
    </row>
    <row r="276">
      <c r="B276" s="262"/>
      <c r="C276" s="262"/>
      <c r="D276" s="262"/>
      <c r="E276" s="262"/>
      <c r="F276" s="262"/>
      <c r="G276" s="262"/>
      <c r="H276" s="262"/>
      <c r="I276" s="262"/>
    </row>
    <row r="277">
      <c r="B277" s="262"/>
      <c r="C277" s="262"/>
      <c r="D277" s="262"/>
      <c r="E277" s="262"/>
      <c r="F277" s="262"/>
      <c r="G277" s="262"/>
      <c r="H277" s="262"/>
      <c r="I277" s="262"/>
    </row>
    <row r="278">
      <c r="B278" s="262"/>
      <c r="C278" s="262"/>
      <c r="D278" s="262"/>
      <c r="E278" s="262"/>
      <c r="F278" s="262"/>
      <c r="G278" s="262"/>
      <c r="H278" s="262"/>
      <c r="I278" s="262"/>
    </row>
    <row r="279">
      <c r="B279" s="262"/>
      <c r="C279" s="262"/>
      <c r="D279" s="262"/>
      <c r="E279" s="262"/>
      <c r="F279" s="262"/>
      <c r="G279" s="262"/>
      <c r="H279" s="262"/>
      <c r="I279" s="262"/>
    </row>
    <row r="280">
      <c r="B280" s="262"/>
      <c r="C280" s="262"/>
      <c r="D280" s="262"/>
      <c r="E280" s="262"/>
      <c r="F280" s="262"/>
      <c r="G280" s="262"/>
      <c r="H280" s="262"/>
      <c r="I280" s="262"/>
    </row>
    <row r="281">
      <c r="B281" s="262"/>
      <c r="C281" s="262"/>
      <c r="D281" s="262"/>
      <c r="E281" s="262"/>
      <c r="F281" s="262"/>
      <c r="G281" s="262"/>
      <c r="H281" s="262"/>
      <c r="I281" s="262"/>
    </row>
    <row r="282">
      <c r="B282" s="262"/>
      <c r="C282" s="262"/>
      <c r="D282" s="262"/>
      <c r="E282" s="262"/>
      <c r="F282" s="262"/>
      <c r="G282" s="262"/>
      <c r="H282" s="262"/>
      <c r="I282" s="262"/>
    </row>
    <row r="283">
      <c r="B283" s="262"/>
      <c r="C283" s="262"/>
      <c r="D283" s="262"/>
      <c r="E283" s="262"/>
      <c r="F283" s="262"/>
      <c r="G283" s="262"/>
      <c r="H283" s="262"/>
      <c r="I283" s="262"/>
    </row>
    <row r="284">
      <c r="B284" s="262"/>
      <c r="C284" s="262"/>
      <c r="D284" s="262"/>
      <c r="E284" s="262"/>
      <c r="F284" s="262"/>
      <c r="G284" s="262"/>
      <c r="H284" s="262"/>
      <c r="I284" s="262"/>
    </row>
    <row r="285">
      <c r="B285" s="262"/>
      <c r="C285" s="262"/>
      <c r="D285" s="262"/>
      <c r="E285" s="262"/>
      <c r="F285" s="262"/>
      <c r="G285" s="262"/>
      <c r="H285" s="262"/>
      <c r="I285" s="262"/>
    </row>
    <row r="286">
      <c r="B286" s="262"/>
      <c r="C286" s="262"/>
      <c r="D286" s="262"/>
      <c r="E286" s="262"/>
      <c r="F286" s="262"/>
      <c r="G286" s="262"/>
      <c r="H286" s="262"/>
      <c r="I286" s="262"/>
    </row>
    <row r="287">
      <c r="B287" s="262"/>
      <c r="C287" s="262"/>
      <c r="D287" s="262"/>
      <c r="E287" s="262"/>
      <c r="F287" s="262"/>
      <c r="G287" s="262"/>
      <c r="H287" s="262"/>
      <c r="I287" s="262"/>
    </row>
    <row r="288">
      <c r="B288" s="262"/>
      <c r="C288" s="262"/>
      <c r="D288" s="262"/>
      <c r="E288" s="262"/>
      <c r="F288" s="262"/>
      <c r="G288" s="262"/>
      <c r="H288" s="262"/>
      <c r="I288" s="262"/>
    </row>
    <row r="289">
      <c r="B289" s="262"/>
      <c r="C289" s="262"/>
      <c r="D289" s="262"/>
      <c r="E289" s="262"/>
      <c r="F289" s="262"/>
      <c r="G289" s="262"/>
      <c r="H289" s="262"/>
      <c r="I289" s="262"/>
    </row>
    <row r="290">
      <c r="B290" s="262"/>
      <c r="C290" s="262"/>
      <c r="D290" s="262"/>
      <c r="E290" s="262"/>
      <c r="F290" s="262"/>
      <c r="G290" s="262"/>
      <c r="H290" s="262"/>
      <c r="I290" s="262"/>
    </row>
    <row r="291">
      <c r="B291" s="262"/>
      <c r="C291" s="262"/>
      <c r="D291" s="262"/>
      <c r="E291" s="262"/>
      <c r="F291" s="262"/>
      <c r="G291" s="262"/>
      <c r="H291" s="262"/>
      <c r="I291" s="262"/>
    </row>
    <row r="292">
      <c r="B292" s="262"/>
      <c r="C292" s="262"/>
      <c r="D292" s="262"/>
      <c r="E292" s="262"/>
      <c r="F292" s="262"/>
      <c r="G292" s="262"/>
      <c r="H292" s="262"/>
      <c r="I292" s="262"/>
    </row>
    <row r="293">
      <c r="B293" s="262"/>
      <c r="C293" s="262"/>
      <c r="D293" s="262"/>
      <c r="E293" s="262"/>
      <c r="F293" s="262"/>
      <c r="G293" s="262"/>
      <c r="H293" s="262"/>
      <c r="I293" s="262"/>
    </row>
    <row r="294">
      <c r="B294" s="262"/>
      <c r="C294" s="262"/>
      <c r="D294" s="262"/>
      <c r="E294" s="262"/>
      <c r="F294" s="262"/>
      <c r="G294" s="262"/>
      <c r="H294" s="262"/>
      <c r="I294" s="262"/>
    </row>
    <row r="295">
      <c r="B295" s="262"/>
      <c r="C295" s="262"/>
      <c r="D295" s="262"/>
      <c r="E295" s="262"/>
      <c r="F295" s="262"/>
      <c r="G295" s="262"/>
      <c r="H295" s="262"/>
      <c r="I295" s="262"/>
    </row>
    <row r="296">
      <c r="B296" s="262"/>
      <c r="C296" s="262"/>
      <c r="D296" s="262"/>
      <c r="E296" s="262"/>
      <c r="F296" s="262"/>
      <c r="G296" s="262"/>
      <c r="H296" s="262"/>
      <c r="I296" s="262"/>
    </row>
    <row r="297">
      <c r="B297" s="262"/>
      <c r="C297" s="262"/>
      <c r="D297" s="262"/>
      <c r="E297" s="262"/>
      <c r="F297" s="262"/>
      <c r="G297" s="262"/>
      <c r="H297" s="262"/>
      <c r="I297" s="262"/>
    </row>
    <row r="298">
      <c r="B298" s="262"/>
      <c r="C298" s="262"/>
      <c r="D298" s="262"/>
      <c r="E298" s="262"/>
      <c r="F298" s="262"/>
      <c r="G298" s="262"/>
      <c r="H298" s="262"/>
      <c r="I298" s="262"/>
    </row>
    <row r="299">
      <c r="B299" s="262"/>
      <c r="C299" s="262"/>
      <c r="D299" s="262"/>
      <c r="E299" s="262"/>
      <c r="F299" s="262"/>
      <c r="G299" s="262"/>
      <c r="H299" s="262"/>
      <c r="I299" s="262"/>
    </row>
    <row r="300">
      <c r="B300" s="262"/>
      <c r="C300" s="262"/>
      <c r="D300" s="262"/>
      <c r="E300" s="262"/>
      <c r="F300" s="262"/>
      <c r="G300" s="262"/>
      <c r="H300" s="262"/>
      <c r="I300" s="262"/>
    </row>
    <row r="301">
      <c r="B301" s="262"/>
      <c r="C301" s="262"/>
      <c r="D301" s="262"/>
      <c r="E301" s="262"/>
      <c r="F301" s="262"/>
      <c r="G301" s="262"/>
      <c r="H301" s="262"/>
      <c r="I301" s="262"/>
    </row>
    <row r="302">
      <c r="B302" s="262"/>
      <c r="C302" s="262"/>
      <c r="D302" s="262"/>
      <c r="E302" s="262"/>
      <c r="F302" s="262"/>
      <c r="G302" s="262"/>
      <c r="H302" s="262"/>
      <c r="I302" s="262"/>
    </row>
    <row r="303">
      <c r="B303" s="262"/>
      <c r="C303" s="262"/>
      <c r="D303" s="262"/>
      <c r="E303" s="262"/>
      <c r="F303" s="262"/>
      <c r="G303" s="262"/>
      <c r="H303" s="262"/>
      <c r="I303" s="262"/>
    </row>
    <row r="304">
      <c r="B304" s="262"/>
      <c r="C304" s="262"/>
      <c r="D304" s="262"/>
      <c r="E304" s="262"/>
      <c r="F304" s="262"/>
      <c r="G304" s="262"/>
      <c r="H304" s="262"/>
      <c r="I304" s="262"/>
    </row>
    <row r="305">
      <c r="B305" s="262"/>
      <c r="C305" s="262"/>
      <c r="D305" s="262"/>
      <c r="E305" s="262"/>
      <c r="F305" s="262"/>
      <c r="G305" s="262"/>
      <c r="H305" s="262"/>
      <c r="I305" s="262"/>
    </row>
    <row r="306">
      <c r="B306" s="262"/>
      <c r="C306" s="262"/>
      <c r="D306" s="262"/>
      <c r="E306" s="262"/>
      <c r="F306" s="262"/>
      <c r="G306" s="262"/>
      <c r="H306" s="262"/>
      <c r="I306" s="262"/>
    </row>
    <row r="307">
      <c r="B307" s="262"/>
      <c r="C307" s="262"/>
      <c r="D307" s="262"/>
      <c r="E307" s="262"/>
      <c r="F307" s="262"/>
      <c r="G307" s="262"/>
      <c r="H307" s="262"/>
      <c r="I307" s="262"/>
    </row>
    <row r="308">
      <c r="B308" s="262"/>
      <c r="C308" s="262"/>
      <c r="D308" s="262"/>
      <c r="E308" s="262"/>
      <c r="F308" s="262"/>
      <c r="G308" s="262"/>
      <c r="H308" s="262"/>
      <c r="I308" s="262"/>
    </row>
    <row r="309">
      <c r="B309" s="262"/>
      <c r="C309" s="262"/>
      <c r="D309" s="262"/>
      <c r="E309" s="262"/>
      <c r="F309" s="262"/>
      <c r="G309" s="262"/>
      <c r="H309" s="262"/>
      <c r="I309" s="262"/>
    </row>
    <row r="310">
      <c r="B310" s="262"/>
      <c r="C310" s="262"/>
      <c r="D310" s="262"/>
      <c r="E310" s="262"/>
      <c r="F310" s="262"/>
      <c r="G310" s="262"/>
      <c r="H310" s="262"/>
      <c r="I310" s="262"/>
    </row>
    <row r="311">
      <c r="B311" s="262"/>
      <c r="C311" s="262"/>
      <c r="D311" s="262"/>
      <c r="E311" s="262"/>
      <c r="F311" s="262"/>
      <c r="G311" s="262"/>
      <c r="H311" s="262"/>
      <c r="I311" s="262"/>
    </row>
    <row r="312">
      <c r="B312" s="262"/>
      <c r="C312" s="262"/>
      <c r="D312" s="262"/>
      <c r="E312" s="262"/>
      <c r="F312" s="262"/>
      <c r="G312" s="262"/>
      <c r="H312" s="262"/>
      <c r="I312" s="262"/>
    </row>
    <row r="313">
      <c r="B313" s="262"/>
      <c r="C313" s="262"/>
      <c r="D313" s="262"/>
      <c r="E313" s="262"/>
      <c r="F313" s="262"/>
      <c r="G313" s="262"/>
      <c r="H313" s="262"/>
      <c r="I313" s="262"/>
    </row>
    <row r="314">
      <c r="B314" s="262"/>
      <c r="C314" s="262"/>
      <c r="D314" s="262"/>
      <c r="E314" s="262"/>
      <c r="F314" s="262"/>
      <c r="G314" s="262"/>
      <c r="H314" s="262"/>
      <c r="I314" s="262"/>
    </row>
    <row r="315">
      <c r="B315" s="262"/>
      <c r="C315" s="262"/>
      <c r="D315" s="262"/>
      <c r="E315" s="262"/>
      <c r="F315" s="262"/>
      <c r="G315" s="262"/>
      <c r="H315" s="262"/>
      <c r="I315" s="262"/>
    </row>
    <row r="316">
      <c r="B316" s="262"/>
      <c r="C316" s="262"/>
      <c r="D316" s="262"/>
      <c r="E316" s="262"/>
      <c r="F316" s="262"/>
      <c r="G316" s="262"/>
      <c r="H316" s="262"/>
      <c r="I316" s="262"/>
    </row>
    <row r="317">
      <c r="B317" s="262"/>
      <c r="C317" s="262"/>
      <c r="D317" s="262"/>
      <c r="E317" s="262"/>
      <c r="F317" s="262"/>
      <c r="G317" s="262"/>
      <c r="H317" s="262"/>
      <c r="I317" s="262"/>
    </row>
    <row r="318">
      <c r="B318" s="262"/>
      <c r="C318" s="262"/>
      <c r="D318" s="262"/>
      <c r="E318" s="262"/>
      <c r="F318" s="262"/>
      <c r="G318" s="262"/>
      <c r="H318" s="262"/>
      <c r="I318" s="262"/>
    </row>
    <row r="319">
      <c r="B319" s="262"/>
      <c r="C319" s="262"/>
      <c r="D319" s="262"/>
      <c r="E319" s="262"/>
      <c r="F319" s="262"/>
      <c r="G319" s="262"/>
      <c r="H319" s="262"/>
      <c r="I319" s="262"/>
    </row>
    <row r="320">
      <c r="B320" s="262"/>
      <c r="C320" s="262"/>
      <c r="D320" s="262"/>
      <c r="E320" s="262"/>
      <c r="F320" s="262"/>
      <c r="G320" s="262"/>
      <c r="H320" s="262"/>
      <c r="I320" s="262"/>
    </row>
    <row r="321">
      <c r="B321" s="262"/>
      <c r="C321" s="262"/>
      <c r="D321" s="262"/>
      <c r="E321" s="262"/>
      <c r="F321" s="262"/>
      <c r="G321" s="262"/>
      <c r="H321" s="262"/>
      <c r="I321" s="262"/>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Historicals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Adeola Adesope</cp:lastModifiedBy>
  <dcterms:created xsi:type="dcterms:W3CDTF">2020-05-20T17:26:08Z</dcterms:created>
  <dcterms:modified xsi:type="dcterms:W3CDTF">2024-03-13T23:53:15Z</dcterms:modified>
</cp:coreProperties>
</file>