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DE50D80B-CED4-43C6-B631-00D63EFB312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J4" i="3" s="1"/>
  <c r="K4" i="3"/>
  <c r="N4" i="3"/>
  <c r="J5" i="3"/>
  <c r="J7" i="3" s="1"/>
  <c r="J8" i="3"/>
  <c r="K8" i="3" s="1"/>
  <c r="J9" i="3"/>
  <c r="J10" i="3"/>
  <c r="J11" i="3"/>
  <c r="J12" i="3"/>
  <c r="K11" i="3" s="1"/>
  <c r="J13" i="3"/>
  <c r="J14" i="3"/>
  <c r="J15" i="3" s="1"/>
  <c r="K14" i="3" s="1"/>
  <c r="J16" i="3"/>
  <c r="J18" i="3"/>
  <c r="K18" i="3"/>
  <c r="L18" i="3"/>
  <c r="M18" i="3"/>
  <c r="N18" i="3"/>
  <c r="J19" i="3"/>
  <c r="K19" i="3"/>
  <c r="M19" i="3"/>
  <c r="N19" i="3"/>
  <c r="I8" i="3"/>
  <c r="I9" i="3" s="1"/>
  <c r="I11" i="3"/>
  <c r="I14" i="3"/>
  <c r="I15" i="3" s="1"/>
  <c r="I17" i="3"/>
  <c r="I18" i="3" s="1"/>
  <c r="I53" i="3"/>
  <c r="I52" i="3"/>
  <c r="H52" i="3"/>
  <c r="H3" i="3"/>
  <c r="A51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G16" i="3"/>
  <c r="F16" i="3"/>
  <c r="E16" i="3"/>
  <c r="D16" i="3"/>
  <c r="C16" i="3"/>
  <c r="B16" i="3"/>
  <c r="G15" i="3"/>
  <c r="F15" i="3"/>
  <c r="E15" i="3"/>
  <c r="D15" i="3"/>
  <c r="C15" i="3"/>
  <c r="B15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G7" i="3"/>
  <c r="F7" i="3"/>
  <c r="E7" i="3"/>
  <c r="D7" i="3"/>
  <c r="C7" i="3"/>
  <c r="B7" i="3"/>
  <c r="H6" i="3"/>
  <c r="G6" i="3"/>
  <c r="F6" i="3"/>
  <c r="E6" i="3"/>
  <c r="D6" i="3"/>
  <c r="C6" i="3"/>
  <c r="B6" i="3"/>
  <c r="G4" i="3"/>
  <c r="F4" i="3"/>
  <c r="E4" i="3"/>
  <c r="D4" i="3"/>
  <c r="C4" i="3"/>
  <c r="B4" i="3"/>
  <c r="I16" i="3" l="1"/>
  <c r="K15" i="3"/>
  <c r="L14" i="3"/>
  <c r="K16" i="3"/>
  <c r="K12" i="3"/>
  <c r="K13" i="3"/>
  <c r="L11" i="3"/>
  <c r="K10" i="3"/>
  <c r="K9" i="3"/>
  <c r="L8" i="3"/>
  <c r="J6" i="3"/>
  <c r="K5" i="3" s="1"/>
  <c r="I5" i="3"/>
  <c r="I6" i="3" s="1"/>
  <c r="I12" i="3"/>
  <c r="H15" i="3"/>
  <c r="I4" i="3"/>
  <c r="I19" i="3"/>
  <c r="I13" i="3"/>
  <c r="I10" i="3"/>
  <c r="H13" i="3"/>
  <c r="H16" i="3"/>
  <c r="H7" i="3"/>
  <c r="H19" i="3"/>
  <c r="H4" i="3"/>
  <c r="H1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5" i="3" l="1"/>
  <c r="M14" i="3"/>
  <c r="L9" i="3"/>
  <c r="M8" i="3" s="1"/>
  <c r="L5" i="3"/>
  <c r="K7" i="3"/>
  <c r="K6" i="3"/>
  <c r="L12" i="3"/>
  <c r="M11" i="3" s="1"/>
  <c r="I7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8" i="3" l="1"/>
  <c r="M10" i="3"/>
  <c r="M9" i="3"/>
  <c r="M13" i="3"/>
  <c r="M12" i="3"/>
  <c r="N11" i="3" s="1"/>
  <c r="M16" i="3"/>
  <c r="M15" i="3"/>
  <c r="N14" i="3"/>
  <c r="L3" i="3"/>
  <c r="L7" i="3" s="1"/>
  <c r="L6" i="3"/>
  <c r="M5" i="3" s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B163" i="1"/>
  <c r="I163" i="1"/>
  <c r="I161" i="1"/>
  <c r="I164" i="1" s="1"/>
  <c r="I165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M7" i="3" l="1"/>
  <c r="M6" i="3"/>
  <c r="N5" i="3" s="1"/>
  <c r="N13" i="3"/>
  <c r="N12" i="3"/>
  <c r="N16" i="3"/>
  <c r="N15" i="3"/>
  <c r="N10" i="3"/>
  <c r="N9" i="3"/>
  <c r="L19" i="3"/>
  <c r="L4" i="3"/>
  <c r="M4" i="3"/>
  <c r="L10" i="3"/>
  <c r="L16" i="3"/>
  <c r="L13" i="3"/>
  <c r="B164" i="1"/>
  <c r="B165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E37" i="3" s="1"/>
  <c r="D107" i="1"/>
  <c r="D21" i="3" s="1"/>
  <c r="C107" i="1"/>
  <c r="C21" i="3" s="1"/>
  <c r="C37" i="3" s="1"/>
  <c r="B107" i="1"/>
  <c r="B21" i="3" s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N7" i="3" l="1"/>
  <c r="N6" i="3"/>
  <c r="F50" i="3"/>
  <c r="F47" i="3"/>
  <c r="F40" i="3"/>
  <c r="F22" i="3"/>
  <c r="F44" i="3"/>
  <c r="K48" i="3"/>
  <c r="K38" i="3" s="1"/>
  <c r="G44" i="3"/>
  <c r="G50" i="3"/>
  <c r="G47" i="3"/>
  <c r="G40" i="3"/>
  <c r="G22" i="3"/>
  <c r="F37" i="3"/>
  <c r="N41" i="3"/>
  <c r="H50" i="3"/>
  <c r="H44" i="3"/>
  <c r="H22" i="3"/>
  <c r="H47" i="3"/>
  <c r="H40" i="3"/>
  <c r="B22" i="3"/>
  <c r="B44" i="3"/>
  <c r="B47" i="3"/>
  <c r="B50" i="3"/>
  <c r="B40" i="3"/>
  <c r="H37" i="3"/>
  <c r="D47" i="3"/>
  <c r="D40" i="3"/>
  <c r="D22" i="3"/>
  <c r="D50" i="3"/>
  <c r="D44" i="3"/>
  <c r="J49" i="3"/>
  <c r="K50" i="3"/>
  <c r="C50" i="3"/>
  <c r="C22" i="3"/>
  <c r="C44" i="3"/>
  <c r="C47" i="3"/>
  <c r="C40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47" i="3" l="1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9" i="3" l="1"/>
  <c r="M50" i="3"/>
  <c r="M48" i="3"/>
  <c r="M38" i="3" s="1"/>
  <c r="L47" i="3"/>
  <c r="K45" i="3"/>
  <c r="K46" i="3" s="1"/>
  <c r="J36" i="3"/>
  <c r="J42" i="3"/>
  <c r="L48" i="3"/>
  <c r="L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B60" i="1"/>
  <c r="E60" i="1"/>
  <c r="F60" i="1"/>
  <c r="G10" i="1"/>
  <c r="I59" i="1"/>
  <c r="I60" i="1" s="1"/>
  <c r="G60" i="1"/>
  <c r="H60" i="1"/>
  <c r="C60" i="1"/>
  <c r="D60" i="1"/>
  <c r="K36" i="3" l="1"/>
  <c r="K42" i="3"/>
  <c r="M47" i="3"/>
  <c r="L45" i="3"/>
  <c r="L46" i="3" s="1"/>
  <c r="L42" i="3"/>
  <c r="J43" i="3"/>
  <c r="J44" i="3"/>
  <c r="M49" i="3"/>
  <c r="N50" i="3"/>
  <c r="H64" i="1"/>
  <c r="H76" i="1" s="1"/>
  <c r="H94" i="1" s="1"/>
  <c r="H96" i="1" s="1"/>
  <c r="I95" i="1" s="1"/>
  <c r="I96" i="1" s="1"/>
  <c r="I97" i="1" s="1"/>
  <c r="M37" i="3"/>
  <c r="L35" i="3"/>
  <c r="L36" i="3" s="1"/>
  <c r="I64" i="1"/>
  <c r="I76" i="1" s="1"/>
  <c r="I94" i="1" s="1"/>
  <c r="G12" i="1"/>
  <c r="G20" i="1" s="1"/>
  <c r="G143" i="1"/>
  <c r="N47" i="3" l="1"/>
  <c r="M45" i="3"/>
  <c r="M46" i="3" s="1"/>
  <c r="L44" i="3"/>
  <c r="L43" i="3"/>
  <c r="H97" i="1"/>
  <c r="N49" i="3"/>
  <c r="N48" i="3"/>
  <c r="N38" i="3" s="1"/>
  <c r="N42" i="3" s="1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4" i="3"/>
  <c r="N43" i="3"/>
  <c r="N45" i="3"/>
  <c r="N46" i="3" s="1"/>
  <c r="N36" i="3"/>
  <c r="M43" i="3" l="1"/>
  <c r="M44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<sst xmlns="http://schemas.openxmlformats.org/spreadsheetml/2006/main" count="297" uniqueCount="154">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</sst>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9" fontId="0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20" activePane="bottomLeft" state="frozen"/>
      <selection pane="bottomLeft" activeCell="I150" sqref="I15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workbookViewId="0">
      <selection activeCell="I3" sqref="I3"/>
    </sheetView>
  </sheetViews>
  <sheetFormatPr defaultRowHeight="14.4" x14ac:dyDescent="0.3"/>
  <cols>
    <col min="1" max="1" width="48.77734375" customWidth="1"/>
    <col min="2" max="14" width="11.77734375" customWidth="1"/>
    <col min="15" max="15" width="35.33203125" bestFit="1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/>
      <c r="C3" s="3"/>
      <c r="D3" s="3"/>
      <c r="E3" s="3"/>
      <c r="F3" s="3"/>
      <c r="G3" s="3"/>
      <c r="H3" s="3">
        <f>Historicals!H124</f>
        <v>42293</v>
      </c>
      <c r="I3" s="9">
        <f>Historicals!I124</f>
        <v>44436</v>
      </c>
      <c r="J3" s="9">
        <v>44436</v>
      </c>
      <c r="K3" s="9">
        <v>44436</v>
      </c>
      <c r="L3" s="9">
        <f>L5+L8+L11+L17+L14</f>
        <v>20629</v>
      </c>
      <c r="M3" s="9">
        <v>44436</v>
      </c>
      <c r="N3" s="9">
        <v>44436</v>
      </c>
      <c r="O3" t="s">
        <v>144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 t="str">
        <f t="shared" si="2"/>
        <v>nm</v>
      </c>
      <c r="D4" s="47" t="str">
        <f t="shared" si="2"/>
        <v>nm</v>
      </c>
      <c r="E4" s="47" t="str">
        <f t="shared" si="2"/>
        <v>nm</v>
      </c>
      <c r="F4" s="47" t="str">
        <f t="shared" si="2"/>
        <v>nm</v>
      </c>
      <c r="G4" s="47" t="str">
        <f t="shared" si="2"/>
        <v>nm</v>
      </c>
      <c r="H4" s="47" t="str">
        <f t="shared" si="2"/>
        <v>nm</v>
      </c>
      <c r="I4" s="47">
        <f>+IFERROR(I3/H3-1,"nm")</f>
        <v>5.0670323694228303E-2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-0.53575929426591051</v>
      </c>
      <c r="M4" s="47">
        <f t="shared" si="3"/>
        <v>1.1540549711571089</v>
      </c>
      <c r="N4" s="47">
        <f t="shared" si="3"/>
        <v>0</v>
      </c>
    </row>
    <row r="5" spans="1:15" x14ac:dyDescent="0.3">
      <c r="A5" s="41" t="s">
        <v>130</v>
      </c>
      <c r="I5" s="1">
        <f>I8+I11</f>
        <v>7540</v>
      </c>
      <c r="J5" s="1">
        <f>I5*(1+I6)</f>
        <v>7540</v>
      </c>
      <c r="K5" s="1">
        <f t="shared" ref="K5:N5" si="4">J5*(1+J6)</f>
        <v>7540</v>
      </c>
      <c r="L5" s="1">
        <f t="shared" si="4"/>
        <v>7540</v>
      </c>
      <c r="M5" s="1">
        <f t="shared" si="4"/>
        <v>7540</v>
      </c>
      <c r="N5" s="1">
        <f t="shared" si="4"/>
        <v>7540</v>
      </c>
      <c r="O5" t="s">
        <v>145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 t="str">
        <f t="shared" si="5"/>
        <v>nm</v>
      </c>
      <c r="D6" s="47" t="str">
        <f t="shared" si="5"/>
        <v>nm</v>
      </c>
      <c r="E6" s="47" t="str">
        <f t="shared" si="5"/>
        <v>nm</v>
      </c>
      <c r="F6" s="47" t="str">
        <f t="shared" si="5"/>
        <v>nm</v>
      </c>
      <c r="G6" s="47" t="str">
        <f t="shared" si="5"/>
        <v>nm</v>
      </c>
      <c r="H6" s="47" t="str">
        <f t="shared" si="5"/>
        <v>nm</v>
      </c>
      <c r="I6" s="47" t="str">
        <f>+IFERROR(I5/H5-1,"0")</f>
        <v>0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 t="str">
        <f>+IFERROR(B5/B$3,"nm")</f>
        <v>nm</v>
      </c>
      <c r="C7" s="47" t="str">
        <f t="shared" ref="C7:I7" si="7">+IFERROR(C5/C$3,"nm")</f>
        <v>nm</v>
      </c>
      <c r="D7" s="47" t="str">
        <f t="shared" si="7"/>
        <v>nm</v>
      </c>
      <c r="E7" s="47" t="str">
        <f t="shared" si="7"/>
        <v>nm</v>
      </c>
      <c r="F7" s="47" t="str">
        <f t="shared" si="7"/>
        <v>nm</v>
      </c>
      <c r="G7" s="47" t="str">
        <f t="shared" si="7"/>
        <v>nm</v>
      </c>
      <c r="H7" s="47">
        <f t="shared" si="7"/>
        <v>0</v>
      </c>
      <c r="I7" s="47">
        <f t="shared" si="7"/>
        <v>0.16968223962552886</v>
      </c>
      <c r="J7" s="47">
        <f t="shared" ref="J7:N7" si="8">+IFERROR(J5/J$3,"nm")</f>
        <v>0.16968223962552886</v>
      </c>
      <c r="K7" s="47">
        <f t="shared" si="8"/>
        <v>0.16968223962552886</v>
      </c>
      <c r="L7" s="47">
        <f t="shared" si="8"/>
        <v>0.36550487178244218</v>
      </c>
      <c r="M7" s="47">
        <f t="shared" si="8"/>
        <v>0.16968223962552886</v>
      </c>
      <c r="N7" s="47">
        <f t="shared" si="8"/>
        <v>0.16968223962552886</v>
      </c>
    </row>
    <row r="8" spans="1:15" x14ac:dyDescent="0.3">
      <c r="A8" s="41" t="s">
        <v>132</v>
      </c>
      <c r="I8" s="1">
        <f>Historicals!I172+Historicals!I69</f>
        <v>684</v>
      </c>
      <c r="J8" s="1">
        <f>I8*(1+I9)</f>
        <v>684</v>
      </c>
      <c r="K8" s="1">
        <f t="shared" ref="K8:N8" si="9">J8*(1+J9)</f>
        <v>684</v>
      </c>
      <c r="L8" s="1">
        <f t="shared" si="9"/>
        <v>684</v>
      </c>
      <c r="M8" s="1">
        <f t="shared" si="9"/>
        <v>684</v>
      </c>
      <c r="N8" s="1">
        <f t="shared" si="9"/>
        <v>684</v>
      </c>
      <c r="O8" t="s">
        <v>146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 t="str">
        <f t="shared" si="10"/>
        <v>nm</v>
      </c>
      <c r="D9" s="47" t="str">
        <f t="shared" si="10"/>
        <v>nm</v>
      </c>
      <c r="E9" s="47" t="str">
        <f t="shared" si="10"/>
        <v>nm</v>
      </c>
      <c r="F9" s="47" t="str">
        <f t="shared" si="10"/>
        <v>nm</v>
      </c>
      <c r="G9" s="47" t="str">
        <f t="shared" si="10"/>
        <v>nm</v>
      </c>
      <c r="H9" s="47" t="str">
        <f t="shared" si="10"/>
        <v>nm</v>
      </c>
      <c r="I9" s="47" t="str">
        <f>+IFERROR(I8/H8-1,"0")</f>
        <v>0</v>
      </c>
      <c r="J9" s="47">
        <f>+IFERROR(J8/I8-1,"0")</f>
        <v>0</v>
      </c>
      <c r="K9" s="47">
        <f t="shared" ref="K9:N9" si="11">+IFERROR(K8/J8-1,"nm")</f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">
      <c r="A10" s="42" t="s">
        <v>133</v>
      </c>
      <c r="B10" s="47" t="str">
        <f>+IFERROR(B8/B$3,"nm")</f>
        <v>nm</v>
      </c>
      <c r="C10" s="47" t="str">
        <f t="shared" ref="C10:I10" si="12">+IFERROR(C8/C$3,"nm")</f>
        <v>nm</v>
      </c>
      <c r="D10" s="47" t="str">
        <f t="shared" si="12"/>
        <v>nm</v>
      </c>
      <c r="E10" s="47" t="str">
        <f t="shared" si="12"/>
        <v>nm</v>
      </c>
      <c r="F10" s="47" t="str">
        <f t="shared" si="12"/>
        <v>nm</v>
      </c>
      <c r="G10" s="47" t="str">
        <f t="shared" si="12"/>
        <v>nm</v>
      </c>
      <c r="H10" s="47">
        <f t="shared" si="12"/>
        <v>0</v>
      </c>
      <c r="I10" s="47">
        <f t="shared" si="12"/>
        <v>1.539292465568458E-2</v>
      </c>
      <c r="J10" s="47">
        <f t="shared" ref="J10:N10" si="13">+IFERROR(J8/J$3,"nm")</f>
        <v>1.539292465568458E-2</v>
      </c>
      <c r="K10" s="47">
        <f t="shared" si="13"/>
        <v>1.539292465568458E-2</v>
      </c>
      <c r="L10" s="47">
        <f t="shared" si="13"/>
        <v>3.3157205875224201E-2</v>
      </c>
      <c r="M10" s="47">
        <f t="shared" si="13"/>
        <v>1.539292465568458E-2</v>
      </c>
      <c r="N10" s="47">
        <f t="shared" si="13"/>
        <v>1.539292465568458E-2</v>
      </c>
    </row>
    <row r="11" spans="1:15" x14ac:dyDescent="0.3">
      <c r="A11" s="41" t="s">
        <v>134</v>
      </c>
      <c r="I11" s="1">
        <f>Historicals!I142</f>
        <v>6856</v>
      </c>
      <c r="J11" s="1">
        <f>I11*(1+I12)</f>
        <v>6856</v>
      </c>
      <c r="K11" s="1">
        <f t="shared" ref="K11:N11" si="14">J11*(1+J12)</f>
        <v>6856</v>
      </c>
      <c r="L11" s="1">
        <f t="shared" si="14"/>
        <v>6856</v>
      </c>
      <c r="M11" s="1">
        <f t="shared" si="14"/>
        <v>6856</v>
      </c>
      <c r="N11" s="1">
        <f t="shared" si="14"/>
        <v>6856</v>
      </c>
      <c r="O11" t="s">
        <v>147</v>
      </c>
    </row>
    <row r="12" spans="1:15" x14ac:dyDescent="0.3">
      <c r="A12" s="42" t="s">
        <v>129</v>
      </c>
      <c r="B12" s="47" t="str">
        <f t="shared" ref="B12:H12" si="15">+IFERROR(B11/A11-1,"nm")</f>
        <v>nm</v>
      </c>
      <c r="C12" s="47" t="str">
        <f t="shared" si="15"/>
        <v>nm</v>
      </c>
      <c r="D12" s="47" t="str">
        <f t="shared" si="15"/>
        <v>nm</v>
      </c>
      <c r="E12" s="47" t="str">
        <f t="shared" si="15"/>
        <v>nm</v>
      </c>
      <c r="F12" s="47" t="str">
        <f t="shared" si="15"/>
        <v>nm</v>
      </c>
      <c r="G12" s="47" t="str">
        <f t="shared" si="15"/>
        <v>nm</v>
      </c>
      <c r="H12" s="47" t="str">
        <f t="shared" si="15"/>
        <v>nm</v>
      </c>
      <c r="I12" s="47" t="str">
        <f>+IFERROR(I11/H11-1,"0")</f>
        <v>0</v>
      </c>
      <c r="J12" s="47">
        <f>+IFERROR(J11/I11-1,"0")</f>
        <v>0</v>
      </c>
      <c r="K12" s="47">
        <f t="shared" ref="K12:N12" si="16">+IFERROR(K11/J11-1,"nm")</f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3">
      <c r="A13" s="42" t="s">
        <v>131</v>
      </c>
      <c r="B13" s="47" t="str">
        <f>+IFERROR(B11/B$3,"nm")</f>
        <v>nm</v>
      </c>
      <c r="C13" s="47" t="str">
        <f t="shared" ref="C13:I13" si="17">+IFERROR(C11/C$3,"nm")</f>
        <v>nm</v>
      </c>
      <c r="D13" s="47" t="str">
        <f t="shared" si="17"/>
        <v>nm</v>
      </c>
      <c r="E13" s="47" t="str">
        <f t="shared" si="17"/>
        <v>nm</v>
      </c>
      <c r="F13" s="47" t="str">
        <f t="shared" si="17"/>
        <v>nm</v>
      </c>
      <c r="G13" s="47" t="str">
        <f t="shared" si="17"/>
        <v>nm</v>
      </c>
      <c r="H13" s="47">
        <f t="shared" si="17"/>
        <v>0</v>
      </c>
      <c r="I13" s="47">
        <f t="shared" si="17"/>
        <v>0.15428931496984427</v>
      </c>
      <c r="J13" s="47">
        <f t="shared" ref="J13:N13" si="18">+IFERROR(J11/J$3,"nm")</f>
        <v>0.15428931496984427</v>
      </c>
      <c r="K13" s="47">
        <f t="shared" si="18"/>
        <v>0.15428931496984427</v>
      </c>
      <c r="L13" s="47">
        <f t="shared" si="18"/>
        <v>0.33234766590721798</v>
      </c>
      <c r="M13" s="47">
        <f t="shared" si="18"/>
        <v>0.15428931496984427</v>
      </c>
      <c r="N13" s="47">
        <f t="shared" si="18"/>
        <v>0.15428931496984427</v>
      </c>
    </row>
    <row r="14" spans="1:15" x14ac:dyDescent="0.3">
      <c r="A14" s="41" t="s">
        <v>135</v>
      </c>
      <c r="I14" s="1">
        <f>Historicals!I164</f>
        <v>758</v>
      </c>
      <c r="J14" s="1">
        <f>I14*(1+I15)</f>
        <v>758</v>
      </c>
      <c r="K14" s="1">
        <f t="shared" ref="K14:N14" si="19">J14*(1+J15)</f>
        <v>758</v>
      </c>
      <c r="L14" s="1">
        <f t="shared" si="19"/>
        <v>758</v>
      </c>
      <c r="M14" s="1">
        <f t="shared" si="19"/>
        <v>758</v>
      </c>
      <c r="N14" s="1">
        <f t="shared" si="19"/>
        <v>758</v>
      </c>
      <c r="O14" t="s">
        <v>148</v>
      </c>
    </row>
    <row r="15" spans="1:15" x14ac:dyDescent="0.3">
      <c r="A15" s="42" t="s">
        <v>129</v>
      </c>
      <c r="B15" s="47" t="str">
        <f t="shared" ref="B15:G15" si="20">+IFERROR(B14/A14-1,"nm")</f>
        <v>nm</v>
      </c>
      <c r="C15" s="47" t="str">
        <f t="shared" si="20"/>
        <v>nm</v>
      </c>
      <c r="D15" s="47" t="str">
        <f t="shared" si="20"/>
        <v>nm</v>
      </c>
      <c r="E15" s="47" t="str">
        <f t="shared" si="20"/>
        <v>nm</v>
      </c>
      <c r="F15" s="47" t="str">
        <f t="shared" si="20"/>
        <v>nm</v>
      </c>
      <c r="G15" s="47" t="str">
        <f t="shared" si="20"/>
        <v>nm</v>
      </c>
      <c r="H15" s="47" t="str">
        <f>+IFERROR(I14/G14-1,"nm")</f>
        <v>nm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1">+IFERROR(K14/J14-1,"nm")</f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</row>
    <row r="16" spans="1:15" x14ac:dyDescent="0.3">
      <c r="A16" s="42" t="s">
        <v>133</v>
      </c>
      <c r="B16" s="47" t="str">
        <f>+IFERROR(B14/B$3,"nm")</f>
        <v>nm</v>
      </c>
      <c r="C16" s="47" t="str">
        <f t="shared" ref="C16:G16" si="22">+IFERROR(C14/C$3,"nm")</f>
        <v>nm</v>
      </c>
      <c r="D16" s="47" t="str">
        <f t="shared" si="22"/>
        <v>nm</v>
      </c>
      <c r="E16" s="47" t="str">
        <f t="shared" si="22"/>
        <v>nm</v>
      </c>
      <c r="F16" s="47" t="str">
        <f t="shared" si="22"/>
        <v>nm</v>
      </c>
      <c r="G16" s="47" t="str">
        <f t="shared" si="22"/>
        <v>nm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3">+IFERROR(J14/J$3,"nm")</f>
        <v>1.7058241065802504E-2</v>
      </c>
      <c r="K16" s="47">
        <f t="shared" si="23"/>
        <v>1.7058241065802504E-2</v>
      </c>
      <c r="L16" s="47">
        <f t="shared" si="23"/>
        <v>3.6744388966988221E-2</v>
      </c>
      <c r="M16" s="47">
        <f t="shared" si="23"/>
        <v>1.7058241065802504E-2</v>
      </c>
      <c r="N16" s="47">
        <f t="shared" si="23"/>
        <v>1.7058241065802504E-2</v>
      </c>
    </row>
    <row r="17" spans="1:15" x14ac:dyDescent="0.3">
      <c r="A17" s="9" t="s">
        <v>143</v>
      </c>
      <c r="I17" s="1">
        <f>Historicals!I153</f>
        <v>4791</v>
      </c>
      <c r="J17" s="1">
        <v>4791</v>
      </c>
      <c r="K17" s="1">
        <v>4791</v>
      </c>
      <c r="L17" s="1">
        <v>4791</v>
      </c>
      <c r="M17" s="1">
        <v>4791</v>
      </c>
      <c r="N17" s="1">
        <v>4791</v>
      </c>
      <c r="O17" t="s">
        <v>149</v>
      </c>
    </row>
    <row r="18" spans="1:15" x14ac:dyDescent="0.3">
      <c r="A18" s="42" t="s">
        <v>129</v>
      </c>
      <c r="B18" s="47" t="str">
        <f t="shared" ref="B18:H18" si="24">+IFERROR(B17/A17-1,"nm")</f>
        <v>nm</v>
      </c>
      <c r="C18" s="47" t="str">
        <f t="shared" si="24"/>
        <v>nm</v>
      </c>
      <c r="D18" s="47" t="str">
        <f t="shared" si="24"/>
        <v>nm</v>
      </c>
      <c r="E18" s="47" t="str">
        <f t="shared" si="24"/>
        <v>nm</v>
      </c>
      <c r="F18" s="47" t="str">
        <f t="shared" si="24"/>
        <v>nm</v>
      </c>
      <c r="G18" s="47" t="str">
        <f t="shared" si="24"/>
        <v>nm</v>
      </c>
      <c r="H18" s="47" t="str">
        <f t="shared" si="24"/>
        <v>nm</v>
      </c>
      <c r="I18" s="47" t="str">
        <f>+IFERROR(I17/H17-1,"0")</f>
        <v>0</v>
      </c>
      <c r="J18" s="47">
        <f t="shared" ref="J18:N18" si="25">+IFERROR(J17/I17-1,"nm")</f>
        <v>0</v>
      </c>
      <c r="K18" s="47">
        <f t="shared" si="25"/>
        <v>0</v>
      </c>
      <c r="L18" s="47">
        <f t="shared" si="25"/>
        <v>0</v>
      </c>
      <c r="M18" s="47">
        <f t="shared" si="25"/>
        <v>0</v>
      </c>
      <c r="N18" s="47">
        <f t="shared" si="25"/>
        <v>0</v>
      </c>
    </row>
    <row r="19" spans="1:15" x14ac:dyDescent="0.3">
      <c r="A19" s="42" t="s">
        <v>133</v>
      </c>
      <c r="B19" s="47" t="str">
        <f>+IFERROR(B17/B$3,"nm")</f>
        <v>nm</v>
      </c>
      <c r="C19" s="47" t="str">
        <f t="shared" ref="C19:I19" si="26">+IFERROR(C17/C$3,"nm")</f>
        <v>nm</v>
      </c>
      <c r="D19" s="47" t="str">
        <f t="shared" si="26"/>
        <v>nm</v>
      </c>
      <c r="E19" s="47" t="str">
        <f t="shared" si="26"/>
        <v>nm</v>
      </c>
      <c r="F19" s="47" t="str">
        <f t="shared" si="26"/>
        <v>nm</v>
      </c>
      <c r="G19" s="47" t="str">
        <f t="shared" si="26"/>
        <v>nm</v>
      </c>
      <c r="H19" s="47">
        <f t="shared" si="26"/>
        <v>0</v>
      </c>
      <c r="I19" s="47">
        <f t="shared" si="26"/>
        <v>0.10781798541722927</v>
      </c>
      <c r="J19" s="47">
        <f t="shared" ref="J19:N19" si="27">+IFERROR(J17/J$3,"nm")</f>
        <v>0.10781798541722927</v>
      </c>
      <c r="K19" s="47">
        <f t="shared" si="27"/>
        <v>0.10781798541722927</v>
      </c>
      <c r="L19" s="47">
        <f t="shared" si="27"/>
        <v>0.23224586746812739</v>
      </c>
      <c r="M19" s="47">
        <f t="shared" si="27"/>
        <v>0.10781798541722927</v>
      </c>
      <c r="N19" s="47">
        <f t="shared" si="27"/>
        <v>0.10781798541722927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</row>
    <row r="22" spans="1:15" x14ac:dyDescent="0.3">
      <c r="A22" s="44" t="s">
        <v>129</v>
      </c>
      <c r="B22" s="47" t="str">
        <f t="shared" ref="B22:H22" si="29">+IFERROR(B21/A21-1,"nm")</f>
        <v>nm</v>
      </c>
      <c r="C22" s="47" t="str">
        <f t="shared" si="29"/>
        <v>nm</v>
      </c>
      <c r="D22" s="47" t="str">
        <f t="shared" si="29"/>
        <v>nm</v>
      </c>
      <c r="E22" s="47" t="str">
        <f t="shared" si="29"/>
        <v>nm</v>
      </c>
      <c r="F22" s="47" t="str">
        <f t="shared" si="29"/>
        <v>nm</v>
      </c>
      <c r="G22" s="47" t="str">
        <f t="shared" si="29"/>
        <v>nm</v>
      </c>
      <c r="H22" s="47" t="str">
        <f t="shared" si="29"/>
        <v>nm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</row>
    <row r="23" spans="1:15" x14ac:dyDescent="0.3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</row>
    <row r="24" spans="1:15" x14ac:dyDescent="0.3">
      <c r="A24" s="44" t="s">
        <v>129</v>
      </c>
      <c r="B24" s="47" t="str">
        <f t="shared" ref="B24" si="32">+IFERROR(B23/A23-1,"nm")</f>
        <v>nm</v>
      </c>
      <c r="C24" s="47" t="str">
        <f t="shared" ref="C24" si="33">+IFERROR(C23/B23-1,"nm")</f>
        <v>nm</v>
      </c>
      <c r="D24" s="47" t="str">
        <f t="shared" ref="D24" si="34">+IFERROR(D23/C23-1,"nm")</f>
        <v>nm</v>
      </c>
      <c r="E24" s="47" t="str">
        <f t="shared" ref="E24" si="35">+IFERROR(E23/D23-1,"nm")</f>
        <v>nm</v>
      </c>
      <c r="F24" s="47" t="str">
        <f t="shared" ref="F24" si="36">+IFERROR(F23/E23-1,"nm")</f>
        <v>nm</v>
      </c>
      <c r="G24" s="47" t="str">
        <f t="shared" ref="G24" si="37">+IFERROR(G23/F23-1,"nm")</f>
        <v>nm</v>
      </c>
      <c r="H24" s="47" t="str">
        <f t="shared" ref="H24" si="38">+IFERROR(H23/G23-1,"nm")</f>
        <v>nm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</row>
    <row r="25" spans="1:15" x14ac:dyDescent="0.3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</row>
    <row r="26" spans="1:15" x14ac:dyDescent="0.3">
      <c r="A26" s="44" t="s">
        <v>138</v>
      </c>
      <c r="B26" s="47" t="str">
        <f t="shared" ref="B26:H26" si="41">+IFERROR(B24-B25,"nm")</f>
        <v>nm</v>
      </c>
      <c r="C26" s="47" t="str">
        <f t="shared" si="41"/>
        <v>nm</v>
      </c>
      <c r="D26" s="47" t="str">
        <f t="shared" si="41"/>
        <v>nm</v>
      </c>
      <c r="E26" s="47" t="str">
        <f t="shared" si="41"/>
        <v>nm</v>
      </c>
      <c r="F26" s="47" t="str">
        <f t="shared" si="41"/>
        <v>nm</v>
      </c>
      <c r="G26" s="47" t="str">
        <f t="shared" si="41"/>
        <v>nm</v>
      </c>
      <c r="H26" s="47" t="str">
        <f t="shared" si="41"/>
        <v>nm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</row>
    <row r="27" spans="1:15" x14ac:dyDescent="0.3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</row>
    <row r="28" spans="1:15" x14ac:dyDescent="0.3">
      <c r="A28" s="44" t="s">
        <v>129</v>
      </c>
      <c r="B28" s="47" t="str">
        <f t="shared" ref="B28" si="46">+IFERROR(B27/A27-1,"nm")</f>
        <v>nm</v>
      </c>
      <c r="C28" s="47" t="str">
        <f t="shared" ref="C28" si="47">+IFERROR(C27/B27-1,"nm")</f>
        <v>nm</v>
      </c>
      <c r="D28" s="47" t="str">
        <f t="shared" ref="D28" si="48">+IFERROR(D27/C27-1,"nm")</f>
        <v>nm</v>
      </c>
      <c r="E28" s="47" t="str">
        <f t="shared" ref="E28" si="49">+IFERROR(E27/D27-1,"nm")</f>
        <v>nm</v>
      </c>
      <c r="F28" s="47" t="str">
        <f t="shared" ref="F28" si="50">+IFERROR(F27/E27-1,"nm")</f>
        <v>nm</v>
      </c>
      <c r="G28" s="47" t="str">
        <f t="shared" ref="G28" si="51">+IFERROR(G27/F27-1,"nm")</f>
        <v>nm</v>
      </c>
      <c r="H28" s="47" t="str">
        <f t="shared" ref="H28" si="52">+IFERROR(H27/G27-1,"nm")</f>
        <v>nm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</row>
    <row r="29" spans="1:15" x14ac:dyDescent="0.3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</v>
      </c>
      <c r="F29" s="47">
        <f>+Historicals!F184</f>
        <v>0</v>
      </c>
      <c r="G29" s="47">
        <f>+Historicals!G184</f>
        <v>0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</row>
    <row r="30" spans="1:15" x14ac:dyDescent="0.3">
      <c r="A30" s="44" t="s">
        <v>138</v>
      </c>
      <c r="B30" s="47" t="str">
        <f t="shared" ref="B30" si="58">+IFERROR(B28-B29,"nm")</f>
        <v>nm</v>
      </c>
      <c r="C30" s="47" t="str">
        <f t="shared" ref="C30" si="59">+IFERROR(C28-C29,"nm")</f>
        <v>nm</v>
      </c>
      <c r="D30" s="47" t="str">
        <f t="shared" ref="D30" si="60">+IFERROR(D28-D29,"nm")</f>
        <v>nm</v>
      </c>
      <c r="E30" s="47" t="str">
        <f t="shared" ref="E30" si="61">+IFERROR(E28-E29,"nm")</f>
        <v>nm</v>
      </c>
      <c r="F30" s="47" t="str">
        <f t="shared" ref="F30" si="62">+IFERROR(F28-F29,"nm")</f>
        <v>nm</v>
      </c>
      <c r="G30" s="47" t="str">
        <f t="shared" ref="G30" si="63">+IFERROR(G28-G29,"nm")</f>
        <v>nm</v>
      </c>
      <c r="H30" s="47" t="str">
        <f t="shared" ref="H30" si="64">+IFERROR(H28-H29,"nm")</f>
        <v>nm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</row>
    <row r="31" spans="1:15" x14ac:dyDescent="0.3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</row>
    <row r="32" spans="1:15" x14ac:dyDescent="0.3">
      <c r="A32" s="44" t="s">
        <v>129</v>
      </c>
      <c r="B32" s="47" t="str">
        <f t="shared" ref="B32" si="70">+IFERROR(B31/A31-1,"nm")</f>
        <v>nm</v>
      </c>
      <c r="C32" s="47" t="str">
        <f t="shared" ref="C32" si="71">+IFERROR(C31/B31-1,"nm")</f>
        <v>nm</v>
      </c>
      <c r="D32" s="47" t="str">
        <f t="shared" ref="D32" si="72">+IFERROR(D31/C31-1,"nm")</f>
        <v>nm</v>
      </c>
      <c r="E32" s="47" t="str">
        <f t="shared" ref="E32" si="73">+IFERROR(E31/D31-1,"nm")</f>
        <v>nm</v>
      </c>
      <c r="F32" s="47" t="str">
        <f t="shared" ref="F32" si="74">+IFERROR(F31/E31-1,"nm")</f>
        <v>nm</v>
      </c>
      <c r="G32" s="47" t="str">
        <f t="shared" ref="G32" si="75">+IFERROR(G31/F31-1,"nm")</f>
        <v>nm</v>
      </c>
      <c r="H32" s="47" t="str">
        <f t="shared" ref="H32" si="76">+IFERROR(H31/G31-1,"nm")</f>
        <v>nm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</row>
    <row r="34" spans="1:14" x14ac:dyDescent="0.3">
      <c r="A34" s="44" t="s">
        <v>138</v>
      </c>
      <c r="B34" s="47" t="str">
        <f t="shared" ref="B34" si="82">+IFERROR(B32-B33,"nm")</f>
        <v>nm</v>
      </c>
      <c r="C34" s="47" t="str">
        <f t="shared" ref="C34" si="83">+IFERROR(C32-C33,"nm")</f>
        <v>nm</v>
      </c>
      <c r="D34" s="47" t="str">
        <f t="shared" ref="D34" si="84">+IFERROR(D32-D33,"nm")</f>
        <v>nm</v>
      </c>
      <c r="E34" s="47" t="str">
        <f t="shared" ref="E34" si="85">+IFERROR(E32-E33,"nm")</f>
        <v>nm</v>
      </c>
      <c r="F34" s="47" t="str">
        <f t="shared" ref="F34" si="86">+IFERROR(F32-F33,"nm")</f>
        <v>nm</v>
      </c>
      <c r="G34" s="47" t="str">
        <f t="shared" ref="G34" si="87">+IFERROR(G32-G33,"nm")</f>
        <v>nm</v>
      </c>
      <c r="H34" s="47" t="str">
        <f t="shared" ref="H34" si="88">+IFERROR(H32-H33,"nm")</f>
        <v>nm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</row>
    <row r="35" spans="1:14" x14ac:dyDescent="0.3">
      <c r="A35" s="9" t="s">
        <v>130</v>
      </c>
      <c r="B35" s="48">
        <f t="shared" ref="B35:H35" si="90">+B42+B38</f>
        <v>0</v>
      </c>
      <c r="C35" s="48">
        <f t="shared" si="90"/>
        <v>0</v>
      </c>
      <c r="D35" s="48">
        <f t="shared" si="90"/>
        <v>0</v>
      </c>
      <c r="E35" s="48">
        <f t="shared" si="90"/>
        <v>0</v>
      </c>
      <c r="F35" s="48">
        <f t="shared" si="90"/>
        <v>0</v>
      </c>
      <c r="G35" s="48">
        <f t="shared" si="90"/>
        <v>0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</row>
    <row r="36" spans="1:14" x14ac:dyDescent="0.3">
      <c r="A36" s="46" t="s">
        <v>129</v>
      </c>
      <c r="B36" s="47" t="str">
        <f t="shared" ref="B36" si="92">+IFERROR(B35/A35-1,"nm")</f>
        <v>nm</v>
      </c>
      <c r="C36" s="47" t="str">
        <f t="shared" ref="C36" si="93">+IFERROR(C35/B35-1,"nm")</f>
        <v>nm</v>
      </c>
      <c r="D36" s="47" t="str">
        <f t="shared" ref="D36" si="94">+IFERROR(D35/C35-1,"nm")</f>
        <v>nm</v>
      </c>
      <c r="E36" s="47" t="str">
        <f t="shared" ref="E36" si="95">+IFERROR(E35/D35-1,"nm")</f>
        <v>nm</v>
      </c>
      <c r="F36" s="47" t="str">
        <f t="shared" ref="F36" si="96">+IFERROR(F35/E35-1,"nm")</f>
        <v>nm</v>
      </c>
      <c r="G36" s="47" t="str">
        <f t="shared" ref="G36" si="97">+IFERROR(G35/F35-1,"nm")</f>
        <v>nm</v>
      </c>
      <c r="H36" s="47" t="str">
        <f t="shared" ref="H36" si="98">+IFERROR(H35/G35-1,"nm")</f>
        <v>nm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</row>
    <row r="37" spans="1:14" x14ac:dyDescent="0.3">
      <c r="A37" s="46" t="s">
        <v>131</v>
      </c>
      <c r="B37" s="47" t="str">
        <f t="shared" ref="B37:H37" si="100">+IFERROR(B35/B$21,"nm")</f>
        <v>nm</v>
      </c>
      <c r="C37" s="47" t="str">
        <f t="shared" si="100"/>
        <v>nm</v>
      </c>
      <c r="D37" s="47" t="str">
        <f t="shared" si="100"/>
        <v>nm</v>
      </c>
      <c r="E37" s="47" t="str">
        <f t="shared" si="100"/>
        <v>nm</v>
      </c>
      <c r="F37" s="47" t="str">
        <f t="shared" si="100"/>
        <v>nm</v>
      </c>
      <c r="G37" s="47" t="str">
        <f t="shared" si="100"/>
        <v>nm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</row>
    <row r="39" spans="1:14" x14ac:dyDescent="0.3">
      <c r="A39" s="46" t="s">
        <v>129</v>
      </c>
      <c r="B39" s="47" t="str">
        <f t="shared" ref="B39" si="103">+IFERROR(B38/A38-1,"nm")</f>
        <v>nm</v>
      </c>
      <c r="C39" s="47" t="str">
        <f t="shared" ref="C39" si="104">+IFERROR(C38/B38-1,"nm")</f>
        <v>nm</v>
      </c>
      <c r="D39" s="47" t="str">
        <f t="shared" ref="D39" si="105">+IFERROR(D38/C38-1,"nm")</f>
        <v>nm</v>
      </c>
      <c r="E39" s="47" t="str">
        <f t="shared" ref="E39" si="106">+IFERROR(E38/D38-1,"nm")</f>
        <v>nm</v>
      </c>
      <c r="F39" s="47" t="str">
        <f t="shared" ref="F39" si="107">+IFERROR(F38/E38-1,"nm")</f>
        <v>nm</v>
      </c>
      <c r="G39" s="47" t="str">
        <f t="shared" ref="G39" si="108">+IFERROR(G38/F38-1,"nm")</f>
        <v>nm</v>
      </c>
      <c r="H39" s="47" t="str">
        <f t="shared" ref="H39" si="109">+IFERROR(H38/G38-1,"nm")</f>
        <v>nm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</row>
    <row r="40" spans="1:14" x14ac:dyDescent="0.3">
      <c r="A40" s="46" t="s">
        <v>133</v>
      </c>
      <c r="B40" s="47" t="str">
        <f t="shared" ref="B40:H40" si="115">+IFERROR(B38/B$21,"nm")</f>
        <v>nm</v>
      </c>
      <c r="C40" s="47" t="str">
        <f t="shared" si="115"/>
        <v>nm</v>
      </c>
      <c r="D40" s="47" t="str">
        <f t="shared" si="115"/>
        <v>nm</v>
      </c>
      <c r="E40" s="47" t="str">
        <f t="shared" si="115"/>
        <v>nm</v>
      </c>
      <c r="F40" s="47" t="str">
        <f t="shared" si="115"/>
        <v>nm</v>
      </c>
      <c r="G40" s="47" t="str">
        <f t="shared" si="115"/>
        <v>nm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</row>
    <row r="41" spans="1:14" x14ac:dyDescent="0.3">
      <c r="A41" s="46" t="s">
        <v>142</v>
      </c>
      <c r="B41" s="47" t="str">
        <f t="shared" ref="B41:H41" si="117">+IFERROR(B38/B48,"nm")</f>
        <v>nm</v>
      </c>
      <c r="C41" s="47" t="str">
        <f t="shared" si="117"/>
        <v>nm</v>
      </c>
      <c r="D41" s="47" t="str">
        <f t="shared" si="117"/>
        <v>nm</v>
      </c>
      <c r="E41" s="47" t="str">
        <f t="shared" si="117"/>
        <v>nm</v>
      </c>
      <c r="F41" s="47" t="str">
        <f t="shared" si="117"/>
        <v>nm</v>
      </c>
      <c r="G41" s="47" t="str">
        <f t="shared" si="117"/>
        <v>nm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</row>
    <row r="43" spans="1:14" x14ac:dyDescent="0.3">
      <c r="A43" s="46" t="s">
        <v>129</v>
      </c>
      <c r="B43" s="47" t="str">
        <f t="shared" ref="B43" si="120">+IFERROR(B42/A42-1,"nm")</f>
        <v>nm</v>
      </c>
      <c r="C43" s="47" t="str">
        <f t="shared" ref="C43" si="121">+IFERROR(C42/B42-1,"nm")</f>
        <v>nm</v>
      </c>
      <c r="D43" s="47" t="str">
        <f t="shared" ref="D43" si="122">+IFERROR(D42/C42-1,"nm")</f>
        <v>nm</v>
      </c>
      <c r="E43" s="47" t="str">
        <f t="shared" ref="E43" si="123">+IFERROR(E42/D42-1,"nm")</f>
        <v>nm</v>
      </c>
      <c r="F43" s="47" t="str">
        <f t="shared" ref="F43" si="124">+IFERROR(F42/E42-1,"nm")</f>
        <v>nm</v>
      </c>
      <c r="G43" s="47" t="str">
        <f t="shared" ref="G43" si="125">+IFERROR(G42/F42-1,"nm")</f>
        <v>nm</v>
      </c>
      <c r="H43" s="47" t="str">
        <f t="shared" ref="H43" si="126">+IFERROR(H42/G42-1,"nm")</f>
        <v>nm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</row>
    <row r="44" spans="1:14" x14ac:dyDescent="0.3">
      <c r="A44" s="46" t="s">
        <v>131</v>
      </c>
      <c r="B44" s="47" t="str">
        <f t="shared" ref="B44:H44" si="128">+IFERROR(B42/B$21,"nm")</f>
        <v>nm</v>
      </c>
      <c r="C44" s="47" t="str">
        <f t="shared" si="128"/>
        <v>nm</v>
      </c>
      <c r="D44" s="47" t="str">
        <f t="shared" si="128"/>
        <v>nm</v>
      </c>
      <c r="E44" s="47" t="str">
        <f t="shared" si="128"/>
        <v>nm</v>
      </c>
      <c r="F44" s="47" t="str">
        <f t="shared" si="128"/>
        <v>nm</v>
      </c>
      <c r="G44" s="47" t="str">
        <f t="shared" si="128"/>
        <v>nm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 t="str">
        <f t="shared" ref="C46" si="132">+IFERROR(C45/B45-1,"nm")</f>
        <v>nm</v>
      </c>
      <c r="D46" s="47" t="str">
        <f t="shared" ref="D46" si="133">+IFERROR(D45/C45-1,"nm")</f>
        <v>nm</v>
      </c>
      <c r="E46" s="47" t="str">
        <f t="shared" ref="E46" si="134">+IFERROR(E45/D45-1,"nm")</f>
        <v>nm</v>
      </c>
      <c r="F46" s="47" t="str">
        <f t="shared" ref="F46" si="135">+IFERROR(F45/E45-1,"nm")</f>
        <v>nm</v>
      </c>
      <c r="G46" s="47" t="str">
        <f t="shared" ref="G46" si="136">+IFERROR(G45/F45-1,"nm")</f>
        <v>nm</v>
      </c>
      <c r="H46" s="47" t="str">
        <f t="shared" ref="H46" si="137">+IFERROR(H45/G45-1,"nm")</f>
        <v>nm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 t="str">
        <f t="shared" ref="B47:H47" si="143">+IFERROR(B45/B$21,"nm")</f>
        <v>nm</v>
      </c>
      <c r="C47" s="47" t="str">
        <f t="shared" si="143"/>
        <v>nm</v>
      </c>
      <c r="D47" s="47" t="str">
        <f t="shared" si="143"/>
        <v>nm</v>
      </c>
      <c r="E47" s="47" t="str">
        <f t="shared" si="143"/>
        <v>nm</v>
      </c>
      <c r="F47" s="47" t="str">
        <f t="shared" si="143"/>
        <v>nm</v>
      </c>
      <c r="G47" s="47" t="str">
        <f t="shared" si="143"/>
        <v>nm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</row>
    <row r="49" spans="1:14" x14ac:dyDescent="0.3">
      <c r="A49" s="46" t="s">
        <v>129</v>
      </c>
      <c r="B49" s="47" t="str">
        <f t="shared" ref="B49" si="146">+IFERROR(B48/A48-1,"nm")</f>
        <v>nm</v>
      </c>
      <c r="C49" s="47" t="str">
        <f t="shared" ref="C49" si="147">+IFERROR(C48/B48-1,"nm")</f>
        <v>nm</v>
      </c>
      <c r="D49" s="47" t="str">
        <f t="shared" ref="D49" si="148">+IFERROR(D48/C48-1,"nm")</f>
        <v>nm</v>
      </c>
      <c r="E49" s="47" t="str">
        <f t="shared" ref="E49" si="149">+IFERROR(E48/D48-1,"nm")</f>
        <v>nm</v>
      </c>
      <c r="F49" s="47" t="str">
        <f t="shared" ref="F49" si="150">+IFERROR(F48/E48-1,"nm")</f>
        <v>nm</v>
      </c>
      <c r="G49" s="47" t="str">
        <f t="shared" ref="G49" si="151">+IFERROR(G48/F48-1,"nm")</f>
        <v>nm</v>
      </c>
      <c r="H49" s="47" t="str">
        <f t="shared" ref="H49" si="152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3">+K50+K51</f>
        <v>3.4817196098730456E-2</v>
      </c>
      <c r="L49" s="47">
        <f t="shared" ref="L49" si="154">+L50+L51</f>
        <v>3.4817196098730456E-2</v>
      </c>
      <c r="M49" s="47">
        <f t="shared" ref="M49" si="155">+M50+M51</f>
        <v>3.4817196098730456E-2</v>
      </c>
      <c r="N49" s="47">
        <f t="shared" ref="N49" si="156">+N50+N51</f>
        <v>3.4817196098730456E-2</v>
      </c>
    </row>
    <row r="50" spans="1:14" x14ac:dyDescent="0.3">
      <c r="A50" s="46" t="s">
        <v>133</v>
      </c>
      <c r="B50" s="47" t="str">
        <f t="shared" ref="B50:H50" si="157">+IFERROR(B48/B$21,"nm")</f>
        <v>nm</v>
      </c>
      <c r="C50" s="47" t="str">
        <f t="shared" si="157"/>
        <v>nm</v>
      </c>
      <c r="D50" s="47" t="str">
        <f t="shared" si="157"/>
        <v>nm</v>
      </c>
      <c r="E50" s="47" t="str">
        <f t="shared" si="157"/>
        <v>nm</v>
      </c>
      <c r="F50" s="47" t="str">
        <f t="shared" si="157"/>
        <v>nm</v>
      </c>
      <c r="G50" s="47" t="str">
        <f t="shared" si="157"/>
        <v>nm</v>
      </c>
      <c r="H50" s="47">
        <f t="shared" si="15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8">+J50</f>
        <v>3.4817196098730456E-2</v>
      </c>
      <c r="L50" s="49">
        <f t="shared" si="158"/>
        <v>3.4817196098730456E-2</v>
      </c>
      <c r="M50" s="49">
        <f t="shared" si="158"/>
        <v>3.4817196098730456E-2</v>
      </c>
      <c r="N50" s="49">
        <f t="shared" si="158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 t="s">
        <v>153</v>
      </c>
      <c r="C52" s="1" t="s">
        <v>153</v>
      </c>
      <c r="D52" s="1" t="s">
        <v>153</v>
      </c>
      <c r="E52" s="1" t="s">
        <v>153</v>
      </c>
      <c r="F52" s="1" t="s">
        <v>153</v>
      </c>
      <c r="G52" s="1" t="s">
        <v>153</v>
      </c>
      <c r="H52" s="1">
        <f>Historicals!H123</f>
        <v>25</v>
      </c>
      <c r="I52" s="1">
        <f>Historicals!I123</f>
        <v>102</v>
      </c>
      <c r="J52" s="1">
        <v>102</v>
      </c>
      <c r="K52" s="1">
        <v>102</v>
      </c>
      <c r="L52" s="1">
        <v>102</v>
      </c>
      <c r="M52" s="1">
        <v>102</v>
      </c>
      <c r="N52" s="1">
        <v>102</v>
      </c>
    </row>
    <row r="53" spans="1:14" x14ac:dyDescent="0.3">
      <c r="A53" s="44" t="s">
        <v>129</v>
      </c>
      <c r="I53" s="50">
        <f>(I52/H52)*100</f>
        <v>408</v>
      </c>
    </row>
    <row r="54" spans="1:14" x14ac:dyDescent="0.3">
      <c r="A54" s="45" t="s">
        <v>113</v>
      </c>
    </row>
    <row r="55" spans="1:14" x14ac:dyDescent="0.3">
      <c r="A55" s="44" t="s">
        <v>129</v>
      </c>
    </row>
    <row r="56" spans="1:14" x14ac:dyDescent="0.3">
      <c r="A56" s="44" t="s">
        <v>137</v>
      </c>
    </row>
    <row r="57" spans="1:14" x14ac:dyDescent="0.3">
      <c r="A57" s="44" t="s">
        <v>138</v>
      </c>
    </row>
    <row r="58" spans="1:14" x14ac:dyDescent="0.3">
      <c r="A58" s="45" t="s">
        <v>114</v>
      </c>
    </row>
    <row r="59" spans="1:14" x14ac:dyDescent="0.3">
      <c r="A59" s="44" t="s">
        <v>129</v>
      </c>
    </row>
    <row r="60" spans="1:14" x14ac:dyDescent="0.3">
      <c r="A60" s="44" t="s">
        <v>137</v>
      </c>
    </row>
    <row r="61" spans="1:14" x14ac:dyDescent="0.3">
      <c r="A61" s="44" t="s">
        <v>138</v>
      </c>
    </row>
    <row r="62" spans="1:14" x14ac:dyDescent="0.3">
      <c r="A62" s="45" t="s">
        <v>115</v>
      </c>
    </row>
    <row r="63" spans="1:14" x14ac:dyDescent="0.3">
      <c r="A63" s="44" t="s">
        <v>129</v>
      </c>
    </row>
    <row r="64" spans="1:14" x14ac:dyDescent="0.3">
      <c r="A64" s="44" t="s">
        <v>137</v>
      </c>
    </row>
    <row r="65" spans="1:1" x14ac:dyDescent="0.3">
      <c r="A65" s="44" t="s">
        <v>138</v>
      </c>
    </row>
    <row r="66" spans="1:1" x14ac:dyDescent="0.3">
      <c r="A66" s="9" t="s">
        <v>130</v>
      </c>
    </row>
    <row r="67" spans="1:1" x14ac:dyDescent="0.3">
      <c r="A67" s="46" t="s">
        <v>129</v>
      </c>
    </row>
    <row r="68" spans="1:1" x14ac:dyDescent="0.3">
      <c r="A68" s="46" t="s">
        <v>131</v>
      </c>
    </row>
    <row r="69" spans="1:1" x14ac:dyDescent="0.3">
      <c r="A69" s="9" t="s">
        <v>132</v>
      </c>
    </row>
    <row r="70" spans="1:1" x14ac:dyDescent="0.3">
      <c r="A70" s="46" t="s">
        <v>129</v>
      </c>
    </row>
    <row r="71" spans="1:1" x14ac:dyDescent="0.3">
      <c r="A71" s="46" t="s">
        <v>133</v>
      </c>
    </row>
    <row r="72" spans="1:1" x14ac:dyDescent="0.3">
      <c r="A72" s="46" t="s">
        <v>142</v>
      </c>
    </row>
    <row r="73" spans="1:1" x14ac:dyDescent="0.3">
      <c r="A73" s="9" t="s">
        <v>134</v>
      </c>
    </row>
    <row r="74" spans="1:1" x14ac:dyDescent="0.3">
      <c r="A74" s="46" t="s">
        <v>129</v>
      </c>
    </row>
    <row r="75" spans="1:1" x14ac:dyDescent="0.3">
      <c r="A75" s="46" t="s">
        <v>131</v>
      </c>
    </row>
    <row r="76" spans="1:1" x14ac:dyDescent="0.3">
      <c r="A76" s="9" t="s">
        <v>135</v>
      </c>
    </row>
    <row r="77" spans="1:1" x14ac:dyDescent="0.3">
      <c r="A77" s="46" t="s">
        <v>129</v>
      </c>
    </row>
    <row r="78" spans="1:1" x14ac:dyDescent="0.3">
      <c r="A78" s="46" t="s">
        <v>133</v>
      </c>
    </row>
    <row r="79" spans="1:1" x14ac:dyDescent="0.3">
      <c r="A79" s="9" t="s">
        <v>143</v>
      </c>
    </row>
    <row r="80" spans="1:1" x14ac:dyDescent="0.3">
      <c r="A80" s="46" t="s">
        <v>129</v>
      </c>
    </row>
    <row r="81" spans="1:1" x14ac:dyDescent="0.3">
      <c r="A81" s="4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2024-05-28T14:58:33Z</dcterms:modified>
</cp:coreProperties>
</file>