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CP\"/>
    </mc:Choice>
  </mc:AlternateContent>
  <xr:revisionPtr revIDLastSave="0" documentId="13_ncr:1_{0F0A8E5E-1928-4ED5-8557-539935DE066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1" r:id="rId1"/>
    <sheet name="Marriot" sheetId="2" r:id="rId2"/>
    <sheet name="Johnson &amp; Johns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3" i="3"/>
  <c r="C14" i="3"/>
  <c r="D14" i="3"/>
  <c r="B14" i="3"/>
  <c r="C7" i="3"/>
  <c r="D7" i="3"/>
  <c r="B7" i="3"/>
  <c r="D13" i="3"/>
  <c r="D12" i="3"/>
  <c r="D11" i="3"/>
  <c r="D4" i="3"/>
  <c r="D5" i="3"/>
  <c r="D6" i="3"/>
  <c r="D3" i="3"/>
  <c r="B9" i="3"/>
  <c r="I14" i="2"/>
  <c r="I13" i="2"/>
  <c r="D16" i="2"/>
  <c r="D17" i="2"/>
  <c r="D18" i="2"/>
  <c r="D19" i="2"/>
  <c r="D20" i="2"/>
  <c r="D21" i="2"/>
  <c r="D22" i="2"/>
  <c r="D23" i="2"/>
  <c r="D15" i="2"/>
  <c r="K8" i="2"/>
  <c r="K7" i="2"/>
  <c r="K5" i="2"/>
  <c r="K4" i="2"/>
  <c r="D4" i="2"/>
  <c r="D5" i="2"/>
  <c r="D6" i="2"/>
  <c r="D7" i="2"/>
  <c r="D8" i="2"/>
  <c r="D9" i="2"/>
  <c r="D10" i="2"/>
  <c r="D11" i="2"/>
  <c r="D3" i="2"/>
</calcChain>
</file>

<file path=xl/sharedStrings.xml><?xml version="1.0" encoding="utf-8"?>
<sst xmlns="http://schemas.openxmlformats.org/spreadsheetml/2006/main" count="88" uniqueCount="68">
  <si>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</si>
  <si>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</si>
  <si>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</si>
  <si>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</si>
  <si>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</si>
  <si>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</si>
  <si>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</si>
  <si>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</si>
  <si>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</si>
  <si>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</si>
  <si>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</si>
  <si>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</si>
  <si>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Base management fees</t>
  </si>
  <si>
    <t>Franchise fees</t>
  </si>
  <si>
    <t>Incentive management fees</t>
  </si>
  <si>
    <t>Gross fee revenues</t>
  </si>
  <si>
    <t>Contract investment amortization</t>
  </si>
  <si>
    <t>Net fee revenues</t>
  </si>
  <si>
    <t>Owned, leased, and other revenue</t>
  </si>
  <si>
    <t>Cost reimbursement revenue</t>
  </si>
  <si>
    <t>Growth in Revenue (%)</t>
  </si>
  <si>
    <t>Total</t>
  </si>
  <si>
    <t>Business Segment (in millions)</t>
  </si>
  <si>
    <t>U.S. &amp; Canada</t>
  </si>
  <si>
    <t>Segment revenues</t>
  </si>
  <si>
    <t>Segment profit</t>
  </si>
  <si>
    <t>International</t>
  </si>
  <si>
    <t>Note: Please refer to the word document for detailed explanation</t>
  </si>
  <si>
    <t>Owned, leased, and other - direct expenses</t>
  </si>
  <si>
    <t>Owned, leased, and other, net</t>
  </si>
  <si>
    <t>Reimbursed expenses</t>
  </si>
  <si>
    <t>Cost reimbursements, net</t>
  </si>
  <si>
    <t>Depreciation, amortization, and other</t>
  </si>
  <si>
    <t>General, administrative, and other</t>
  </si>
  <si>
    <t>Merger-related charges and other</t>
  </si>
  <si>
    <t>Peer Comparison</t>
  </si>
  <si>
    <t>Comparison Parameters</t>
  </si>
  <si>
    <t>Gross Revenue</t>
  </si>
  <si>
    <t>Net Revenue</t>
  </si>
  <si>
    <t>Profit Margin</t>
  </si>
  <si>
    <t>Operating Margin (ttm)</t>
  </si>
  <si>
    <t>Enterprise Value/Revenue</t>
  </si>
  <si>
    <t>Enterprise Value/EBITDA</t>
  </si>
  <si>
    <t>Note: Ratios have been taken from the previous task</t>
  </si>
  <si>
    <t>Marriot (in millions)</t>
  </si>
  <si>
    <t>Hilton (in billions)</t>
  </si>
  <si>
    <t>IHG Hotels &amp; Resorts (in billions)</t>
  </si>
  <si>
    <t>United States</t>
  </si>
  <si>
    <t>Europe</t>
  </si>
  <si>
    <t>Western Hemisphere excluding U.S.</t>
  </si>
  <si>
    <t>Asia-Pacific, Africa</t>
  </si>
  <si>
    <t>Revenue (in millions)</t>
  </si>
  <si>
    <t>Cost (in millions)</t>
  </si>
  <si>
    <t>Segment Revenue  (in millions)</t>
  </si>
  <si>
    <t>Cost  (in millions)</t>
  </si>
  <si>
    <t>Cost of product sold</t>
  </si>
  <si>
    <t>Selling, Marketing and Administrative</t>
  </si>
  <si>
    <t>R&amp;D expenses</t>
  </si>
  <si>
    <t>Total Revenue</t>
  </si>
  <si>
    <t>Total Expenses</t>
  </si>
  <si>
    <t>Pfizer Inc.</t>
  </si>
  <si>
    <t>Merck &amp; Co., Inc.</t>
  </si>
  <si>
    <t>Total Operating Expenses</t>
  </si>
  <si>
    <t>100 b</t>
  </si>
  <si>
    <t>60 b</t>
  </si>
  <si>
    <t>59 b</t>
  </si>
  <si>
    <t>35 b</t>
  </si>
  <si>
    <t>Johnson &amp; Johnson (In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</si>
</sst>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0" fillId="6" borderId="0" xfId="0" applyFill="1"/>
    <xf numFmtId="0" fontId="1" fillId="3" borderId="1" xfId="0" applyFont="1" applyFill="1" applyBorder="1"/>
    <xf numFmtId="0" fontId="1" fillId="5" borderId="1" xfId="0" applyFont="1" applyFill="1" applyBorder="1"/>
    <xf numFmtId="0" fontId="1" fillId="3" borderId="2" xfId="0" applyFont="1" applyFill="1" applyBorder="1"/>
    <xf numFmtId="0" fontId="1" fillId="5" borderId="2" xfId="0" applyFont="1" applyFill="1" applyBorder="1"/>
    <xf numFmtId="0" fontId="0" fillId="0" borderId="1" xfId="0" applyBorder="1"/>
    <xf numFmtId="10" fontId="0" fillId="0" borderId="1" xfId="1" applyNumberFormat="1" applyFont="1" applyBorder="1"/>
    <xf numFmtId="3" fontId="0" fillId="0" borderId="1" xfId="0" applyNumberFormat="1" applyBorder="1"/>
    <xf numFmtId="0" fontId="1" fillId="7" borderId="1" xfId="0" applyFont="1" applyFill="1" applyBorder="1"/>
    <xf numFmtId="0" fontId="0" fillId="0" borderId="1" xfId="0" applyBorder="1" applyAlignment="1">
      <alignment horizontal="left" indent="2"/>
    </xf>
    <xf numFmtId="0" fontId="0" fillId="6" borderId="0" xfId="0" applyFill="1" applyAlignment="1">
      <alignment horizontal="left" indent="3"/>
    </xf>
    <xf numFmtId="3" fontId="0" fillId="6" borderId="0" xfId="0" applyNumberFormat="1" applyFill="1"/>
    <xf numFmtId="10" fontId="0" fillId="6" borderId="0" xfId="1" applyNumberFormat="1" applyFont="1" applyFill="1"/>
    <xf numFmtId="0" fontId="0" fillId="0" borderId="1" xfId="0" applyBorder="1" applyAlignment="1">
      <alignment horizontal="left"/>
    </xf>
    <xf numFmtId="3" fontId="1" fillId="0" borderId="1" xfId="0" applyNumberFormat="1" applyFont="1" applyBorder="1"/>
    <xf numFmtId="10" fontId="1" fillId="0" borderId="1" xfId="1" applyNumberFormat="1" applyFont="1" applyBorder="1"/>
    <xf numFmtId="10" fontId="4" fillId="0" borderId="1" xfId="1" applyNumberFormat="1" applyFont="1" applyBorder="1"/>
    <xf numFmtId="0" fontId="0" fillId="6" borderId="1" xfId="0" applyFill="1" applyBorder="1"/>
    <xf numFmtId="0" fontId="0" fillId="8" borderId="1" xfId="0" applyFill="1" applyBorder="1"/>
    <xf numFmtId="0" fontId="0" fillId="5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 indent="3"/>
    </xf>
    <xf numFmtId="0" fontId="1" fillId="0" borderId="1" xfId="0" applyFont="1" applyBorder="1" applyAlignment="1">
      <alignment horizontal="left"/>
    </xf>
    <xf numFmtId="10" fontId="0" fillId="6" borderId="1" xfId="1" applyNumberFormat="1" applyFont="1" applyFill="1" applyBorder="1"/>
    <xf numFmtId="0" fontId="4" fillId="6" borderId="0" xfId="0" applyFont="1" applyFill="1" applyAlignment="1">
      <alignment horizontal="left" wrapText="1"/>
    </xf>
    <xf numFmtId="0" fontId="4" fillId="6" borderId="0" xfId="0" applyFont="1" applyFill="1" applyAlignment="1">
      <alignment wrapText="1"/>
    </xf>
    <xf numFmtId="3" fontId="0" fillId="6" borderId="1" xfId="0" applyNumberFormat="1" applyFill="1" applyBorder="1"/>
    <xf numFmtId="0" fontId="0" fillId="9" borderId="1" xfId="0" applyFill="1" applyBorder="1"/>
    <xf numFmtId="0" fontId="1" fillId="6" borderId="1" xfId="0" applyFont="1" applyFill="1" applyBorder="1"/>
    <xf numFmtId="10" fontId="1" fillId="6" borderId="1" xfId="1" applyNumberFormat="1" applyFont="1" applyFill="1" applyBorder="1"/>
    <xf numFmtId="0" fontId="0" fillId="6" borderId="1" xfId="0" applyFill="1" applyBorder="1" applyAlignment="1">
      <alignment horizontal="right"/>
    </xf>
    <xf numFmtId="9" fontId="0" fillId="6" borderId="1" xfId="0" applyNumberFormat="1" applyFill="1" applyBorder="1"/>
    <xf numFmtId="0" fontId="4" fillId="6" borderId="0" xfId="0" applyFont="1" applyFill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27" sqref="A27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1" t="s">
        <v>0</v>
      </c>
    </row>
    <row r="3" spans="1:1" x14ac:dyDescent="0.3">
      <c r="A3" s="2" t="s">
        <v>2</v>
      </c>
    </row>
    <row r="4" spans="1:1" s="4" customFormat="1" x14ac:dyDescent="0.3">
      <c r="A4" s="5" t="s">
        <v>1</v>
      </c>
    </row>
    <row r="5" spans="1:1" x14ac:dyDescent="0.3">
      <c r="A5" s="5" t="s">
        <v>3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9</v>
      </c>
    </row>
    <row r="10" spans="1:1" x14ac:dyDescent="0.3">
      <c r="A10" s="2" t="s">
        <v>10</v>
      </c>
    </row>
    <row r="12" spans="1:1" x14ac:dyDescent="0.3">
      <c r="A12" s="3" t="s">
        <v>4</v>
      </c>
    </row>
    <row r="13" spans="1:1" x14ac:dyDescent="0.3">
      <c r="A13" s="2" t="s">
        <v>8</v>
      </c>
    </row>
    <row r="14" spans="1:1" x14ac:dyDescent="0.3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0D76-A979-432A-A242-2F9ED5CA00FF}">
  <dimension ref="A1:XFC26"/>
  <sheetViews>
    <sheetView tabSelected="1" workbookViewId="0">
      <selection activeCell="I16" sqref="I16"/>
    </sheetView>
  </sheetViews>
  <sheetFormatPr defaultColWidth="8.88671875" defaultRowHeight="14.4" x14ac:dyDescent="0.3"/>
  <cols>
    <col min="1" max="1" width="36.44140625" style="6" bestFit="1" customWidth="1"/>
    <col min="2" max="2" width="9.44140625" style="6" customWidth="1"/>
    <col min="3" max="3" width="10.33203125" style="6" customWidth="1"/>
    <col min="4" max="4" width="19.6640625" style="6" bestFit="1" customWidth="1"/>
    <col min="5" max="5" width="6.44140625" style="6" customWidth="1"/>
    <col min="6" max="7" width="8.88671875" style="6" hidden="1" customWidth="1"/>
    <col min="8" max="8" width="26.6640625" style="6" bestFit="1" customWidth="1"/>
    <col min="9" max="9" width="17" style="6" bestFit="1" customWidth="1"/>
    <col min="10" max="10" width="15.109375" style="6" bestFit="1" customWidth="1"/>
    <col min="11" max="11" width="27.5546875" style="6" bestFit="1" customWidth="1"/>
    <col min="12" max="16382" width="8.88671875" style="6" customWidth="1"/>
    <col min="16383" max="16383" width="8.6640625" style="6" customWidth="1"/>
    <col min="16384" max="16384" width="3.33203125" style="6" hidden="1" customWidth="1"/>
  </cols>
  <sheetData>
    <row r="1" spans="1:11" ht="14.4" customHeight="1" x14ac:dyDescent="0.3">
      <c r="A1" s="7" t="s">
        <v>51</v>
      </c>
      <c r="B1" s="39" t="s">
        <v>1</v>
      </c>
      <c r="C1" s="39"/>
      <c r="D1" s="39"/>
      <c r="H1" s="7" t="s">
        <v>22</v>
      </c>
      <c r="I1" s="39" t="s">
        <v>1</v>
      </c>
      <c r="J1" s="39"/>
      <c r="K1" s="39"/>
    </row>
    <row r="2" spans="1:11" x14ac:dyDescent="0.3">
      <c r="A2"/>
      <c r="B2" s="9">
        <v>2023</v>
      </c>
      <c r="C2" s="9">
        <v>2022</v>
      </c>
      <c r="D2" s="10" t="s">
        <v>20</v>
      </c>
      <c r="H2" s="11"/>
      <c r="I2" s="7">
        <v>2023</v>
      </c>
      <c r="J2" s="7">
        <v>2022</v>
      </c>
      <c r="K2" s="8" t="s">
        <v>20</v>
      </c>
    </row>
    <row r="3" spans="1:11" x14ac:dyDescent="0.3">
      <c r="A3" s="11" t="s">
        <v>12</v>
      </c>
      <c r="B3" s="11">
        <v>1238</v>
      </c>
      <c r="C3" s="11">
        <v>1044</v>
      </c>
      <c r="D3" s="12">
        <f>(B3/C3)-1</f>
        <v>0.18582375478927204</v>
      </c>
      <c r="H3" s="14" t="s">
        <v>23</v>
      </c>
      <c r="I3" s="11"/>
      <c r="J3" s="11"/>
      <c r="K3" s="11"/>
    </row>
    <row r="4" spans="1:11" x14ac:dyDescent="0.3">
      <c r="A4" s="11" t="s">
        <v>13</v>
      </c>
      <c r="B4" s="13">
        <v>2831</v>
      </c>
      <c r="C4" s="13">
        <v>2505</v>
      </c>
      <c r="D4" s="12">
        <f t="shared" ref="D4:D11" si="0">(B4/C4)-1</f>
        <v>0.13013972055888234</v>
      </c>
      <c r="H4" s="15" t="s">
        <v>24</v>
      </c>
      <c r="I4" s="13">
        <v>17696</v>
      </c>
      <c r="J4" s="13">
        <v>15753</v>
      </c>
      <c r="K4" s="12">
        <f>(I4/J4)-1</f>
        <v>0.12334158572970222</v>
      </c>
    </row>
    <row r="5" spans="1:11" x14ac:dyDescent="0.3">
      <c r="A5" s="11" t="s">
        <v>14</v>
      </c>
      <c r="B5" s="11">
        <v>755</v>
      </c>
      <c r="C5" s="11">
        <v>529</v>
      </c>
      <c r="D5" s="12">
        <f t="shared" si="0"/>
        <v>0.42722117202268439</v>
      </c>
      <c r="H5" s="15" t="s">
        <v>25</v>
      </c>
      <c r="I5" s="13">
        <v>2724</v>
      </c>
      <c r="J5" s="13">
        <v>2446</v>
      </c>
      <c r="K5" s="12">
        <f>(I5/J5)-1</f>
        <v>0.11365494685200317</v>
      </c>
    </row>
    <row r="6" spans="1:11" x14ac:dyDescent="0.3">
      <c r="A6" s="26" t="s">
        <v>15</v>
      </c>
      <c r="B6" s="20">
        <v>4824</v>
      </c>
      <c r="C6" s="20">
        <v>4078</v>
      </c>
      <c r="D6" s="21">
        <f t="shared" si="0"/>
        <v>0.18293281020107899</v>
      </c>
      <c r="H6" s="14" t="s">
        <v>26</v>
      </c>
      <c r="I6" s="11"/>
      <c r="J6" s="11"/>
      <c r="K6" s="11"/>
    </row>
    <row r="7" spans="1:11" x14ac:dyDescent="0.3">
      <c r="A7" s="11" t="s">
        <v>16</v>
      </c>
      <c r="B7" s="11">
        <v>-88</v>
      </c>
      <c r="C7" s="11">
        <v>-89</v>
      </c>
      <c r="D7" s="22">
        <f t="shared" si="0"/>
        <v>-1.1235955056179803E-2</v>
      </c>
      <c r="H7" s="15" t="s">
        <v>24</v>
      </c>
      <c r="I7" s="13">
        <v>4455</v>
      </c>
      <c r="J7" s="13">
        <v>3486</v>
      </c>
      <c r="K7" s="12">
        <f>(I7/J7)-1</f>
        <v>0.27796901893287429</v>
      </c>
    </row>
    <row r="8" spans="1:11" x14ac:dyDescent="0.3">
      <c r="A8" s="26" t="s">
        <v>17</v>
      </c>
      <c r="B8" s="20">
        <v>4736</v>
      </c>
      <c r="C8" s="20">
        <v>3989</v>
      </c>
      <c r="D8" s="21">
        <f t="shared" si="0"/>
        <v>0.18726497869140135</v>
      </c>
      <c r="H8" s="15" t="s">
        <v>25</v>
      </c>
      <c r="I8" s="13">
        <v>1121</v>
      </c>
      <c r="J8" s="11">
        <v>794</v>
      </c>
      <c r="K8" s="12">
        <f>(I8/J8)-1</f>
        <v>0.41183879093198983</v>
      </c>
    </row>
    <row r="9" spans="1:11" x14ac:dyDescent="0.3">
      <c r="A9" s="11" t="s">
        <v>18</v>
      </c>
      <c r="B9" s="13">
        <v>1564</v>
      </c>
      <c r="C9" s="13">
        <v>1367</v>
      </c>
      <c r="D9" s="12">
        <f t="shared" si="0"/>
        <v>0.14411119239209946</v>
      </c>
    </row>
    <row r="10" spans="1:11" x14ac:dyDescent="0.3">
      <c r="A10" s="11" t="s">
        <v>19</v>
      </c>
      <c r="B10" s="13">
        <v>17413</v>
      </c>
      <c r="C10" s="13">
        <v>15417</v>
      </c>
      <c r="D10" s="12">
        <f t="shared" si="0"/>
        <v>0.12946747097360056</v>
      </c>
    </row>
    <row r="11" spans="1:11" x14ac:dyDescent="0.3">
      <c r="A11" s="27" t="s">
        <v>21</v>
      </c>
      <c r="B11" s="20">
        <v>23713</v>
      </c>
      <c r="C11" s="20">
        <v>20773</v>
      </c>
      <c r="D11" s="21">
        <f t="shared" si="0"/>
        <v>0.14152987050498234</v>
      </c>
      <c r="H11" s="40" t="s">
        <v>35</v>
      </c>
      <c r="I11" s="41"/>
      <c r="J11" s="41"/>
      <c r="K11" s="42"/>
    </row>
    <row r="12" spans="1:11" ht="14.4" customHeight="1" x14ac:dyDescent="0.3">
      <c r="A12" s="16"/>
      <c r="B12" s="17"/>
      <c r="C12" s="17"/>
      <c r="D12" s="18"/>
      <c r="H12" s="25" t="s">
        <v>36</v>
      </c>
      <c r="I12" s="24" t="s">
        <v>44</v>
      </c>
      <c r="J12" s="24" t="s">
        <v>45</v>
      </c>
      <c r="K12" s="24" t="s">
        <v>46</v>
      </c>
    </row>
    <row r="13" spans="1:11" x14ac:dyDescent="0.3">
      <c r="A13" s="7" t="s">
        <v>52</v>
      </c>
      <c r="B13" s="39" t="s">
        <v>1</v>
      </c>
      <c r="C13" s="39"/>
      <c r="D13" s="39"/>
      <c r="H13" s="23" t="s">
        <v>37</v>
      </c>
      <c r="I13" s="32">
        <f>B6</f>
        <v>4824</v>
      </c>
      <c r="J13" s="23">
        <v>10.234999999999999</v>
      </c>
      <c r="K13" s="23">
        <v>31.6</v>
      </c>
    </row>
    <row r="14" spans="1:11" x14ac:dyDescent="0.3">
      <c r="A14" s="11"/>
      <c r="B14" s="7">
        <v>2023</v>
      </c>
      <c r="C14" s="7">
        <v>2022</v>
      </c>
      <c r="D14" s="8" t="s">
        <v>20</v>
      </c>
      <c r="H14" s="23" t="s">
        <v>38</v>
      </c>
      <c r="I14" s="32">
        <f>B8</f>
        <v>4736</v>
      </c>
      <c r="J14" s="23">
        <v>10.234999999999999</v>
      </c>
      <c r="K14" s="23">
        <v>4.5999999999999996</v>
      </c>
    </row>
    <row r="15" spans="1:11" x14ac:dyDescent="0.3">
      <c r="A15" s="19" t="s">
        <v>18</v>
      </c>
      <c r="B15" s="13">
        <v>1564</v>
      </c>
      <c r="C15" s="13">
        <v>1367</v>
      </c>
      <c r="D15" s="12">
        <f>(B15/C15)-1</f>
        <v>0.14411119239209946</v>
      </c>
      <c r="H15" s="23" t="s">
        <v>39</v>
      </c>
      <c r="I15" s="29">
        <v>0.12</v>
      </c>
      <c r="J15" s="29">
        <v>0.112</v>
      </c>
      <c r="K15" s="29">
        <v>0</v>
      </c>
    </row>
    <row r="16" spans="1:11" x14ac:dyDescent="0.3">
      <c r="A16" s="19" t="s">
        <v>28</v>
      </c>
      <c r="B16" s="13">
        <v>1165</v>
      </c>
      <c r="C16" s="13">
        <v>1074</v>
      </c>
      <c r="D16" s="12">
        <f t="shared" ref="D16:D23" si="1">(B16/C16)-1</f>
        <v>8.4729981378026009E-2</v>
      </c>
      <c r="H16" s="23" t="s">
        <v>40</v>
      </c>
      <c r="I16" s="29">
        <v>0.159</v>
      </c>
      <c r="J16" s="29">
        <v>0.214</v>
      </c>
      <c r="K16" s="29">
        <v>0.22869999999999999</v>
      </c>
    </row>
    <row r="17" spans="1:11" x14ac:dyDescent="0.3">
      <c r="A17" s="28" t="s">
        <v>29</v>
      </c>
      <c r="B17" s="20">
        <v>399</v>
      </c>
      <c r="C17" s="20">
        <v>293</v>
      </c>
      <c r="D17" s="21">
        <f t="shared" si="1"/>
        <v>0.36177474402730381</v>
      </c>
      <c r="H17" s="23" t="s">
        <v>41</v>
      </c>
      <c r="I17" s="23">
        <v>3.18</v>
      </c>
      <c r="J17" s="23">
        <v>4.57</v>
      </c>
      <c r="K17" s="23">
        <v>5.8</v>
      </c>
    </row>
    <row r="18" spans="1:11" x14ac:dyDescent="0.3">
      <c r="A18" s="19" t="s">
        <v>19</v>
      </c>
      <c r="B18" s="13">
        <v>17413</v>
      </c>
      <c r="C18" s="13">
        <v>15417</v>
      </c>
      <c r="D18" s="12">
        <f t="shared" si="1"/>
        <v>0.12946747097360056</v>
      </c>
      <c r="H18" s="23" t="s">
        <v>42</v>
      </c>
      <c r="I18" s="23">
        <v>18.260000000000002</v>
      </c>
      <c r="J18" s="23">
        <v>19.399999999999999</v>
      </c>
      <c r="K18" s="23">
        <v>25.89</v>
      </c>
    </row>
    <row r="19" spans="1:11" x14ac:dyDescent="0.3">
      <c r="A19" s="19" t="s">
        <v>30</v>
      </c>
      <c r="B19" s="13">
        <v>17424</v>
      </c>
      <c r="C19" s="13">
        <v>15141</v>
      </c>
      <c r="D19" s="12">
        <f t="shared" si="1"/>
        <v>0.15078264315434908</v>
      </c>
    </row>
    <row r="20" spans="1:11" x14ac:dyDescent="0.3">
      <c r="A20" s="28" t="s">
        <v>31</v>
      </c>
      <c r="B20" s="20">
        <v>-11</v>
      </c>
      <c r="C20" s="20">
        <v>276</v>
      </c>
      <c r="D20" s="21">
        <f t="shared" si="1"/>
        <v>-1.0398550724637681</v>
      </c>
    </row>
    <row r="21" spans="1:11" x14ac:dyDescent="0.3">
      <c r="A21" s="19" t="s">
        <v>32</v>
      </c>
      <c r="B21" s="13">
        <v>189</v>
      </c>
      <c r="C21" s="13">
        <v>193</v>
      </c>
      <c r="D21" s="12">
        <f t="shared" si="1"/>
        <v>-2.0725388601036232E-2</v>
      </c>
    </row>
    <row r="22" spans="1:11" x14ac:dyDescent="0.3">
      <c r="A22" s="19" t="s">
        <v>33</v>
      </c>
      <c r="B22" s="13">
        <v>1011</v>
      </c>
      <c r="C22" s="13">
        <v>891</v>
      </c>
      <c r="D22" s="12">
        <f t="shared" si="1"/>
        <v>0.13468013468013473</v>
      </c>
    </row>
    <row r="23" spans="1:11" x14ac:dyDescent="0.3">
      <c r="A23" s="11" t="s">
        <v>34</v>
      </c>
      <c r="B23" s="11">
        <v>60</v>
      </c>
      <c r="C23" s="11">
        <v>12</v>
      </c>
      <c r="D23" s="12">
        <f t="shared" si="1"/>
        <v>4</v>
      </c>
      <c r="H23" s="30"/>
      <c r="I23" s="30"/>
      <c r="J23" s="30"/>
      <c r="K23" s="30"/>
    </row>
    <row r="24" spans="1:11" ht="14.4" customHeight="1" x14ac:dyDescent="0.3">
      <c r="A24" s="38" t="s">
        <v>27</v>
      </c>
      <c r="B24" s="38"/>
      <c r="C24" s="38"/>
      <c r="D24" s="38"/>
      <c r="E24" s="30"/>
      <c r="F24" s="30"/>
      <c r="G24" s="30"/>
      <c r="H24" s="30"/>
      <c r="I24" s="30"/>
      <c r="J24" s="30"/>
    </row>
    <row r="25" spans="1:11" s="31" customFormat="1" ht="13.8" customHeight="1" x14ac:dyDescent="0.3">
      <c r="A25" s="38" t="s">
        <v>43</v>
      </c>
      <c r="B25" s="38"/>
      <c r="C25" s="38"/>
    </row>
    <row r="26" spans="1:11" s="31" customFormat="1" x14ac:dyDescent="0.3"/>
  </sheetData>
  <mergeCells count="6">
    <mergeCell ref="A24:D24"/>
    <mergeCell ref="A25:C25"/>
    <mergeCell ref="I1:K1"/>
    <mergeCell ref="B1:D1"/>
    <mergeCell ref="B13:D13"/>
    <mergeCell ref="H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AFE91-4B49-439E-BB97-5106CB71DDC2}">
  <dimension ref="A1:I18"/>
  <sheetViews>
    <sheetView workbookViewId="0">
      <selection activeCell="G19" sqref="G19"/>
    </sheetView>
  </sheetViews>
  <sheetFormatPr defaultRowHeight="14.4" x14ac:dyDescent="0.3"/>
  <cols>
    <col min="1" max="1" width="33.21875" style="6" bestFit="1" customWidth="1"/>
    <col min="2" max="2" width="10.44140625" style="6" customWidth="1"/>
    <col min="3" max="3" width="9.88671875" style="6" customWidth="1"/>
    <col min="4" max="4" width="20.44140625" style="6" bestFit="1" customWidth="1"/>
    <col min="5" max="5" width="4.33203125" style="6" customWidth="1"/>
    <col min="6" max="6" width="21.88671875" style="6" bestFit="1" customWidth="1"/>
    <col min="7" max="7" width="26" style="6" bestFit="1" customWidth="1"/>
    <col min="8" max="8" width="15.109375" style="6" bestFit="1" customWidth="1"/>
    <col min="9" max="9" width="27.5546875" style="6" bestFit="1" customWidth="1"/>
    <col min="10" max="16384" width="8.88671875" style="6"/>
  </cols>
  <sheetData>
    <row r="1" spans="1:9" x14ac:dyDescent="0.3">
      <c r="A1" s="7" t="s">
        <v>53</v>
      </c>
      <c r="B1" s="39" t="s">
        <v>3</v>
      </c>
      <c r="C1" s="39"/>
      <c r="D1" s="39"/>
      <c r="F1" s="40" t="s">
        <v>35</v>
      </c>
      <c r="G1" s="41"/>
      <c r="H1" s="41"/>
      <c r="I1" s="42"/>
    </row>
    <row r="2" spans="1:9" x14ac:dyDescent="0.3">
      <c r="A2"/>
      <c r="B2" s="9">
        <v>2023</v>
      </c>
      <c r="C2" s="9">
        <v>2022</v>
      </c>
      <c r="D2" s="10" t="s">
        <v>20</v>
      </c>
      <c r="F2" s="25" t="s">
        <v>36</v>
      </c>
      <c r="G2" s="24" t="s">
        <v>67</v>
      </c>
      <c r="H2" s="24" t="s">
        <v>60</v>
      </c>
      <c r="I2" s="24" t="s">
        <v>61</v>
      </c>
    </row>
    <row r="3" spans="1:9" x14ac:dyDescent="0.3">
      <c r="A3" s="23" t="s">
        <v>47</v>
      </c>
      <c r="B3" s="32">
        <v>46444</v>
      </c>
      <c r="C3" s="32">
        <v>41981</v>
      </c>
      <c r="D3" s="12">
        <f>(B3/C3)-1</f>
        <v>0.10630999737976699</v>
      </c>
      <c r="F3" s="23" t="s">
        <v>58</v>
      </c>
      <c r="G3" s="23">
        <f>B7</f>
        <v>87182</v>
      </c>
      <c r="H3" s="36" t="s">
        <v>63</v>
      </c>
      <c r="I3" s="36" t="s">
        <v>65</v>
      </c>
    </row>
    <row r="4" spans="1:9" x14ac:dyDescent="0.3">
      <c r="A4" s="23" t="s">
        <v>48</v>
      </c>
      <c r="B4" s="32">
        <v>20410</v>
      </c>
      <c r="C4" s="32">
        <v>20664</v>
      </c>
      <c r="D4" s="22">
        <f t="shared" ref="D4:D6" si="0">(B4/C4)-1</f>
        <v>-1.229190863337204E-2</v>
      </c>
      <c r="F4" s="23" t="s">
        <v>62</v>
      </c>
      <c r="G4" s="23">
        <f>B14</f>
        <v>65173</v>
      </c>
      <c r="H4" s="36" t="s">
        <v>64</v>
      </c>
      <c r="I4" s="36" t="s">
        <v>66</v>
      </c>
    </row>
    <row r="5" spans="1:9" x14ac:dyDescent="0.3">
      <c r="A5" s="23" t="s">
        <v>49</v>
      </c>
      <c r="B5" s="32">
        <v>4549</v>
      </c>
      <c r="C5" s="32">
        <v>4108</v>
      </c>
      <c r="D5" s="12">
        <f t="shared" si="0"/>
        <v>0.1073515092502435</v>
      </c>
      <c r="F5" s="23" t="s">
        <v>39</v>
      </c>
      <c r="G5" s="37">
        <v>0.25</v>
      </c>
      <c r="H5" s="23">
        <v>-4.7E-2</v>
      </c>
      <c r="I5" s="23">
        <v>0.22</v>
      </c>
    </row>
    <row r="6" spans="1:9" x14ac:dyDescent="0.3">
      <c r="A6" s="23" t="s">
        <v>50</v>
      </c>
      <c r="B6" s="32">
        <v>13756</v>
      </c>
      <c r="C6" s="32">
        <v>13237</v>
      </c>
      <c r="D6" s="12">
        <f t="shared" si="0"/>
        <v>3.9208279821711933E-2</v>
      </c>
      <c r="F6" s="23" t="s">
        <v>40</v>
      </c>
      <c r="G6" s="37">
        <v>0.25</v>
      </c>
      <c r="H6" s="23">
        <v>-7.4999999999999997E-2</v>
      </c>
      <c r="I6" s="23">
        <v>0.247</v>
      </c>
    </row>
    <row r="7" spans="1:9" x14ac:dyDescent="0.3">
      <c r="A7" s="33" t="s">
        <v>58</v>
      </c>
      <c r="B7" s="34">
        <f>SUM(B2:B6)</f>
        <v>87182</v>
      </c>
      <c r="C7" s="34">
        <f t="shared" ref="C7:D7" si="1">SUM(C2:C6)</f>
        <v>82012</v>
      </c>
      <c r="D7" s="35">
        <f t="shared" si="1"/>
        <v>0.24057787781835038</v>
      </c>
      <c r="F7" s="23" t="s">
        <v>41</v>
      </c>
      <c r="G7" s="23">
        <v>4.7</v>
      </c>
      <c r="H7" s="23">
        <v>4.1399999999999997</v>
      </c>
      <c r="I7" s="23">
        <v>5.2</v>
      </c>
    </row>
    <row r="8" spans="1:9" x14ac:dyDescent="0.3">
      <c r="F8" s="23" t="s">
        <v>42</v>
      </c>
      <c r="G8" s="23">
        <v>15</v>
      </c>
      <c r="H8" s="23">
        <v>92.02</v>
      </c>
      <c r="I8" s="23">
        <v>15.81</v>
      </c>
    </row>
    <row r="9" spans="1:9" x14ac:dyDescent="0.3">
      <c r="A9" s="7" t="s">
        <v>54</v>
      </c>
      <c r="B9" s="39" t="str">
        <f>B1</f>
        <v>Johnson &amp; Johnson</v>
      </c>
      <c r="C9" s="39"/>
      <c r="D9" s="39"/>
    </row>
    <row r="10" spans="1:9" x14ac:dyDescent="0.3">
      <c r="A10" s="11"/>
      <c r="B10" s="7">
        <v>2023</v>
      </c>
      <c r="C10" s="7">
        <v>2022</v>
      </c>
      <c r="D10" s="8" t="s">
        <v>20</v>
      </c>
    </row>
    <row r="11" spans="1:9" x14ac:dyDescent="0.3">
      <c r="A11" s="23" t="s">
        <v>55</v>
      </c>
      <c r="B11" s="32">
        <v>26553</v>
      </c>
      <c r="C11" s="32">
        <v>24596</v>
      </c>
      <c r="D11" s="12">
        <f t="shared" ref="D11:D13" si="2">(B11/C11)-1</f>
        <v>7.9565783054155181E-2</v>
      </c>
    </row>
    <row r="12" spans="1:9" x14ac:dyDescent="0.3">
      <c r="A12" s="23" t="s">
        <v>56</v>
      </c>
      <c r="B12" s="32">
        <v>21512</v>
      </c>
      <c r="C12" s="32">
        <v>20246</v>
      </c>
      <c r="D12" s="12">
        <f t="shared" si="2"/>
        <v>6.253087029536708E-2</v>
      </c>
    </row>
    <row r="13" spans="1:9" x14ac:dyDescent="0.3">
      <c r="A13" s="23" t="s">
        <v>57</v>
      </c>
      <c r="B13" s="32">
        <v>15085</v>
      </c>
      <c r="C13" s="32">
        <v>14135</v>
      </c>
      <c r="D13" s="12">
        <f t="shared" si="2"/>
        <v>6.7209055535903728E-2</v>
      </c>
    </row>
    <row r="14" spans="1:9" x14ac:dyDescent="0.3">
      <c r="A14" s="33" t="s">
        <v>59</v>
      </c>
      <c r="B14" s="34">
        <f>SUM(B10:B13)</f>
        <v>65173</v>
      </c>
      <c r="C14" s="34">
        <f t="shared" ref="C14:D14" si="3">SUM(C10:C13)</f>
        <v>60999</v>
      </c>
      <c r="D14" s="35">
        <f t="shared" si="3"/>
        <v>0.20930570888542599</v>
      </c>
    </row>
    <row r="18" spans="1:3" x14ac:dyDescent="0.3">
      <c r="A18" s="38" t="s">
        <v>43</v>
      </c>
      <c r="B18" s="38"/>
      <c r="C18" s="38"/>
    </row>
  </sheetData>
  <mergeCells count="4">
    <mergeCell ref="B1:D1"/>
    <mergeCell ref="B9:D9"/>
    <mergeCell ref="F1:I1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Marriot</vt:lpstr>
      <vt:lpstr>Johnson &amp; Johnson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Vivek Khanna</cp:lastModifiedBy>
  <dcterms:created xsi:type="dcterms:W3CDTF">2020-05-19T17:08:15Z</dcterms:created>
  <dcterms:modified xsi:type="dcterms:W3CDTF">2024-09-26T20:49:26Z</dcterms:modified>
</cp:coreProperties>
</file>