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ajoao\Desktop\"/>
    </mc:Choice>
  </mc:AlternateContent>
  <xr:revisionPtr revIDLastSave="0" documentId="13_ncr:1_{66B84D57-AFCD-4F2F-ABFE-8F80F3DE1AAA}" xr6:coauthVersionLast="47" xr6:coauthVersionMax="47" xr10:uidLastSave="{00000000-0000-0000-0000-000000000000}"/>
  <bookViews>
    <workbookView xWindow="11520" yWindow="0" windowWidth="11520" windowHeight="1236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7" i="1" l="1"/>
  <c r="C30" i="1"/>
  <c r="C20" i="1"/>
  <c r="F20" i="1"/>
  <c r="B12" i="1"/>
  <c r="B4" i="1"/>
  <c r="B7" i="1"/>
  <c r="I119" i="1"/>
  <c r="H119" i="1"/>
  <c r="G119" i="1"/>
  <c r="F119" i="1"/>
  <c r="E119" i="1"/>
  <c r="D119" i="1"/>
  <c r="C119" i="1"/>
  <c r="B119" i="1"/>
  <c r="I115" i="1"/>
  <c r="H115" i="1"/>
  <c r="G115" i="1"/>
  <c r="F115" i="1"/>
  <c r="E115" i="1"/>
  <c r="D115" i="1"/>
  <c r="C115" i="1"/>
  <c r="B115" i="1"/>
  <c r="I111" i="1"/>
  <c r="H111" i="1"/>
  <c r="H124" i="1" s="1"/>
  <c r="H127" i="1" s="1"/>
  <c r="H128" i="1" s="1"/>
  <c r="G111" i="1"/>
  <c r="F111" i="1"/>
  <c r="E111" i="1"/>
  <c r="D111" i="1"/>
  <c r="C111" i="1"/>
  <c r="B111" i="1"/>
  <c r="H107" i="1"/>
  <c r="G107" i="1"/>
  <c r="F107" i="1"/>
  <c r="D107" i="1"/>
  <c r="C107" i="1"/>
  <c r="B107" i="1"/>
  <c r="I107" i="1"/>
  <c r="I135" i="1"/>
  <c r="I138" i="1" s="1"/>
  <c r="H135" i="1"/>
  <c r="H138" i="1" s="1"/>
  <c r="G135" i="1"/>
  <c r="G138" i="1" s="1"/>
  <c r="F135" i="1"/>
  <c r="F138" i="1" s="1"/>
  <c r="E135" i="1"/>
  <c r="E138" i="1" s="1"/>
  <c r="D135" i="1"/>
  <c r="D138" i="1" s="1"/>
  <c r="C135" i="1"/>
  <c r="C138" i="1" s="1"/>
  <c r="B135" i="1"/>
  <c r="B138" i="1" s="1"/>
  <c r="C124" i="1" l="1"/>
  <c r="C127" i="1" s="1"/>
  <c r="C128" i="1" s="1"/>
  <c r="I124" i="1"/>
  <c r="I127" i="1" s="1"/>
  <c r="I128" i="1" s="1"/>
  <c r="E124" i="1"/>
  <c r="E127" i="1" s="1"/>
  <c r="E128" i="1" s="1"/>
  <c r="F124" i="1"/>
  <c r="F127" i="1" s="1"/>
  <c r="F128" i="1" s="1"/>
  <c r="D124" i="1"/>
  <c r="D127" i="1" s="1"/>
  <c r="D128" i="1" s="1"/>
  <c r="B124" i="1"/>
  <c r="B127" i="1" s="1"/>
  <c r="B128" i="1" s="1"/>
  <c r="G124" i="1"/>
  <c r="G127" i="1" s="1"/>
  <c r="G128" i="1" s="1"/>
  <c r="G97" i="1" l="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59" i="1"/>
  <c r="F45" i="1"/>
  <c r="F59" i="1" s="1"/>
  <c r="E45" i="1"/>
  <c r="E59" i="1" s="1"/>
  <c r="D45" i="1"/>
  <c r="D59" i="1" s="1"/>
  <c r="C45" i="1"/>
  <c r="B45" i="1"/>
  <c r="I45" i="1"/>
  <c r="H30" i="1"/>
  <c r="H36" i="1" s="1"/>
  <c r="G30" i="1"/>
  <c r="G36" i="1" s="1"/>
  <c r="F30" i="1"/>
  <c r="F36" i="1" s="1"/>
  <c r="E30" i="1"/>
  <c r="E36" i="1" s="1"/>
  <c r="D30" i="1"/>
  <c r="D36" i="1" s="1"/>
  <c r="C36" i="1"/>
  <c r="B30" i="1"/>
  <c r="B36" i="1" s="1"/>
  <c r="I30" i="1"/>
  <c r="I36" i="1" s="1"/>
  <c r="H7" i="1"/>
  <c r="G7" i="1"/>
  <c r="F7" i="1"/>
  <c r="E7" i="1"/>
  <c r="E10" i="1" s="1"/>
  <c r="D7" i="1"/>
  <c r="C7" i="1"/>
  <c r="I7" i="1"/>
  <c r="H4" i="1"/>
  <c r="H10" i="1" s="1"/>
  <c r="G4" i="1"/>
  <c r="F4" i="1"/>
  <c r="F10" i="1" s="1"/>
  <c r="E4" i="1"/>
  <c r="D4" i="1"/>
  <c r="C4" i="1"/>
  <c r="B10" i="1"/>
  <c r="I4" i="1"/>
  <c r="I10" i="1" s="1"/>
  <c r="B59" i="1" l="1"/>
  <c r="C59" i="1"/>
  <c r="C60" i="1" s="1"/>
  <c r="B60" i="1"/>
  <c r="E12" i="1"/>
  <c r="E20" i="1" s="1"/>
  <c r="D10" i="1"/>
  <c r="D12" i="1" s="1"/>
  <c r="D20" i="1" s="1"/>
  <c r="C10" i="1"/>
  <c r="C12" i="1" s="1"/>
  <c r="F12" i="1"/>
  <c r="F139" i="1"/>
  <c r="H12" i="1"/>
  <c r="H20" i="1" s="1"/>
  <c r="H139" i="1"/>
  <c r="I12" i="1"/>
  <c r="I20" i="1" s="1"/>
  <c r="I139" i="1"/>
  <c r="B20" i="1"/>
  <c r="B139" i="1"/>
  <c r="E94" i="1"/>
  <c r="D94" i="1"/>
  <c r="C94" i="1"/>
  <c r="B94" i="1"/>
  <c r="F94" i="1"/>
  <c r="G94" i="1"/>
  <c r="H64" i="1"/>
  <c r="H76" i="1" s="1"/>
  <c r="H94" i="1" s="1"/>
  <c r="H96" i="1" s="1"/>
  <c r="E60" i="1"/>
  <c r="F60" i="1"/>
  <c r="G10" i="1"/>
  <c r="I59" i="1"/>
  <c r="I60" i="1" s="1"/>
  <c r="G60" i="1"/>
  <c r="H60" i="1"/>
  <c r="D60" i="1"/>
  <c r="D139" i="1" l="1"/>
  <c r="E139" i="1"/>
  <c r="C139" i="1"/>
  <c r="I64" i="1"/>
  <c r="I76" i="1" s="1"/>
  <c r="I94" i="1" s="1"/>
  <c r="G12" i="1"/>
  <c r="G20" i="1" s="1"/>
  <c r="G139" i="1"/>
  <c r="I95" i="1"/>
  <c r="I96" i="1" s="1"/>
  <c r="I97" i="1" s="1"/>
  <c r="H97" i="1"/>
  <c r="H1" i="1" l="1"/>
  <c r="G1" i="1" s="1"/>
  <c r="F1" i="1" s="1"/>
  <c r="E1" i="1" s="1"/>
  <c r="D1" i="1" s="1"/>
  <c r="C1" i="1" s="1"/>
  <c r="B1" i="1" s="1"/>
</calcChain>
</file>

<file path=xl/sharedStrings.xml><?xml version="1.0" encoding="utf-8"?>
<sst xmlns="http://schemas.openxmlformats.org/spreadsheetml/2006/main" count="150" uniqueCount="130">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</sst>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sz val="11"/>
      <color rgb="FFFF000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4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165" fontId="2" fillId="0" borderId="4" xfId="1" applyNumberFormat="1" applyFont="1" applyBorder="1"/>
    <xf numFmtId="0" fontId="2" fillId="0" borderId="0" xfId="0" applyFont="1" applyAlignment="1">
      <alignment horizontal="left"/>
    </xf>
    <xf numFmtId="165" fontId="10" fillId="0" borderId="0" xfId="1" applyNumberFormat="1" applyFont="1"/>
    <xf numFmtId="165" fontId="0" fillId="0" borderId="0" xfId="0" applyNumberFormat="1"/>
    <xf numFmtId="0" fontId="11" fillId="0" borderId="0" xfId="0" applyFont="1" applyAlignment="1">
      <alignment horizontal="left" indent="1"/>
    </xf>
    <xf numFmtId="0" fontId="12" fillId="0" borderId="0" xfId="0" applyFont="1" applyAlignment="1">
      <alignment horizontal="left" indent="2"/>
    </xf>
    <xf numFmtId="0" fontId="11" fillId="0" borderId="1" xfId="0" applyFont="1" applyBorder="1"/>
    <xf numFmtId="0" fontId="12" fillId="0" borderId="0" xfId="0" applyFont="1" applyAlignment="1">
      <alignment horizontal="left" indent="1"/>
    </xf>
    <xf numFmtId="0" fontId="11" fillId="0" borderId="2" xfId="0" applyFont="1" applyBorder="1"/>
    <xf numFmtId="0" fontId="11" fillId="0" borderId="0" xfId="0" applyFont="1"/>
    <xf numFmtId="0" fontId="12" fillId="0" borderId="0" xfId="0" applyFont="1" applyAlignment="1">
      <alignment horizontal="left" indent="3"/>
    </xf>
    <xf numFmtId="0" fontId="11" fillId="3" borderId="0" xfId="0" applyFont="1" applyFill="1" applyAlignment="1">
      <alignment horizontal="center"/>
    </xf>
    <xf numFmtId="0" fontId="12" fillId="0" borderId="0" xfId="0" applyFont="1"/>
    <xf numFmtId="0" fontId="11" fillId="0" borderId="4" xfId="0" applyFont="1" applyBorder="1" applyAlignment="1">
      <alignment horizontal="left"/>
    </xf>
    <xf numFmtId="0" fontId="11" fillId="0" borderId="4" xfId="0" applyFont="1" applyBorder="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3" sqref="A13"/>
    </sheetView>
  </sheetViews>
  <sheetFormatPr defaultRowHeight="14.4" x14ac:dyDescent="0.3"/>
  <cols>
    <col min="1" max="1" width="176.109375" style="17" customWidth="1"/>
  </cols>
  <sheetData>
    <row r="1" spans="1:1" ht="23.4" x14ac:dyDescent="0.45">
      <c r="A1" s="16" t="s">
        <v>20</v>
      </c>
    </row>
    <row r="2" spans="1:1" x14ac:dyDescent="0.3">
      <c r="A2" s="20" t="s">
        <v>23</v>
      </c>
    </row>
    <row r="3" spans="1:1" x14ac:dyDescent="0.3">
      <c r="A3" s="20" t="s">
        <v>24</v>
      </c>
    </row>
    <row r="4" spans="1:1" x14ac:dyDescent="0.3">
      <c r="A4" s="20" t="s">
        <v>25</v>
      </c>
    </row>
    <row r="5" spans="1:1" x14ac:dyDescent="0.3">
      <c r="A5" s="20" t="s">
        <v>22</v>
      </c>
    </row>
    <row r="6" spans="1:1" x14ac:dyDescent="0.3">
      <c r="A6" s="20" t="s">
        <v>26</v>
      </c>
    </row>
    <row r="7" spans="1:1" ht="23.4" x14ac:dyDescent="0.45">
      <c r="A7" s="16" t="s">
        <v>29</v>
      </c>
    </row>
    <row r="8" spans="1:1" x14ac:dyDescent="0.3">
      <c r="A8" s="20" t="s">
        <v>21</v>
      </c>
    </row>
    <row r="9" spans="1:1" x14ac:dyDescent="0.3">
      <c r="A9" s="20" t="s">
        <v>27</v>
      </c>
    </row>
    <row r="10" spans="1:1" x14ac:dyDescent="0.3">
      <c r="A10" s="20" t="s">
        <v>28</v>
      </c>
    </row>
    <row r="11" spans="1:1" x14ac:dyDescent="0.3">
      <c r="A11" s="20" t="s">
        <v>128</v>
      </c>
    </row>
    <row r="12" spans="1:1" x14ac:dyDescent="0.3">
      <c r="A12" s="17" t="s">
        <v>30</v>
      </c>
    </row>
    <row r="13" spans="1:1" x14ac:dyDescent="0.3">
      <c r="A13" s="21" t="s">
        <v>127</v>
      </c>
    </row>
    <row r="14" spans="1:1" x14ac:dyDescent="0.3">
      <c r="A14" s="17" t="s">
        <v>129</v>
      </c>
    </row>
    <row r="15" spans="1:1" x14ac:dyDescent="0.3">
      <c r="A15" s="18"/>
    </row>
    <row r="16" spans="1:1" x14ac:dyDescent="0.3">
      <c r="A16" s="18"/>
    </row>
    <row r="17" spans="1:1" x14ac:dyDescent="0.3">
      <c r="A17" s="18"/>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9"/>
  <sheetViews>
    <sheetView tabSelected="1" zoomScale="80" zoomScaleNormal="80" workbookViewId="0">
      <pane ySplit="1" topLeftCell="A29" activePane="bottomLeft" state="frozen"/>
      <selection pane="bottomLeft" activeCell="I128" sqref="I128"/>
    </sheetView>
  </sheetViews>
  <sheetFormatPr defaultRowHeight="14.4" x14ac:dyDescent="0.3"/>
  <cols>
    <col min="1" max="1" width="110.109375" bestFit="1" customWidth="1"/>
    <col min="2" max="7" width="9" bestFit="1" customWidth="1"/>
    <col min="8" max="9" width="10.44140625" bestFit="1" customWidth="1"/>
  </cols>
  <sheetData>
    <row r="1" spans="1:9" ht="60" customHeight="1" x14ac:dyDescent="0.3">
      <c r="A1" s="14" t="s">
        <v>126</v>
      </c>
      <c r="B1" s="15">
        <f t="shared" ref="B1:G1" si="0">+C1-1</f>
        <v>2015</v>
      </c>
      <c r="C1" s="15">
        <f t="shared" si="0"/>
        <v>2016</v>
      </c>
      <c r="D1" s="15">
        <f t="shared" si="0"/>
        <v>2017</v>
      </c>
      <c r="E1" s="15">
        <f t="shared" si="0"/>
        <v>2018</v>
      </c>
      <c r="F1" s="15">
        <f t="shared" si="0"/>
        <v>2019</v>
      </c>
      <c r="G1" s="15">
        <f t="shared" si="0"/>
        <v>2020</v>
      </c>
      <c r="H1" s="15">
        <f>+I1-1</f>
        <v>2021</v>
      </c>
      <c r="I1" s="15">
        <v>2022</v>
      </c>
    </row>
    <row r="2" spans="1:9" x14ac:dyDescent="0.3">
      <c r="A2" t="s">
        <v>37</v>
      </c>
      <c r="B2" s="8">
        <v>30601</v>
      </c>
      <c r="C2" s="8">
        <v>32376</v>
      </c>
      <c r="D2" s="8">
        <v>34350</v>
      </c>
      <c r="E2" s="8">
        <v>36397</v>
      </c>
      <c r="F2" s="8">
        <v>39117</v>
      </c>
      <c r="G2" s="8">
        <v>37403</v>
      </c>
      <c r="H2" s="3">
        <v>44538</v>
      </c>
      <c r="I2" s="3">
        <v>46710</v>
      </c>
    </row>
    <row r="3" spans="1:9" x14ac:dyDescent="0.3">
      <c r="A3" s="23" t="s">
        <v>38</v>
      </c>
      <c r="B3" s="8">
        <v>16535</v>
      </c>
      <c r="C3" s="8">
        <v>18490</v>
      </c>
      <c r="D3" s="8">
        <v>19630</v>
      </c>
      <c r="E3" s="8">
        <v>20446</v>
      </c>
      <c r="F3" s="8">
        <v>21604</v>
      </c>
      <c r="G3" s="8">
        <v>21065</v>
      </c>
      <c r="H3" s="24">
        <v>24576</v>
      </c>
      <c r="I3" s="24">
        <v>25231</v>
      </c>
    </row>
    <row r="4" spans="1:9" s="1" customFormat="1" x14ac:dyDescent="0.3">
      <c r="A4" s="1" t="s">
        <v>4</v>
      </c>
      <c r="B4" s="9">
        <f t="shared" ref="B4:H4" si="1">+B2-B3</f>
        <v>14066</v>
      </c>
      <c r="C4" s="9">
        <f t="shared" si="1"/>
        <v>13886</v>
      </c>
      <c r="D4" s="9">
        <f t="shared" si="1"/>
        <v>14720</v>
      </c>
      <c r="E4" s="9">
        <f t="shared" si="1"/>
        <v>15951</v>
      </c>
      <c r="F4" s="9">
        <f t="shared" si="1"/>
        <v>17513</v>
      </c>
      <c r="G4" s="9">
        <f t="shared" si="1"/>
        <v>16338</v>
      </c>
      <c r="H4" s="9">
        <f t="shared" si="1"/>
        <v>19962</v>
      </c>
      <c r="I4" s="9">
        <f>+I2-I3</f>
        <v>21479</v>
      </c>
    </row>
    <row r="5" spans="1:9" x14ac:dyDescent="0.3">
      <c r="A5" s="10" t="s">
        <v>31</v>
      </c>
      <c r="B5" s="8">
        <v>3213</v>
      </c>
      <c r="C5" s="8">
        <v>3278</v>
      </c>
      <c r="D5" s="8">
        <v>3342</v>
      </c>
      <c r="E5" s="8">
        <v>3577</v>
      </c>
      <c r="F5" s="8">
        <v>3753</v>
      </c>
      <c r="G5" s="8">
        <v>3592</v>
      </c>
      <c r="H5" s="3">
        <v>3114</v>
      </c>
      <c r="I5" s="3">
        <v>3850</v>
      </c>
    </row>
    <row r="6" spans="1:9" x14ac:dyDescent="0.3">
      <c r="A6" s="10" t="s">
        <v>32</v>
      </c>
      <c r="B6" s="8">
        <v>7019</v>
      </c>
      <c r="C6" s="8">
        <v>7257</v>
      </c>
      <c r="D6" s="8">
        <v>7512</v>
      </c>
      <c r="E6" s="8">
        <v>8141</v>
      </c>
      <c r="F6" s="8">
        <v>8942</v>
      </c>
      <c r="G6" s="8">
        <v>8775</v>
      </c>
      <c r="H6" s="3">
        <v>9911</v>
      </c>
      <c r="I6" s="3">
        <v>10954</v>
      </c>
    </row>
    <row r="7" spans="1:9" x14ac:dyDescent="0.3">
      <c r="A7" s="22" t="s">
        <v>33</v>
      </c>
      <c r="B7" s="19">
        <f t="shared" ref="B7:H7" si="2">+B5+B6</f>
        <v>10232</v>
      </c>
      <c r="C7" s="19">
        <f t="shared" si="2"/>
        <v>10535</v>
      </c>
      <c r="D7" s="19">
        <f t="shared" si="2"/>
        <v>10854</v>
      </c>
      <c r="E7" s="19">
        <f t="shared" si="2"/>
        <v>11718</v>
      </c>
      <c r="F7" s="19">
        <f t="shared" si="2"/>
        <v>12695</v>
      </c>
      <c r="G7" s="19">
        <f t="shared" si="2"/>
        <v>12367</v>
      </c>
      <c r="H7" s="19">
        <f t="shared" si="2"/>
        <v>13025</v>
      </c>
      <c r="I7" s="19">
        <f>+I5+I6</f>
        <v>14804</v>
      </c>
    </row>
    <row r="8" spans="1:9" x14ac:dyDescent="0.3">
      <c r="A8" s="2" t="s">
        <v>34</v>
      </c>
      <c r="B8">
        <v>35</v>
      </c>
      <c r="C8" s="3">
        <v>43</v>
      </c>
      <c r="D8" s="3">
        <v>43</v>
      </c>
      <c r="E8" s="3">
        <v>61</v>
      </c>
      <c r="F8" s="3">
        <v>54</v>
      </c>
      <c r="G8" s="3">
        <v>54</v>
      </c>
      <c r="H8" s="3">
        <v>262</v>
      </c>
      <c r="I8" s="3">
        <v>205</v>
      </c>
    </row>
    <row r="9" spans="1:9" x14ac:dyDescent="0.3">
      <c r="A9" s="2" t="s">
        <v>5</v>
      </c>
      <c r="B9">
        <v>-41</v>
      </c>
      <c r="C9" s="3">
        <v>36</v>
      </c>
      <c r="D9" s="3">
        <v>-4</v>
      </c>
      <c r="E9" s="3">
        <v>-19</v>
      </c>
      <c r="F9" s="3">
        <v>11</v>
      </c>
      <c r="G9" s="3">
        <v>66</v>
      </c>
      <c r="H9" s="3">
        <v>14</v>
      </c>
      <c r="I9" s="3">
        <v>-181</v>
      </c>
    </row>
    <row r="10" spans="1:9" x14ac:dyDescent="0.3">
      <c r="A10" s="4" t="s">
        <v>35</v>
      </c>
      <c r="B10" s="5">
        <f t="shared" ref="B10:H10" si="3">+B4-B7-B8-B9</f>
        <v>3840</v>
      </c>
      <c r="C10" s="5">
        <f t="shared" si="3"/>
        <v>3272</v>
      </c>
      <c r="D10" s="5">
        <f t="shared" si="3"/>
        <v>3827</v>
      </c>
      <c r="E10" s="5">
        <f t="shared" si="3"/>
        <v>4191</v>
      </c>
      <c r="F10" s="5">
        <f t="shared" si="3"/>
        <v>4753</v>
      </c>
      <c r="G10" s="5">
        <f t="shared" si="3"/>
        <v>3851</v>
      </c>
      <c r="H10" s="5">
        <f t="shared" si="3"/>
        <v>6661</v>
      </c>
      <c r="I10" s="5">
        <f>+I4-I7-I8-I9</f>
        <v>6651</v>
      </c>
    </row>
    <row r="11" spans="1:9" x14ac:dyDescent="0.3">
      <c r="A11" s="2" t="s">
        <v>36</v>
      </c>
      <c r="B11" s="3">
        <v>698</v>
      </c>
      <c r="C11">
        <v>782</v>
      </c>
      <c r="D11" s="3">
        <v>908</v>
      </c>
      <c r="E11" s="3">
        <v>860</v>
      </c>
      <c r="F11" s="3">
        <v>777</v>
      </c>
      <c r="G11" s="3">
        <v>527</v>
      </c>
      <c r="H11" s="3">
        <v>934</v>
      </c>
      <c r="I11" s="3">
        <v>605</v>
      </c>
    </row>
    <row r="12" spans="1:9" ht="15" thickBot="1" x14ac:dyDescent="0.35">
      <c r="A12" s="6" t="s">
        <v>39</v>
      </c>
      <c r="B12" s="7">
        <f>+B10-B11</f>
        <v>3142</v>
      </c>
      <c r="C12" s="7">
        <f t="shared" ref="C12:H12" si="4">+C10-C11</f>
        <v>2490</v>
      </c>
      <c r="D12" s="7">
        <f t="shared" si="4"/>
        <v>2919</v>
      </c>
      <c r="E12" s="7">
        <f t="shared" si="4"/>
        <v>3331</v>
      </c>
      <c r="F12" s="7">
        <f t="shared" si="4"/>
        <v>3976</v>
      </c>
      <c r="G12" s="7">
        <f t="shared" si="4"/>
        <v>3324</v>
      </c>
      <c r="H12" s="7">
        <f t="shared" si="4"/>
        <v>5727</v>
      </c>
      <c r="I12" s="7">
        <f>+I10-I11</f>
        <v>6046</v>
      </c>
    </row>
    <row r="13" spans="1:9" ht="15" thickTop="1" x14ac:dyDescent="0.3">
      <c r="A13" s="1" t="s">
        <v>8</v>
      </c>
    </row>
    <row r="14" spans="1:9" x14ac:dyDescent="0.3">
      <c r="A14" s="2" t="s">
        <v>6</v>
      </c>
      <c r="B14">
        <v>1.3</v>
      </c>
      <c r="C14">
        <v>1.4</v>
      </c>
      <c r="D14">
        <v>1.51</v>
      </c>
      <c r="E14">
        <v>1.97</v>
      </c>
      <c r="F14">
        <v>2.4900000000000002</v>
      </c>
      <c r="G14">
        <v>2.0499999999999998</v>
      </c>
      <c r="H14">
        <v>3.64</v>
      </c>
      <c r="I14">
        <v>3.83</v>
      </c>
    </row>
    <row r="15" spans="1:9" x14ac:dyDescent="0.3">
      <c r="A15" s="2" t="s">
        <v>7</v>
      </c>
      <c r="B15">
        <v>1.27</v>
      </c>
      <c r="C15">
        <v>1.37</v>
      </c>
      <c r="D15">
        <v>1.49</v>
      </c>
      <c r="E15">
        <v>1.93</v>
      </c>
      <c r="F15">
        <v>2.4700000000000002</v>
      </c>
      <c r="G15">
        <v>2.0299999999999998</v>
      </c>
      <c r="H15">
        <v>3.56</v>
      </c>
      <c r="I15">
        <v>3.75</v>
      </c>
    </row>
    <row r="16" spans="1:9" x14ac:dyDescent="0.3">
      <c r="A16" s="1" t="s">
        <v>9</v>
      </c>
    </row>
    <row r="17" spans="1:12" x14ac:dyDescent="0.3">
      <c r="A17" s="2" t="s">
        <v>6</v>
      </c>
      <c r="B17">
        <v>1741</v>
      </c>
      <c r="C17">
        <v>1178</v>
      </c>
      <c r="D17">
        <v>1772</v>
      </c>
      <c r="E17">
        <v>1691</v>
      </c>
      <c r="F17">
        <v>1595</v>
      </c>
      <c r="G17" s="8">
        <v>1571</v>
      </c>
      <c r="H17" s="8">
        <v>1573</v>
      </c>
      <c r="I17" s="8">
        <v>1578.8</v>
      </c>
    </row>
    <row r="18" spans="1:12" x14ac:dyDescent="0.3">
      <c r="A18" s="2" t="s">
        <v>7</v>
      </c>
      <c r="B18">
        <v>1790</v>
      </c>
      <c r="C18">
        <v>1818</v>
      </c>
      <c r="D18">
        <v>1754</v>
      </c>
      <c r="E18">
        <v>1721</v>
      </c>
      <c r="F18">
        <v>1608</v>
      </c>
      <c r="G18" s="8">
        <v>1586</v>
      </c>
      <c r="H18" s="8">
        <v>1609.4</v>
      </c>
      <c r="I18" s="8">
        <v>1610.8</v>
      </c>
      <c r="L18" s="8"/>
    </row>
    <row r="20" spans="1:12" s="11" customFormat="1" x14ac:dyDescent="0.3">
      <c r="A20" s="11" t="s">
        <v>2</v>
      </c>
      <c r="B20" s="12">
        <f t="shared" ref="B20:H20" si="5">+ROUND(((B12/B18)-B15),2)</f>
        <v>0.49</v>
      </c>
      <c r="C20" s="12">
        <f>+ROUND(((C12/C18)-C15),2)</f>
        <v>0</v>
      </c>
      <c r="D20" s="12">
        <f t="shared" si="5"/>
        <v>0.17</v>
      </c>
      <c r="E20" s="12">
        <f t="shared" si="5"/>
        <v>0.01</v>
      </c>
      <c r="F20" s="12">
        <f>+ROUND(((F12/F18)-F15),2)</f>
        <v>0</v>
      </c>
      <c r="G20" s="12">
        <f t="shared" si="5"/>
        <v>7.0000000000000007E-2</v>
      </c>
      <c r="H20" s="12">
        <f t="shared" si="5"/>
        <v>0</v>
      </c>
      <c r="I20" s="12">
        <f>+ROUND(((I12/I18)-I15),2)</f>
        <v>0</v>
      </c>
    </row>
    <row r="21" spans="1:12" x14ac:dyDescent="0.3">
      <c r="L21" s="28"/>
    </row>
    <row r="22" spans="1:12" x14ac:dyDescent="0.3">
      <c r="A22" s="13" t="s">
        <v>0</v>
      </c>
      <c r="B22" s="13"/>
      <c r="C22" s="13"/>
      <c r="D22" s="13"/>
      <c r="E22" s="13"/>
      <c r="F22" s="13"/>
      <c r="G22" s="13"/>
      <c r="H22" s="13"/>
      <c r="I22" s="13"/>
    </row>
    <row r="23" spans="1:12" x14ac:dyDescent="0.3">
      <c r="A23" s="1" t="s">
        <v>40</v>
      </c>
    </row>
    <row r="24" spans="1:12" x14ac:dyDescent="0.3">
      <c r="A24" s="29" t="s">
        <v>41</v>
      </c>
      <c r="B24" s="3"/>
      <c r="C24" s="3"/>
      <c r="D24" s="3"/>
      <c r="E24" s="3"/>
      <c r="F24" s="3"/>
      <c r="G24" s="3"/>
      <c r="H24" s="3"/>
      <c r="I24" s="3"/>
    </row>
    <row r="25" spans="1:12" x14ac:dyDescent="0.3">
      <c r="A25" s="30" t="s">
        <v>42</v>
      </c>
      <c r="B25" s="8">
        <v>3852</v>
      </c>
      <c r="C25" s="8">
        <v>3138</v>
      </c>
      <c r="D25" s="3">
        <v>3808</v>
      </c>
      <c r="E25" s="3">
        <v>4249</v>
      </c>
      <c r="F25" s="8">
        <v>4466</v>
      </c>
      <c r="G25" s="8">
        <v>8348</v>
      </c>
      <c r="H25" s="3">
        <v>9889</v>
      </c>
      <c r="I25" s="3">
        <v>8574</v>
      </c>
    </row>
    <row r="26" spans="1:12" x14ac:dyDescent="0.3">
      <c r="A26" s="30" t="s">
        <v>43</v>
      </c>
      <c r="B26" s="8">
        <v>2048</v>
      </c>
      <c r="C26" s="8">
        <v>2604</v>
      </c>
      <c r="D26" s="3">
        <v>3510</v>
      </c>
      <c r="E26" s="3">
        <v>996</v>
      </c>
      <c r="F26" s="3">
        <v>197</v>
      </c>
      <c r="G26" s="3">
        <v>439</v>
      </c>
      <c r="H26" s="3">
        <v>3587</v>
      </c>
      <c r="I26" s="3">
        <v>4423</v>
      </c>
    </row>
    <row r="27" spans="1:12" x14ac:dyDescent="0.3">
      <c r="A27" s="30" t="s">
        <v>44</v>
      </c>
      <c r="B27" s="8">
        <v>3498</v>
      </c>
      <c r="C27" s="8">
        <v>3432</v>
      </c>
      <c r="D27" s="3">
        <v>3965</v>
      </c>
      <c r="E27" s="3">
        <v>3498</v>
      </c>
      <c r="F27" s="3">
        <v>4272</v>
      </c>
      <c r="G27" s="3">
        <v>2749</v>
      </c>
      <c r="H27" s="3">
        <v>4463</v>
      </c>
      <c r="I27" s="3">
        <v>4667</v>
      </c>
    </row>
    <row r="28" spans="1:12" x14ac:dyDescent="0.3">
      <c r="A28" s="30" t="s">
        <v>45</v>
      </c>
      <c r="B28" s="8">
        <v>4337</v>
      </c>
      <c r="C28" s="8">
        <v>4838</v>
      </c>
      <c r="D28" s="3">
        <v>5055</v>
      </c>
      <c r="E28" s="3">
        <v>5261</v>
      </c>
      <c r="F28" s="3">
        <v>5622</v>
      </c>
      <c r="G28" s="3">
        <v>7367</v>
      </c>
      <c r="H28" s="3">
        <v>6854</v>
      </c>
      <c r="I28" s="3">
        <v>8420</v>
      </c>
    </row>
    <row r="29" spans="1:12" x14ac:dyDescent="0.3">
      <c r="A29" s="30" t="s">
        <v>46</v>
      </c>
      <c r="B29" s="8">
        <v>1130</v>
      </c>
      <c r="C29" s="8">
        <v>1279</v>
      </c>
      <c r="D29" s="3">
        <v>1491</v>
      </c>
      <c r="E29" s="3">
        <v>1130</v>
      </c>
      <c r="F29" s="3">
        <v>1968</v>
      </c>
      <c r="G29" s="3">
        <v>1653</v>
      </c>
      <c r="H29" s="3">
        <v>1498</v>
      </c>
      <c r="I29" s="3">
        <v>2129</v>
      </c>
    </row>
    <row r="30" spans="1:12" x14ac:dyDescent="0.3">
      <c r="A30" s="31" t="s">
        <v>10</v>
      </c>
      <c r="B30" s="5">
        <f t="shared" ref="B30:H30" si="6">+SUM(B25:B29)</f>
        <v>14865</v>
      </c>
      <c r="C30" s="5">
        <f t="shared" si="6"/>
        <v>15291</v>
      </c>
      <c r="D30" s="5">
        <f t="shared" si="6"/>
        <v>17829</v>
      </c>
      <c r="E30" s="5">
        <f t="shared" si="6"/>
        <v>15134</v>
      </c>
      <c r="F30" s="5">
        <f t="shared" si="6"/>
        <v>16525</v>
      </c>
      <c r="G30" s="5">
        <f t="shared" si="6"/>
        <v>20556</v>
      </c>
      <c r="H30" s="5">
        <f t="shared" si="6"/>
        <v>26291</v>
      </c>
      <c r="I30" s="5">
        <f>+SUM(I25:I29)</f>
        <v>28213</v>
      </c>
    </row>
    <row r="31" spans="1:12" x14ac:dyDescent="0.3">
      <c r="A31" s="32" t="s">
        <v>47</v>
      </c>
      <c r="B31" s="8">
        <v>3922</v>
      </c>
      <c r="C31" s="8">
        <v>4200</v>
      </c>
      <c r="D31" s="3">
        <v>4214</v>
      </c>
      <c r="E31" s="3">
        <v>4454</v>
      </c>
      <c r="F31" s="3">
        <v>4744</v>
      </c>
      <c r="G31" s="3">
        <v>4866</v>
      </c>
      <c r="H31" s="3">
        <v>4904</v>
      </c>
      <c r="I31" s="3">
        <v>4791</v>
      </c>
    </row>
    <row r="32" spans="1:12" x14ac:dyDescent="0.3">
      <c r="A32" s="32" t="s">
        <v>48</v>
      </c>
      <c r="B32" s="3"/>
      <c r="C32" s="3"/>
      <c r="D32" s="3"/>
      <c r="E32" s="3"/>
      <c r="F32" s="3"/>
      <c r="G32" s="3">
        <v>3097</v>
      </c>
      <c r="H32" s="3">
        <v>3113</v>
      </c>
      <c r="I32" s="3">
        <v>2926</v>
      </c>
    </row>
    <row r="33" spans="1:9" x14ac:dyDescent="0.3">
      <c r="A33" s="32" t="s">
        <v>49</v>
      </c>
      <c r="B33">
        <v>235</v>
      </c>
      <c r="C33" s="3">
        <v>239</v>
      </c>
      <c r="D33" s="3">
        <v>285</v>
      </c>
      <c r="E33" s="3">
        <v>285</v>
      </c>
      <c r="F33" s="3">
        <v>283</v>
      </c>
      <c r="G33" s="3">
        <v>274</v>
      </c>
      <c r="H33" s="3">
        <v>269</v>
      </c>
      <c r="I33" s="3">
        <v>286</v>
      </c>
    </row>
    <row r="34" spans="1:9" x14ac:dyDescent="0.3">
      <c r="A34" s="32" t="s">
        <v>50</v>
      </c>
      <c r="B34">
        <v>145</v>
      </c>
      <c r="C34" s="3">
        <v>141</v>
      </c>
      <c r="D34" s="3">
        <v>154</v>
      </c>
      <c r="E34" s="3">
        <v>154</v>
      </c>
      <c r="F34" s="3">
        <v>154</v>
      </c>
      <c r="G34" s="3">
        <v>223</v>
      </c>
      <c r="H34" s="3">
        <v>242</v>
      </c>
      <c r="I34" s="3">
        <v>284</v>
      </c>
    </row>
    <row r="35" spans="1:9" x14ac:dyDescent="0.3">
      <c r="A35" s="32" t="s">
        <v>51</v>
      </c>
      <c r="B35" s="8">
        <v>2509</v>
      </c>
      <c r="C35" s="8">
        <v>2355</v>
      </c>
      <c r="D35" s="3">
        <v>2204</v>
      </c>
      <c r="E35" s="3">
        <v>2509</v>
      </c>
      <c r="F35" s="3">
        <v>2011</v>
      </c>
      <c r="G35" s="3">
        <v>2326</v>
      </c>
      <c r="H35" s="3">
        <v>2921</v>
      </c>
      <c r="I35" s="3">
        <v>3821</v>
      </c>
    </row>
    <row r="36" spans="1:9" ht="15" thickBot="1" x14ac:dyDescent="0.35">
      <c r="A36" s="33" t="s">
        <v>52</v>
      </c>
      <c r="B36" s="7">
        <f t="shared" ref="B36:H36" si="7">+SUM(B30:B35)</f>
        <v>21676</v>
      </c>
      <c r="C36" s="7">
        <f t="shared" si="7"/>
        <v>22226</v>
      </c>
      <c r="D36" s="7">
        <f t="shared" si="7"/>
        <v>24686</v>
      </c>
      <c r="E36" s="7">
        <f t="shared" si="7"/>
        <v>22536</v>
      </c>
      <c r="F36" s="7">
        <f t="shared" si="7"/>
        <v>23717</v>
      </c>
      <c r="G36" s="7">
        <f t="shared" si="7"/>
        <v>31342</v>
      </c>
      <c r="H36" s="7">
        <f t="shared" si="7"/>
        <v>37740</v>
      </c>
      <c r="I36" s="7">
        <f>+SUM(I30:I35)</f>
        <v>40321</v>
      </c>
    </row>
    <row r="37" spans="1:9" ht="15" thickTop="1" x14ac:dyDescent="0.3">
      <c r="A37" s="34" t="s">
        <v>53</v>
      </c>
      <c r="B37" s="3"/>
      <c r="C37" s="3"/>
      <c r="D37" s="3"/>
      <c r="E37" s="3"/>
      <c r="F37" s="3"/>
      <c r="G37" s="3"/>
      <c r="H37" s="3"/>
      <c r="I37" s="3"/>
    </row>
    <row r="38" spans="1:9" x14ac:dyDescent="0.3">
      <c r="A38" s="32" t="s">
        <v>54</v>
      </c>
      <c r="C38" s="8"/>
      <c r="D38" s="3"/>
      <c r="E38" s="3"/>
      <c r="F38" s="3"/>
      <c r="G38" s="3"/>
      <c r="H38" s="3"/>
      <c r="I38" s="3"/>
    </row>
    <row r="39" spans="1:9" x14ac:dyDescent="0.3">
      <c r="A39" s="30" t="s">
        <v>55</v>
      </c>
      <c r="B39">
        <v>107</v>
      </c>
      <c r="C39">
        <v>44</v>
      </c>
      <c r="D39" s="3">
        <v>6</v>
      </c>
      <c r="E39" s="3">
        <v>6</v>
      </c>
      <c r="F39" s="3">
        <v>6</v>
      </c>
      <c r="G39" s="3">
        <v>3</v>
      </c>
      <c r="H39" s="3">
        <v>0</v>
      </c>
      <c r="I39" s="3">
        <v>500</v>
      </c>
    </row>
    <row r="40" spans="1:9" x14ac:dyDescent="0.3">
      <c r="A40" s="30" t="s">
        <v>56</v>
      </c>
      <c r="B40">
        <v>74</v>
      </c>
      <c r="C40">
        <v>1</v>
      </c>
      <c r="D40" s="3">
        <v>325</v>
      </c>
      <c r="E40" s="3">
        <v>336</v>
      </c>
      <c r="F40" s="3">
        <v>9</v>
      </c>
      <c r="G40" s="3">
        <v>2</v>
      </c>
      <c r="H40" s="3">
        <v>2</v>
      </c>
      <c r="I40" s="3">
        <v>10</v>
      </c>
    </row>
    <row r="41" spans="1:9" x14ac:dyDescent="0.3">
      <c r="A41" s="30" t="s">
        <v>11</v>
      </c>
      <c r="B41">
        <v>2131</v>
      </c>
      <c r="C41">
        <v>2191</v>
      </c>
      <c r="D41" s="3">
        <v>2048</v>
      </c>
      <c r="E41" s="3">
        <v>2279</v>
      </c>
      <c r="F41" s="3">
        <v>2612</v>
      </c>
      <c r="G41" s="3"/>
      <c r="H41" s="3">
        <v>2836</v>
      </c>
      <c r="I41" s="3">
        <v>3358</v>
      </c>
    </row>
    <row r="42" spans="1:9" x14ac:dyDescent="0.3">
      <c r="A42" s="30" t="s">
        <v>57</v>
      </c>
      <c r="D42" s="3"/>
      <c r="E42" s="3"/>
      <c r="F42" s="3"/>
      <c r="G42" s="3"/>
      <c r="H42" s="3">
        <v>467</v>
      </c>
      <c r="I42" s="3">
        <v>420</v>
      </c>
    </row>
    <row r="43" spans="1:9" x14ac:dyDescent="0.3">
      <c r="A43" s="30" t="s">
        <v>12</v>
      </c>
      <c r="B43">
        <v>3951</v>
      </c>
      <c r="C43">
        <v>3037</v>
      </c>
      <c r="D43" s="3">
        <v>3011</v>
      </c>
      <c r="E43" s="3">
        <v>3269</v>
      </c>
      <c r="F43" s="3">
        <v>5010</v>
      </c>
      <c r="G43" s="3"/>
      <c r="H43" s="3">
        <v>6063</v>
      </c>
      <c r="I43" s="3">
        <v>6220</v>
      </c>
    </row>
    <row r="44" spans="1:9" x14ac:dyDescent="0.3">
      <c r="A44" s="30" t="s">
        <v>58</v>
      </c>
      <c r="B44">
        <v>71</v>
      </c>
      <c r="C44">
        <v>85</v>
      </c>
      <c r="D44" s="3">
        <v>84</v>
      </c>
      <c r="E44" s="3">
        <v>150</v>
      </c>
      <c r="F44" s="3">
        <v>229</v>
      </c>
      <c r="G44" s="3"/>
      <c r="H44" s="3">
        <v>306</v>
      </c>
      <c r="I44" s="3">
        <v>222</v>
      </c>
    </row>
    <row r="45" spans="1:9" x14ac:dyDescent="0.3">
      <c r="A45" s="31" t="s">
        <v>13</v>
      </c>
      <c r="B45" s="5">
        <f t="shared" ref="B45:H45" si="8">+SUM(B39:B44)</f>
        <v>6334</v>
      </c>
      <c r="C45" s="5">
        <f t="shared" si="8"/>
        <v>5358</v>
      </c>
      <c r="D45" s="5">
        <f t="shared" si="8"/>
        <v>5474</v>
      </c>
      <c r="E45" s="5">
        <f t="shared" si="8"/>
        <v>6040</v>
      </c>
      <c r="F45" s="5">
        <f t="shared" si="8"/>
        <v>7866</v>
      </c>
      <c r="G45" s="5"/>
      <c r="H45" s="5">
        <f t="shared" si="8"/>
        <v>9674</v>
      </c>
      <c r="I45" s="5">
        <f>+SUM(I39:I44)</f>
        <v>10730</v>
      </c>
    </row>
    <row r="46" spans="1:9" x14ac:dyDescent="0.3">
      <c r="A46" s="32" t="s">
        <v>59</v>
      </c>
      <c r="B46">
        <v>1079</v>
      </c>
      <c r="C46">
        <v>2010</v>
      </c>
      <c r="D46" s="3">
        <v>3468</v>
      </c>
      <c r="E46" s="3">
        <v>3468</v>
      </c>
      <c r="F46" s="3">
        <v>3464</v>
      </c>
      <c r="G46" s="3"/>
      <c r="H46" s="3">
        <v>9413</v>
      </c>
      <c r="I46" s="3">
        <v>8920</v>
      </c>
    </row>
    <row r="47" spans="1:9" x14ac:dyDescent="0.3">
      <c r="A47" s="32" t="s">
        <v>60</v>
      </c>
      <c r="D47" s="3"/>
      <c r="E47" s="3"/>
      <c r="F47" s="3"/>
      <c r="G47" s="3"/>
      <c r="H47" s="3">
        <v>2931</v>
      </c>
      <c r="I47" s="3">
        <v>2777</v>
      </c>
    </row>
    <row r="48" spans="1:9" x14ac:dyDescent="0.3">
      <c r="A48" s="32" t="s">
        <v>61</v>
      </c>
      <c r="B48">
        <v>1480</v>
      </c>
      <c r="C48">
        <v>1770</v>
      </c>
      <c r="D48" s="3">
        <v>3216</v>
      </c>
      <c r="E48" s="3">
        <v>3347</v>
      </c>
      <c r="F48" s="3">
        <v>3347</v>
      </c>
      <c r="G48" s="3"/>
      <c r="H48" s="3">
        <v>2955</v>
      </c>
      <c r="I48" s="3">
        <v>2613</v>
      </c>
    </row>
    <row r="49" spans="1:9" x14ac:dyDescent="0.3">
      <c r="A49" s="32" t="s">
        <v>62</v>
      </c>
      <c r="B49" s="27"/>
      <c r="C49" s="27"/>
      <c r="D49" s="27"/>
      <c r="E49" s="27"/>
      <c r="F49" s="27"/>
      <c r="G49" s="27"/>
      <c r="H49" s="27"/>
      <c r="I49" s="27"/>
    </row>
    <row r="50" spans="1:9" x14ac:dyDescent="0.3">
      <c r="A50" s="30" t="s">
        <v>63</v>
      </c>
      <c r="B50" s="27"/>
      <c r="C50" s="27"/>
      <c r="D50" s="27"/>
      <c r="E50" s="27"/>
      <c r="F50" s="27"/>
      <c r="G50" s="27"/>
      <c r="H50" s="27">
        <v>0</v>
      </c>
      <c r="I50" s="27">
        <v>0</v>
      </c>
    </row>
    <row r="51" spans="1:9" x14ac:dyDescent="0.3">
      <c r="A51" s="32" t="s">
        <v>64</v>
      </c>
      <c r="B51" s="27"/>
      <c r="C51" s="27"/>
      <c r="D51" s="27"/>
      <c r="E51" s="27"/>
      <c r="F51" s="27"/>
      <c r="G51" s="27"/>
      <c r="H51" s="27"/>
      <c r="I51" s="27"/>
    </row>
    <row r="52" spans="1:9" x14ac:dyDescent="0.3">
      <c r="A52" s="30" t="s">
        <v>65</v>
      </c>
      <c r="B52" s="27"/>
      <c r="C52" s="27"/>
      <c r="D52" s="27"/>
      <c r="E52" s="27"/>
      <c r="F52" s="27"/>
      <c r="G52" s="27"/>
      <c r="H52" s="27"/>
      <c r="I52" s="27"/>
    </row>
    <row r="53" spans="1:9" x14ac:dyDescent="0.3">
      <c r="A53" s="35" t="s">
        <v>66</v>
      </c>
      <c r="B53" s="27"/>
      <c r="C53" s="27"/>
      <c r="D53" s="27"/>
      <c r="E53" s="27"/>
      <c r="F53" s="27"/>
      <c r="G53" s="27"/>
      <c r="H53" s="27"/>
      <c r="I53" s="27"/>
    </row>
    <row r="54" spans="1:9" x14ac:dyDescent="0.3">
      <c r="A54" s="35" t="s">
        <v>67</v>
      </c>
      <c r="B54">
        <v>1266</v>
      </c>
      <c r="C54">
        <v>1268</v>
      </c>
      <c r="D54" s="3">
        <v>1268</v>
      </c>
      <c r="E54" s="3">
        <v>1270</v>
      </c>
      <c r="F54" s="3">
        <v>1273</v>
      </c>
      <c r="G54" s="3"/>
      <c r="H54" s="3">
        <v>3</v>
      </c>
      <c r="I54" s="3">
        <v>3</v>
      </c>
    </row>
    <row r="55" spans="1:9" x14ac:dyDescent="0.3">
      <c r="A55" s="35" t="s">
        <v>68</v>
      </c>
      <c r="D55" s="3"/>
      <c r="E55" s="3"/>
      <c r="F55" s="3"/>
      <c r="G55" s="3"/>
      <c r="H55" s="3">
        <v>9965</v>
      </c>
      <c r="I55" s="3">
        <v>11484</v>
      </c>
    </row>
    <row r="56" spans="1:9" x14ac:dyDescent="0.3">
      <c r="A56" s="35" t="s">
        <v>69</v>
      </c>
      <c r="D56" s="3"/>
      <c r="E56" s="3"/>
      <c r="F56" s="3"/>
      <c r="G56" s="3"/>
      <c r="H56" s="3">
        <v>-380</v>
      </c>
      <c r="I56" s="3">
        <v>318</v>
      </c>
    </row>
    <row r="57" spans="1:9" x14ac:dyDescent="0.3">
      <c r="A57" s="35" t="s">
        <v>70</v>
      </c>
      <c r="D57" s="3"/>
      <c r="E57" s="3"/>
      <c r="F57" s="3"/>
      <c r="G57" s="3"/>
      <c r="H57" s="3">
        <v>3179</v>
      </c>
      <c r="I57" s="3">
        <v>3476</v>
      </c>
    </row>
    <row r="58" spans="1:9" x14ac:dyDescent="0.3">
      <c r="A58" s="31" t="s">
        <v>71</v>
      </c>
      <c r="B58" s="5">
        <f t="shared" ref="B58:H58" si="9">+SUM(B53:B57)</f>
        <v>1266</v>
      </c>
      <c r="C58" s="5">
        <f t="shared" si="9"/>
        <v>1268</v>
      </c>
      <c r="D58" s="5">
        <f t="shared" si="9"/>
        <v>1268</v>
      </c>
      <c r="E58" s="5">
        <f t="shared" si="9"/>
        <v>1270</v>
      </c>
      <c r="F58" s="5">
        <f t="shared" si="9"/>
        <v>1273</v>
      </c>
      <c r="G58" s="5">
        <f t="shared" si="9"/>
        <v>0</v>
      </c>
      <c r="H58" s="5">
        <f t="shared" si="9"/>
        <v>12767</v>
      </c>
      <c r="I58" s="5">
        <f>+SUM(I53:I57)</f>
        <v>15281</v>
      </c>
    </row>
    <row r="59" spans="1:9" ht="15" thickBot="1" x14ac:dyDescent="0.35">
      <c r="A59" s="33" t="s">
        <v>72</v>
      </c>
      <c r="B59" s="7">
        <f t="shared" ref="B59:H59" si="10">+SUM(B45:B50)+B58</f>
        <v>10159</v>
      </c>
      <c r="C59" s="7">
        <f t="shared" si="10"/>
        <v>10406</v>
      </c>
      <c r="D59" s="7">
        <f t="shared" si="10"/>
        <v>13426</v>
      </c>
      <c r="E59" s="7">
        <f t="shared" si="10"/>
        <v>14125</v>
      </c>
      <c r="F59" s="7">
        <f t="shared" si="10"/>
        <v>15950</v>
      </c>
      <c r="G59" s="7">
        <f t="shared" si="10"/>
        <v>0</v>
      </c>
      <c r="H59" s="7">
        <f t="shared" si="10"/>
        <v>37740</v>
      </c>
      <c r="I59" s="7">
        <f>+SUM(I45:I50)+I58</f>
        <v>40321</v>
      </c>
    </row>
    <row r="60" spans="1:9" s="11" customFormat="1" ht="15" thickTop="1" x14ac:dyDescent="0.3">
      <c r="A60" s="34" t="s">
        <v>3</v>
      </c>
      <c r="B60" s="12">
        <f t="shared" ref="B60:H60" si="11">+B59-B36</f>
        <v>-11517</v>
      </c>
      <c r="C60" s="12">
        <f t="shared" si="11"/>
        <v>-11820</v>
      </c>
      <c r="D60" s="12">
        <f t="shared" si="11"/>
        <v>-11260</v>
      </c>
      <c r="E60" s="12">
        <f t="shared" si="11"/>
        <v>-8411</v>
      </c>
      <c r="F60" s="12">
        <f t="shared" si="11"/>
        <v>-7767</v>
      </c>
      <c r="G60" s="12">
        <f t="shared" si="11"/>
        <v>-31342</v>
      </c>
      <c r="H60" s="12">
        <f t="shared" si="11"/>
        <v>0</v>
      </c>
      <c r="I60" s="12">
        <f>+I59-I36</f>
        <v>0</v>
      </c>
    </row>
    <row r="61" spans="1:9" x14ac:dyDescent="0.3">
      <c r="A61" s="36" t="s">
        <v>1</v>
      </c>
      <c r="B61" s="13"/>
      <c r="C61" s="13"/>
      <c r="D61" s="13"/>
      <c r="E61" s="13"/>
      <c r="F61" s="13"/>
      <c r="G61" s="13"/>
      <c r="H61" s="13"/>
      <c r="I61" s="13"/>
    </row>
    <row r="62" spans="1:9" x14ac:dyDescent="0.3">
      <c r="A62" s="37" t="s">
        <v>15</v>
      </c>
    </row>
    <row r="63" spans="1:9" x14ac:dyDescent="0.3">
      <c r="A63" s="34" t="s">
        <v>73</v>
      </c>
    </row>
    <row r="64" spans="1:9" s="1" customFormat="1" x14ac:dyDescent="0.3">
      <c r="A64" s="29" t="s">
        <v>74</v>
      </c>
      <c r="B64" s="9">
        <v>3273</v>
      </c>
      <c r="C64" s="9">
        <v>3760</v>
      </c>
      <c r="D64" s="9">
        <v>4240</v>
      </c>
      <c r="E64" s="9">
        <v>1933</v>
      </c>
      <c r="F64" s="9">
        <v>4029</v>
      </c>
      <c r="G64" s="9">
        <v>2539</v>
      </c>
      <c r="H64" s="9">
        <f>+H12</f>
        <v>5727</v>
      </c>
      <c r="I64" s="9">
        <f>+I12</f>
        <v>6046</v>
      </c>
    </row>
    <row r="65" spans="1:9" s="1" customFormat="1" x14ac:dyDescent="0.3">
      <c r="A65" s="32" t="s">
        <v>75</v>
      </c>
      <c r="B65" s="3"/>
      <c r="C65" s="3"/>
      <c r="D65" s="3"/>
      <c r="E65" s="3"/>
      <c r="F65" s="3"/>
      <c r="G65" s="3"/>
      <c r="H65" s="3"/>
      <c r="I65" s="3"/>
    </row>
    <row r="66" spans="1:9" x14ac:dyDescent="0.3">
      <c r="A66" s="30" t="s">
        <v>76</v>
      </c>
      <c r="B66" s="3">
        <v>548</v>
      </c>
      <c r="C66" s="3">
        <v>558</v>
      </c>
      <c r="D66" s="3">
        <v>802</v>
      </c>
      <c r="E66" s="3">
        <v>637</v>
      </c>
      <c r="F66" s="3">
        <v>656</v>
      </c>
      <c r="G66" s="3">
        <v>686</v>
      </c>
      <c r="H66" s="3">
        <v>744</v>
      </c>
      <c r="I66" s="3">
        <v>717</v>
      </c>
    </row>
    <row r="67" spans="1:9" x14ac:dyDescent="0.3">
      <c r="A67" s="30" t="s">
        <v>77</v>
      </c>
      <c r="B67" s="3">
        <v>-16</v>
      </c>
      <c r="C67" s="3">
        <v>223</v>
      </c>
      <c r="D67" s="3">
        <v>96</v>
      </c>
      <c r="E67" s="3">
        <v>1842</v>
      </c>
      <c r="F67" s="3">
        <v>84</v>
      </c>
      <c r="G67" s="3">
        <v>335</v>
      </c>
      <c r="H67" s="3">
        <v>-385</v>
      </c>
      <c r="I67" s="3">
        <v>-650</v>
      </c>
    </row>
    <row r="68" spans="1:9" x14ac:dyDescent="0.3">
      <c r="A68" s="30" t="s">
        <v>78</v>
      </c>
      <c r="B68" s="3">
        <v>327</v>
      </c>
      <c r="C68" s="3">
        <v>322</v>
      </c>
      <c r="D68" s="3">
        <v>357</v>
      </c>
      <c r="E68" s="3">
        <v>405</v>
      </c>
      <c r="F68" s="3">
        <v>432</v>
      </c>
      <c r="G68" s="3">
        <v>462</v>
      </c>
      <c r="H68" s="3">
        <v>611</v>
      </c>
      <c r="I68" s="3">
        <v>638</v>
      </c>
    </row>
    <row r="69" spans="1:9" x14ac:dyDescent="0.3">
      <c r="A69" s="30" t="s">
        <v>79</v>
      </c>
      <c r="B69" s="3">
        <v>60</v>
      </c>
      <c r="C69" s="3">
        <v>70</v>
      </c>
      <c r="D69" s="3">
        <v>83</v>
      </c>
      <c r="E69" s="3">
        <v>85</v>
      </c>
      <c r="F69" s="3">
        <v>95</v>
      </c>
      <c r="G69" s="3">
        <v>105</v>
      </c>
      <c r="H69" s="3">
        <v>53</v>
      </c>
      <c r="I69" s="3">
        <v>123</v>
      </c>
    </row>
    <row r="70" spans="1:9" x14ac:dyDescent="0.3">
      <c r="A70" s="30" t="s">
        <v>80</v>
      </c>
      <c r="B70" s="3">
        <v>100</v>
      </c>
      <c r="C70" s="3">
        <v>-60</v>
      </c>
      <c r="D70" s="3">
        <v>-55</v>
      </c>
      <c r="E70" s="3">
        <v>38</v>
      </c>
      <c r="F70" s="3">
        <v>50</v>
      </c>
      <c r="G70" s="3">
        <v>27</v>
      </c>
      <c r="H70" s="3">
        <v>-138</v>
      </c>
      <c r="I70" s="3">
        <v>-26</v>
      </c>
    </row>
    <row r="71" spans="1:9" x14ac:dyDescent="0.3">
      <c r="A71" s="32" t="s">
        <v>81</v>
      </c>
      <c r="B71" s="3"/>
      <c r="C71" s="3"/>
      <c r="D71" s="3"/>
      <c r="E71" s="3"/>
      <c r="F71" s="3"/>
      <c r="G71" s="3"/>
      <c r="H71" s="3"/>
      <c r="I71" s="3"/>
    </row>
    <row r="72" spans="1:9" x14ac:dyDescent="0.3">
      <c r="A72" s="30" t="s">
        <v>82</v>
      </c>
      <c r="B72" s="3">
        <v>-285</v>
      </c>
      <c r="C72" s="3">
        <v>237</v>
      </c>
      <c r="D72" s="3">
        <v>-366</v>
      </c>
      <c r="E72" s="3">
        <v>285</v>
      </c>
      <c r="F72" s="3">
        <v>-350</v>
      </c>
      <c r="G72" s="3">
        <v>1528</v>
      </c>
      <c r="H72" s="3">
        <v>-1606</v>
      </c>
      <c r="I72" s="3">
        <v>-504</v>
      </c>
    </row>
    <row r="73" spans="1:9" x14ac:dyDescent="0.3">
      <c r="A73" s="30" t="s">
        <v>83</v>
      </c>
      <c r="B73" s="3">
        <v>-200</v>
      </c>
      <c r="C73" s="3">
        <v>-354</v>
      </c>
      <c r="D73" s="3">
        <v>-272</v>
      </c>
      <c r="E73" s="3">
        <v>-558</v>
      </c>
      <c r="F73" s="3">
        <v>-386</v>
      </c>
      <c r="G73" s="3">
        <v>-1745</v>
      </c>
      <c r="H73" s="3">
        <v>507</v>
      </c>
      <c r="I73" s="3">
        <v>-1676</v>
      </c>
    </row>
    <row r="74" spans="1:9" x14ac:dyDescent="0.3">
      <c r="A74" s="30" t="s">
        <v>108</v>
      </c>
      <c r="B74" s="3">
        <v>-307</v>
      </c>
      <c r="C74" s="3">
        <v>64</v>
      </c>
      <c r="D74" s="3">
        <v>-387</v>
      </c>
      <c r="E74" s="3">
        <v>-192</v>
      </c>
      <c r="F74" s="3">
        <v>-279</v>
      </c>
      <c r="G74" s="3">
        <v>114</v>
      </c>
      <c r="H74" s="3">
        <v>-182</v>
      </c>
      <c r="I74" s="3">
        <v>-845</v>
      </c>
    </row>
    <row r="75" spans="1:9" x14ac:dyDescent="0.3">
      <c r="A75" s="30" t="s">
        <v>107</v>
      </c>
      <c r="B75" s="3">
        <v>617</v>
      </c>
      <c r="C75" s="3">
        <v>89</v>
      </c>
      <c r="D75" s="3">
        <v>495</v>
      </c>
      <c r="E75" s="3">
        <v>524</v>
      </c>
      <c r="F75" s="3">
        <v>1172</v>
      </c>
      <c r="G75" s="3">
        <v>306</v>
      </c>
      <c r="H75" s="3">
        <v>1326</v>
      </c>
      <c r="I75" s="3">
        <v>1365</v>
      </c>
    </row>
    <row r="76" spans="1:9" x14ac:dyDescent="0.3">
      <c r="A76" s="38" t="s">
        <v>84</v>
      </c>
      <c r="B76" s="25">
        <f t="shared" ref="B76:H76" si="12">+SUM(B64:B75)</f>
        <v>4117</v>
      </c>
      <c r="C76" s="25">
        <f t="shared" si="12"/>
        <v>4909</v>
      </c>
      <c r="D76" s="25">
        <f t="shared" si="12"/>
        <v>4993</v>
      </c>
      <c r="E76" s="25">
        <f t="shared" si="12"/>
        <v>4999</v>
      </c>
      <c r="F76" s="25">
        <f t="shared" si="12"/>
        <v>5503</v>
      </c>
      <c r="G76" s="25">
        <f t="shared" si="12"/>
        <v>4357</v>
      </c>
      <c r="H76" s="25">
        <f t="shared" si="12"/>
        <v>6657</v>
      </c>
      <c r="I76" s="25">
        <f>+SUM(I64:I75)</f>
        <v>5188</v>
      </c>
    </row>
    <row r="77" spans="1:9" x14ac:dyDescent="0.3">
      <c r="A77" s="34" t="s">
        <v>85</v>
      </c>
      <c r="B77" s="3"/>
      <c r="C77" s="3"/>
      <c r="D77" s="3"/>
      <c r="E77" s="3"/>
      <c r="F77" s="3"/>
      <c r="G77" s="3"/>
      <c r="H77" s="3"/>
      <c r="I77" s="3"/>
    </row>
    <row r="78" spans="1:9" x14ac:dyDescent="0.3">
      <c r="A78" s="32" t="s">
        <v>86</v>
      </c>
      <c r="B78" s="3">
        <v>-450</v>
      </c>
      <c r="C78" s="3">
        <v>-900</v>
      </c>
      <c r="D78" s="3">
        <v>-1200</v>
      </c>
      <c r="E78" s="3">
        <v>-1500</v>
      </c>
      <c r="F78" s="3">
        <v>-1900</v>
      </c>
      <c r="G78" s="3">
        <v>-2300</v>
      </c>
      <c r="H78" s="3">
        <v>-9961</v>
      </c>
      <c r="I78" s="3">
        <v>-12913</v>
      </c>
    </row>
    <row r="79" spans="1:9" x14ac:dyDescent="0.3">
      <c r="A79" s="32" t="s">
        <v>87</v>
      </c>
      <c r="B79" s="3">
        <v>400</v>
      </c>
      <c r="C79" s="3">
        <v>850</v>
      </c>
      <c r="D79" s="3">
        <v>1100</v>
      </c>
      <c r="E79" s="3">
        <v>1400</v>
      </c>
      <c r="F79" s="3">
        <v>1800</v>
      </c>
      <c r="G79" s="3">
        <v>2200</v>
      </c>
      <c r="H79" s="3">
        <v>4236</v>
      </c>
      <c r="I79" s="3">
        <v>8199</v>
      </c>
    </row>
    <row r="80" spans="1:9" x14ac:dyDescent="0.3">
      <c r="A80" s="32" t="s">
        <v>88</v>
      </c>
      <c r="B80" s="3">
        <v>300</v>
      </c>
      <c r="C80" s="3">
        <v>800</v>
      </c>
      <c r="D80" s="3">
        <v>1000</v>
      </c>
      <c r="E80" s="3">
        <v>1300</v>
      </c>
      <c r="F80" s="3">
        <v>1700</v>
      </c>
      <c r="G80" s="3">
        <v>2100</v>
      </c>
      <c r="H80" s="3">
        <v>2449</v>
      </c>
      <c r="I80" s="3">
        <v>3967</v>
      </c>
    </row>
    <row r="81" spans="1:9" x14ac:dyDescent="0.3">
      <c r="A81" s="32" t="s">
        <v>14</v>
      </c>
      <c r="B81" s="3">
        <v>-700</v>
      </c>
      <c r="C81" s="3">
        <v>-750</v>
      </c>
      <c r="D81" s="3">
        <v>-800</v>
      </c>
      <c r="E81" s="3">
        <v>-850</v>
      </c>
      <c r="F81" s="3">
        <v>-900</v>
      </c>
      <c r="G81" s="3">
        <v>-950</v>
      </c>
      <c r="H81" s="3">
        <v>-695</v>
      </c>
      <c r="I81" s="3">
        <v>-758</v>
      </c>
    </row>
    <row r="82" spans="1:9" x14ac:dyDescent="0.3">
      <c r="A82" s="32" t="s">
        <v>89</v>
      </c>
      <c r="B82" s="3">
        <v>-92</v>
      </c>
      <c r="C82" s="3">
        <v>-128</v>
      </c>
      <c r="D82" s="3">
        <v>-134</v>
      </c>
      <c r="E82" s="3">
        <v>-140</v>
      </c>
      <c r="F82" s="3">
        <v>-147</v>
      </c>
      <c r="G82" s="3">
        <v>-160</v>
      </c>
      <c r="H82" s="3">
        <v>171</v>
      </c>
      <c r="I82" s="3">
        <v>-19</v>
      </c>
    </row>
    <row r="83" spans="1:9" x14ac:dyDescent="0.3">
      <c r="A83" s="39" t="s">
        <v>90</v>
      </c>
      <c r="B83" s="25">
        <f t="shared" ref="B83:H83" si="13">+SUM(B78:B82)</f>
        <v>-542</v>
      </c>
      <c r="C83" s="25">
        <f t="shared" si="13"/>
        <v>-128</v>
      </c>
      <c r="D83" s="25">
        <f t="shared" si="13"/>
        <v>-34</v>
      </c>
      <c r="E83" s="25">
        <f t="shared" si="13"/>
        <v>210</v>
      </c>
      <c r="F83" s="25">
        <f t="shared" si="13"/>
        <v>553</v>
      </c>
      <c r="G83" s="25">
        <f t="shared" si="13"/>
        <v>890</v>
      </c>
      <c r="H83" s="25">
        <f t="shared" si="13"/>
        <v>-3800</v>
      </c>
      <c r="I83" s="25">
        <f>+SUM(I78:I82)</f>
        <v>-1524</v>
      </c>
    </row>
    <row r="84" spans="1:9" x14ac:dyDescent="0.3">
      <c r="A84" s="34" t="s">
        <v>91</v>
      </c>
      <c r="B84" s="3"/>
      <c r="C84" s="3"/>
      <c r="D84" s="3"/>
      <c r="E84" s="3"/>
      <c r="F84" s="3"/>
      <c r="G84" s="3"/>
      <c r="H84" s="3"/>
      <c r="I84" s="3"/>
    </row>
    <row r="85" spans="1:9" x14ac:dyDescent="0.3">
      <c r="A85" s="32" t="s">
        <v>92</v>
      </c>
      <c r="B85" s="3"/>
      <c r="C85" s="3"/>
      <c r="D85" s="3"/>
      <c r="E85" s="3"/>
      <c r="F85" s="3"/>
      <c r="G85" s="3"/>
      <c r="H85" s="3">
        <v>0</v>
      </c>
      <c r="I85" s="3">
        <v>0</v>
      </c>
    </row>
    <row r="86" spans="1:9" x14ac:dyDescent="0.3">
      <c r="A86" s="32" t="s">
        <v>93</v>
      </c>
      <c r="B86" s="3">
        <v>150</v>
      </c>
      <c r="C86" s="3">
        <v>-175</v>
      </c>
      <c r="D86" s="3">
        <v>-50</v>
      </c>
      <c r="E86" s="3">
        <v>275</v>
      </c>
      <c r="F86" s="3">
        <v>200</v>
      </c>
      <c r="G86" s="3">
        <v>239</v>
      </c>
      <c r="H86" s="3">
        <v>-52</v>
      </c>
      <c r="I86" s="3">
        <v>15</v>
      </c>
    </row>
    <row r="87" spans="1:9" x14ac:dyDescent="0.3">
      <c r="A87" s="32" t="s">
        <v>94</v>
      </c>
      <c r="B87" s="3">
        <v>-300</v>
      </c>
      <c r="C87" s="3">
        <v>-500</v>
      </c>
      <c r="D87" s="3">
        <v>-700</v>
      </c>
      <c r="E87" s="3">
        <v>-800</v>
      </c>
      <c r="F87" s="3">
        <v>-600</v>
      </c>
      <c r="G87" s="3">
        <v>-350</v>
      </c>
      <c r="H87" s="3">
        <v>-197</v>
      </c>
      <c r="I87" s="3">
        <v>0</v>
      </c>
    </row>
    <row r="88" spans="1:9" x14ac:dyDescent="0.3">
      <c r="A88" s="32" t="s">
        <v>95</v>
      </c>
      <c r="B88" s="3">
        <v>400</v>
      </c>
      <c r="C88" s="3">
        <v>550</v>
      </c>
      <c r="D88" s="3">
        <v>700</v>
      </c>
      <c r="E88" s="3">
        <v>650</v>
      </c>
      <c r="F88" s="3">
        <v>800</v>
      </c>
      <c r="G88" s="3">
        <v>750</v>
      </c>
      <c r="H88" s="3">
        <v>1172</v>
      </c>
      <c r="I88" s="3">
        <v>1151</v>
      </c>
    </row>
    <row r="89" spans="1:9" x14ac:dyDescent="0.3">
      <c r="A89" s="32" t="s">
        <v>16</v>
      </c>
      <c r="B89" s="3">
        <v>-3500</v>
      </c>
      <c r="C89" s="3">
        <v>-3000</v>
      </c>
      <c r="D89" s="3">
        <v>-4000</v>
      </c>
      <c r="E89" s="3">
        <v>-3500</v>
      </c>
      <c r="F89" s="3">
        <v>-4200</v>
      </c>
      <c r="G89" s="3">
        <v>-3000</v>
      </c>
      <c r="H89" s="3">
        <v>-608</v>
      </c>
      <c r="I89" s="3">
        <v>-4014</v>
      </c>
    </row>
    <row r="90" spans="1:9" x14ac:dyDescent="0.3">
      <c r="A90" s="32" t="s">
        <v>96</v>
      </c>
      <c r="B90" s="3">
        <v>-1200</v>
      </c>
      <c r="C90" s="3">
        <v>-1300</v>
      </c>
      <c r="D90" s="3">
        <v>-1400</v>
      </c>
      <c r="E90" s="3">
        <v>-1600</v>
      </c>
      <c r="F90" s="3">
        <v>-1800</v>
      </c>
      <c r="G90" s="3">
        <v>-1500</v>
      </c>
      <c r="H90" s="3">
        <v>-1638</v>
      </c>
      <c r="I90" s="3">
        <v>-1837</v>
      </c>
    </row>
    <row r="91" spans="1:9" x14ac:dyDescent="0.3">
      <c r="A91" s="32" t="s">
        <v>97</v>
      </c>
      <c r="B91" s="3">
        <v>-50</v>
      </c>
      <c r="C91" s="3">
        <v>-70</v>
      </c>
      <c r="D91" s="3">
        <v>-90</v>
      </c>
      <c r="E91" s="3">
        <v>-110</v>
      </c>
      <c r="F91" s="3">
        <v>-130</v>
      </c>
      <c r="G91" s="3">
        <v>-150</v>
      </c>
      <c r="H91" s="3">
        <v>-136</v>
      </c>
      <c r="I91" s="3">
        <v>-151</v>
      </c>
    </row>
    <row r="92" spans="1:9" x14ac:dyDescent="0.3">
      <c r="A92" s="39" t="s">
        <v>98</v>
      </c>
      <c r="B92" s="25">
        <f t="shared" ref="B92:H92" si="14">+SUM(B85:B91)</f>
        <v>-4500</v>
      </c>
      <c r="C92" s="25">
        <f t="shared" si="14"/>
        <v>-4495</v>
      </c>
      <c r="D92" s="25">
        <f t="shared" si="14"/>
        <v>-5540</v>
      </c>
      <c r="E92" s="25">
        <f t="shared" si="14"/>
        <v>-5085</v>
      </c>
      <c r="F92" s="25">
        <f t="shared" si="14"/>
        <v>-5730</v>
      </c>
      <c r="G92" s="25">
        <f t="shared" si="14"/>
        <v>-4011</v>
      </c>
      <c r="H92" s="25">
        <f t="shared" si="14"/>
        <v>-1459</v>
      </c>
      <c r="I92" s="25">
        <f>+SUM(I85:I91)</f>
        <v>-4836</v>
      </c>
    </row>
    <row r="93" spans="1:9" x14ac:dyDescent="0.3">
      <c r="A93" s="32" t="s">
        <v>99</v>
      </c>
      <c r="B93" s="3"/>
      <c r="C93" s="3"/>
      <c r="D93" s="3"/>
      <c r="E93" s="3"/>
      <c r="F93" s="3"/>
      <c r="G93" s="3"/>
      <c r="H93" s="3">
        <v>143</v>
      </c>
      <c r="I93" s="3">
        <v>-143</v>
      </c>
    </row>
    <row r="94" spans="1:9" x14ac:dyDescent="0.3">
      <c r="A94" s="39" t="s">
        <v>100</v>
      </c>
      <c r="B94" s="25">
        <f t="shared" ref="B94:H94" si="15">+B76+B83+B92+B93</f>
        <v>-925</v>
      </c>
      <c r="C94" s="25">
        <f t="shared" si="15"/>
        <v>286</v>
      </c>
      <c r="D94" s="25">
        <f t="shared" si="15"/>
        <v>-581</v>
      </c>
      <c r="E94" s="25">
        <f t="shared" si="15"/>
        <v>124</v>
      </c>
      <c r="F94" s="25">
        <f t="shared" si="15"/>
        <v>326</v>
      </c>
      <c r="G94" s="25">
        <f t="shared" si="15"/>
        <v>1236</v>
      </c>
      <c r="H94" s="25">
        <f t="shared" si="15"/>
        <v>1541</v>
      </c>
      <c r="I94" s="25">
        <f>+I76+I83+I92+I93</f>
        <v>-1315</v>
      </c>
    </row>
    <row r="95" spans="1:9" x14ac:dyDescent="0.3">
      <c r="A95" s="37" t="s">
        <v>101</v>
      </c>
      <c r="B95" s="3"/>
      <c r="C95" s="3"/>
      <c r="D95" s="3"/>
      <c r="E95" s="3"/>
      <c r="F95" s="3"/>
      <c r="G95" s="3"/>
      <c r="H95" s="3">
        <v>8348</v>
      </c>
      <c r="I95" s="3">
        <f>+H96</f>
        <v>9889</v>
      </c>
    </row>
    <row r="96" spans="1:9" ht="15" thickBot="1" x14ac:dyDescent="0.35">
      <c r="A96" s="33" t="s">
        <v>102</v>
      </c>
      <c r="B96" s="7"/>
      <c r="C96" s="7"/>
      <c r="D96" s="7"/>
      <c r="E96" s="7"/>
      <c r="F96" s="7"/>
      <c r="G96" s="7"/>
      <c r="H96" s="7">
        <f>+H94+H95</f>
        <v>9889</v>
      </c>
      <c r="I96" s="7">
        <f>+I94+I95</f>
        <v>8574</v>
      </c>
    </row>
    <row r="97" spans="1:9" s="11" customFormat="1" ht="15" thickTop="1" x14ac:dyDescent="0.3">
      <c r="A97" s="34" t="s">
        <v>19</v>
      </c>
      <c r="B97" s="12">
        <f t="shared" ref="B97:H97" si="16">+B96-B25</f>
        <v>-3852</v>
      </c>
      <c r="C97" s="12">
        <f t="shared" si="16"/>
        <v>-3138</v>
      </c>
      <c r="D97" s="12">
        <f t="shared" si="16"/>
        <v>-3808</v>
      </c>
      <c r="E97" s="12">
        <f t="shared" si="16"/>
        <v>-4249</v>
      </c>
      <c r="F97" s="12">
        <f t="shared" si="16"/>
        <v>-4466</v>
      </c>
      <c r="G97" s="12">
        <f t="shared" si="16"/>
        <v>-8348</v>
      </c>
      <c r="H97" s="12">
        <f t="shared" si="16"/>
        <v>0</v>
      </c>
      <c r="I97" s="12">
        <f>+I96-I25</f>
        <v>0</v>
      </c>
    </row>
    <row r="98" spans="1:9" x14ac:dyDescent="0.3">
      <c r="A98" s="37" t="s">
        <v>103</v>
      </c>
      <c r="B98" s="3"/>
      <c r="C98" s="3"/>
      <c r="D98" s="3"/>
      <c r="E98" s="3"/>
      <c r="F98" s="3"/>
      <c r="G98" s="3"/>
      <c r="H98" s="3"/>
      <c r="I98" s="3"/>
    </row>
    <row r="99" spans="1:9" x14ac:dyDescent="0.3">
      <c r="A99" s="32" t="s">
        <v>17</v>
      </c>
      <c r="B99" s="3"/>
      <c r="C99" s="3"/>
      <c r="D99" s="3"/>
      <c r="E99" s="3"/>
      <c r="F99" s="3"/>
      <c r="G99" s="3"/>
      <c r="H99" s="3"/>
      <c r="I99" s="3"/>
    </row>
    <row r="100" spans="1:9" x14ac:dyDescent="0.3">
      <c r="A100" s="10" t="s">
        <v>104</v>
      </c>
      <c r="B100" s="3">
        <v>49</v>
      </c>
      <c r="C100" s="3">
        <v>50</v>
      </c>
      <c r="D100" s="3">
        <v>54</v>
      </c>
      <c r="E100" s="3">
        <v>66</v>
      </c>
      <c r="F100" s="3">
        <v>89</v>
      </c>
      <c r="G100" s="3">
        <v>50</v>
      </c>
      <c r="H100" s="3">
        <v>293</v>
      </c>
      <c r="I100" s="3">
        <v>290</v>
      </c>
    </row>
    <row r="101" spans="1:9" x14ac:dyDescent="0.3">
      <c r="A101" s="10" t="s">
        <v>18</v>
      </c>
      <c r="B101" s="3">
        <v>788</v>
      </c>
      <c r="C101" s="3">
        <v>832</v>
      </c>
      <c r="D101" s="3">
        <v>965</v>
      </c>
      <c r="E101" s="3">
        <v>4176</v>
      </c>
      <c r="F101" s="3">
        <v>772</v>
      </c>
      <c r="G101" s="3">
        <v>348</v>
      </c>
      <c r="H101" s="3">
        <v>1177</v>
      </c>
      <c r="I101" s="3">
        <v>1231</v>
      </c>
    </row>
    <row r="102" spans="1:9" x14ac:dyDescent="0.3">
      <c r="A102" s="10" t="s">
        <v>105</v>
      </c>
      <c r="B102" s="3">
        <v>160</v>
      </c>
      <c r="C102" s="3">
        <v>200</v>
      </c>
      <c r="D102" s="3">
        <v>220</v>
      </c>
      <c r="E102" s="3">
        <v>235</v>
      </c>
      <c r="F102" s="3">
        <v>250</v>
      </c>
      <c r="G102" s="3">
        <v>270</v>
      </c>
      <c r="H102" s="3">
        <v>179</v>
      </c>
      <c r="I102" s="3">
        <v>160</v>
      </c>
    </row>
    <row r="103" spans="1:9" x14ac:dyDescent="0.3">
      <c r="A103" s="10" t="s">
        <v>106</v>
      </c>
      <c r="B103" s="3">
        <v>1200</v>
      </c>
      <c r="C103" s="3">
        <v>1300</v>
      </c>
      <c r="D103" s="3">
        <v>1400</v>
      </c>
      <c r="E103" s="3">
        <v>1600</v>
      </c>
      <c r="F103" s="3">
        <v>1800</v>
      </c>
      <c r="G103" s="3">
        <v>1500</v>
      </c>
      <c r="H103" s="3">
        <v>438</v>
      </c>
      <c r="I103" s="3">
        <v>480</v>
      </c>
    </row>
    <row r="105" spans="1:9" x14ac:dyDescent="0.3">
      <c r="A105" s="13" t="s">
        <v>109</v>
      </c>
      <c r="B105" s="13"/>
      <c r="C105" s="13"/>
      <c r="D105" s="13"/>
      <c r="E105" s="13"/>
      <c r="F105" s="13"/>
      <c r="G105" s="13"/>
      <c r="H105" s="13"/>
      <c r="I105" s="13"/>
    </row>
    <row r="106" spans="1:9" x14ac:dyDescent="0.3">
      <c r="A106" s="26" t="s">
        <v>119</v>
      </c>
      <c r="B106" s="3"/>
      <c r="C106" s="3"/>
      <c r="D106" s="3"/>
      <c r="E106" s="3"/>
      <c r="F106" s="3"/>
      <c r="G106" s="3"/>
      <c r="H106" s="3"/>
      <c r="I106" s="3"/>
    </row>
    <row r="107" spans="1:9" x14ac:dyDescent="0.3">
      <c r="A107" s="2" t="s">
        <v>110</v>
      </c>
      <c r="B107" s="3">
        <f t="shared" ref="B107:H107" si="17">+SUM(B108:B110)</f>
        <v>13740</v>
      </c>
      <c r="C107" s="3">
        <f t="shared" si="17"/>
        <v>14764</v>
      </c>
      <c r="D107" s="3">
        <f t="shared" si="17"/>
        <v>15216</v>
      </c>
      <c r="E107" s="3">
        <f>+SUM(E108:E110)</f>
        <v>14855</v>
      </c>
      <c r="F107" s="3">
        <f t="shared" si="17"/>
        <v>15902</v>
      </c>
      <c r="G107" s="3">
        <f t="shared" si="17"/>
        <v>12254</v>
      </c>
      <c r="H107" s="3">
        <f t="shared" si="17"/>
        <v>17179</v>
      </c>
      <c r="I107" s="3">
        <f>+SUM(I108:I110)</f>
        <v>18353</v>
      </c>
    </row>
    <row r="108" spans="1:9" x14ac:dyDescent="0.3">
      <c r="A108" s="10" t="s">
        <v>123</v>
      </c>
      <c r="B108">
        <v>8506</v>
      </c>
      <c r="C108">
        <v>9299</v>
      </c>
      <c r="D108">
        <v>9684</v>
      </c>
      <c r="E108">
        <v>9322</v>
      </c>
      <c r="F108">
        <v>10045</v>
      </c>
      <c r="G108">
        <v>7723</v>
      </c>
      <c r="H108" s="8">
        <v>11644</v>
      </c>
      <c r="I108" s="8">
        <v>12228</v>
      </c>
    </row>
    <row r="109" spans="1:9" x14ac:dyDescent="0.3">
      <c r="A109" s="10" t="s">
        <v>124</v>
      </c>
      <c r="B109">
        <v>4410</v>
      </c>
      <c r="C109">
        <v>4746</v>
      </c>
      <c r="D109">
        <v>4886</v>
      </c>
      <c r="E109">
        <v>4938</v>
      </c>
      <c r="F109">
        <v>5260</v>
      </c>
      <c r="G109">
        <v>4076</v>
      </c>
      <c r="H109" s="8">
        <v>5028</v>
      </c>
      <c r="I109" s="8">
        <v>5492</v>
      </c>
    </row>
    <row r="110" spans="1:9" x14ac:dyDescent="0.3">
      <c r="A110" s="10" t="s">
        <v>125</v>
      </c>
      <c r="B110">
        <v>824</v>
      </c>
      <c r="C110">
        <v>719</v>
      </c>
      <c r="D110">
        <v>646</v>
      </c>
      <c r="E110">
        <v>595</v>
      </c>
      <c r="F110">
        <v>597</v>
      </c>
      <c r="G110">
        <v>455</v>
      </c>
      <c r="H110">
        <v>507</v>
      </c>
      <c r="I110">
        <v>633</v>
      </c>
    </row>
    <row r="111" spans="1:9" x14ac:dyDescent="0.3">
      <c r="A111" s="2" t="s">
        <v>111</v>
      </c>
      <c r="B111" s="3">
        <f t="shared" ref="B111" si="18">+SUM(B112:B114)</f>
        <v>8524</v>
      </c>
      <c r="C111" s="3">
        <f t="shared" ref="C111" si="19">+SUM(C112:C114)</f>
        <v>5884</v>
      </c>
      <c r="D111" s="3">
        <f t="shared" ref="D111" si="20">+SUM(D112:D114)</f>
        <v>6211</v>
      </c>
      <c r="E111" s="3">
        <f t="shared" ref="E111" si="21">+SUM(E112:E114)</f>
        <v>9242</v>
      </c>
      <c r="F111" s="3">
        <f t="shared" ref="F111" si="22">+SUM(F112:F114)</f>
        <v>9812</v>
      </c>
      <c r="G111" s="3">
        <f t="shared" ref="G111" si="23">+SUM(G112:G114)</f>
        <v>7769</v>
      </c>
      <c r="H111" s="3">
        <f t="shared" ref="H111" si="24">+SUM(H112:H114)</f>
        <v>11456</v>
      </c>
      <c r="I111" s="3">
        <f>+SUM(I112:I114)</f>
        <v>12479</v>
      </c>
    </row>
    <row r="112" spans="1:9" x14ac:dyDescent="0.3">
      <c r="A112" s="10" t="s">
        <v>123</v>
      </c>
      <c r="B112">
        <v>5005</v>
      </c>
      <c r="C112">
        <v>3985</v>
      </c>
      <c r="D112">
        <v>4068</v>
      </c>
      <c r="E112">
        <v>5875</v>
      </c>
      <c r="F112">
        <v>6293</v>
      </c>
      <c r="G112">
        <v>5005</v>
      </c>
      <c r="H112" s="8">
        <v>6970</v>
      </c>
      <c r="I112" s="8">
        <v>7388</v>
      </c>
    </row>
    <row r="113" spans="1:9" x14ac:dyDescent="0.3">
      <c r="A113" s="10" t="s">
        <v>124</v>
      </c>
      <c r="B113">
        <v>3087</v>
      </c>
      <c r="C113">
        <v>1628</v>
      </c>
      <c r="D113">
        <v>1868</v>
      </c>
      <c r="E113">
        <v>2940</v>
      </c>
      <c r="F113">
        <v>3087</v>
      </c>
      <c r="G113">
        <v>2655</v>
      </c>
      <c r="H113" s="8">
        <v>3996</v>
      </c>
      <c r="I113" s="8">
        <v>4527</v>
      </c>
    </row>
    <row r="114" spans="1:9" x14ac:dyDescent="0.3">
      <c r="A114" s="10" t="s">
        <v>125</v>
      </c>
      <c r="B114">
        <v>432</v>
      </c>
      <c r="C114">
        <v>271</v>
      </c>
      <c r="D114">
        <v>275</v>
      </c>
      <c r="E114">
        <v>427</v>
      </c>
      <c r="F114">
        <v>432</v>
      </c>
      <c r="G114">
        <v>109</v>
      </c>
      <c r="H114">
        <v>490</v>
      </c>
      <c r="I114">
        <v>564</v>
      </c>
    </row>
    <row r="115" spans="1:9" x14ac:dyDescent="0.3">
      <c r="A115" s="2" t="s">
        <v>112</v>
      </c>
      <c r="B115" s="3">
        <f t="shared" ref="B115" si="25">+SUM(B116:B118)</f>
        <v>6208</v>
      </c>
      <c r="C115" s="3">
        <f t="shared" ref="C115" si="26">+SUM(C116:C118)</f>
        <v>3785</v>
      </c>
      <c r="D115" s="3">
        <f t="shared" ref="D115" si="27">+SUM(D116:D118)</f>
        <v>4237</v>
      </c>
      <c r="E115" s="3">
        <f t="shared" ref="E115" si="28">+SUM(E116:E118)</f>
        <v>5134</v>
      </c>
      <c r="F115" s="3">
        <f t="shared" ref="F115" si="29">+SUM(F116:F118)</f>
        <v>6208</v>
      </c>
      <c r="G115" s="3">
        <f t="shared" ref="G115" si="30">+SUM(G116:G118)</f>
        <v>2392</v>
      </c>
      <c r="H115" s="3">
        <f t="shared" ref="H115" si="31">+SUM(H116:H118)</f>
        <v>8290</v>
      </c>
      <c r="I115" s="3">
        <f>+SUM(I116:I118)</f>
        <v>7547</v>
      </c>
    </row>
    <row r="116" spans="1:9" x14ac:dyDescent="0.3">
      <c r="A116" s="10" t="s">
        <v>123</v>
      </c>
      <c r="B116">
        <v>4262</v>
      </c>
      <c r="C116">
        <v>2599</v>
      </c>
      <c r="D116">
        <v>2920</v>
      </c>
      <c r="E116">
        <v>3496</v>
      </c>
      <c r="F116">
        <v>4262</v>
      </c>
      <c r="G116">
        <v>1643</v>
      </c>
      <c r="H116" s="8">
        <v>5748</v>
      </c>
      <c r="I116" s="8">
        <v>5416</v>
      </c>
    </row>
    <row r="117" spans="1:9" x14ac:dyDescent="0.3">
      <c r="A117" s="10" t="s">
        <v>124</v>
      </c>
      <c r="B117">
        <v>1808</v>
      </c>
      <c r="C117">
        <v>1055</v>
      </c>
      <c r="D117">
        <v>1188</v>
      </c>
      <c r="E117">
        <v>1508</v>
      </c>
      <c r="F117">
        <v>1808</v>
      </c>
      <c r="G117">
        <v>713</v>
      </c>
      <c r="H117" s="8">
        <v>2347</v>
      </c>
      <c r="I117" s="8">
        <v>1938</v>
      </c>
    </row>
    <row r="118" spans="1:9" x14ac:dyDescent="0.3">
      <c r="A118" s="10" t="s">
        <v>125</v>
      </c>
      <c r="B118">
        <v>138</v>
      </c>
      <c r="C118">
        <v>131</v>
      </c>
      <c r="D118">
        <v>129</v>
      </c>
      <c r="E118">
        <v>130</v>
      </c>
      <c r="F118">
        <v>138</v>
      </c>
      <c r="G118">
        <v>36</v>
      </c>
      <c r="H118">
        <v>195</v>
      </c>
      <c r="I118">
        <v>193</v>
      </c>
    </row>
    <row r="119" spans="1:9" x14ac:dyDescent="0.3">
      <c r="A119" s="2" t="s">
        <v>116</v>
      </c>
      <c r="B119" s="3">
        <f t="shared" ref="B119" si="32">+SUM(B120:B122)</f>
        <v>5254</v>
      </c>
      <c r="C119" s="3">
        <f t="shared" ref="C119" si="33">+SUM(C120:C122)</f>
        <v>5166</v>
      </c>
      <c r="D119" s="3">
        <f t="shared" ref="D119" si="34">+SUM(D120:D122)</f>
        <v>5254</v>
      </c>
      <c r="E119" s="3">
        <f t="shared" ref="E119" si="35">+SUM(E120:E122)</f>
        <v>5166</v>
      </c>
      <c r="F119" s="3">
        <f t="shared" ref="F119" si="36">+SUM(F120:F122)</f>
        <v>5254</v>
      </c>
      <c r="G119" s="3">
        <f t="shared" ref="G119" si="37">+SUM(G120:G122)</f>
        <v>1379</v>
      </c>
      <c r="H119" s="3">
        <f t="shared" ref="H119" si="38">+SUM(H120:H122)</f>
        <v>5343</v>
      </c>
      <c r="I119" s="3">
        <f>+SUM(I120:I122)</f>
        <v>5955</v>
      </c>
    </row>
    <row r="120" spans="1:9" x14ac:dyDescent="0.3">
      <c r="A120" s="10" t="s">
        <v>123</v>
      </c>
      <c r="B120">
        <v>3622</v>
      </c>
      <c r="C120">
        <v>3575</v>
      </c>
      <c r="D120">
        <v>3622</v>
      </c>
      <c r="E120">
        <v>3575</v>
      </c>
      <c r="F120">
        <v>3622</v>
      </c>
      <c r="G120">
        <v>953</v>
      </c>
      <c r="H120" s="8">
        <v>3659</v>
      </c>
      <c r="I120" s="8">
        <v>4111</v>
      </c>
    </row>
    <row r="121" spans="1:9" x14ac:dyDescent="0.3">
      <c r="A121" s="10" t="s">
        <v>124</v>
      </c>
      <c r="B121">
        <v>1395</v>
      </c>
      <c r="C121">
        <v>1347</v>
      </c>
      <c r="D121">
        <v>1395</v>
      </c>
      <c r="E121">
        <v>1347</v>
      </c>
      <c r="F121">
        <v>1395</v>
      </c>
      <c r="G121">
        <v>363</v>
      </c>
      <c r="H121" s="8">
        <v>1494</v>
      </c>
      <c r="I121" s="8">
        <v>1610</v>
      </c>
    </row>
    <row r="122" spans="1:9" x14ac:dyDescent="0.3">
      <c r="A122" s="10" t="s">
        <v>125</v>
      </c>
      <c r="B122">
        <v>237</v>
      </c>
      <c r="C122">
        <v>244</v>
      </c>
      <c r="D122">
        <v>237</v>
      </c>
      <c r="E122">
        <v>244</v>
      </c>
      <c r="F122">
        <v>237</v>
      </c>
      <c r="G122">
        <v>63</v>
      </c>
      <c r="H122">
        <v>190</v>
      </c>
      <c r="I122">
        <v>234</v>
      </c>
    </row>
    <row r="123" spans="1:9" x14ac:dyDescent="0.3">
      <c r="A123" s="2" t="s">
        <v>117</v>
      </c>
      <c r="B123" s="3">
        <v>115</v>
      </c>
      <c r="C123" s="3">
        <v>125</v>
      </c>
      <c r="D123" s="3">
        <v>123</v>
      </c>
      <c r="E123" s="3">
        <v>145</v>
      </c>
      <c r="F123" s="3">
        <v>160</v>
      </c>
      <c r="G123" s="3">
        <v>130</v>
      </c>
      <c r="H123" s="3">
        <v>25</v>
      </c>
      <c r="I123" s="3">
        <v>102</v>
      </c>
    </row>
    <row r="124" spans="1:9" x14ac:dyDescent="0.3">
      <c r="A124" s="4" t="s">
        <v>113</v>
      </c>
      <c r="B124" s="5">
        <f t="shared" ref="B124:I124" si="39">+B107+B111+B115+B119+B123</f>
        <v>33841</v>
      </c>
      <c r="C124" s="5">
        <f t="shared" si="39"/>
        <v>29724</v>
      </c>
      <c r="D124" s="5">
        <f t="shared" si="39"/>
        <v>31041</v>
      </c>
      <c r="E124" s="5">
        <f t="shared" si="39"/>
        <v>34542</v>
      </c>
      <c r="F124" s="5">
        <f t="shared" si="39"/>
        <v>37336</v>
      </c>
      <c r="G124" s="5">
        <f t="shared" si="39"/>
        <v>23924</v>
      </c>
      <c r="H124" s="5">
        <f t="shared" si="39"/>
        <v>42293</v>
      </c>
      <c r="I124" s="5">
        <f t="shared" si="39"/>
        <v>44436</v>
      </c>
    </row>
    <row r="125" spans="1:9" x14ac:dyDescent="0.3">
      <c r="A125" s="2" t="s">
        <v>114</v>
      </c>
      <c r="B125" s="3">
        <v>1982</v>
      </c>
      <c r="C125" s="3">
        <v>2037</v>
      </c>
      <c r="D125" s="3">
        <v>2042</v>
      </c>
      <c r="E125" s="3">
        <v>1886</v>
      </c>
      <c r="F125" s="3">
        <v>1906</v>
      </c>
      <c r="G125" s="3">
        <v>1846</v>
      </c>
      <c r="H125" s="3">
        <v>2205</v>
      </c>
      <c r="I125" s="3">
        <v>2346</v>
      </c>
    </row>
    <row r="126" spans="1:9" x14ac:dyDescent="0.3">
      <c r="A126" s="2" t="s">
        <v>118</v>
      </c>
      <c r="B126" s="3"/>
      <c r="C126" s="3"/>
      <c r="D126" s="3"/>
      <c r="E126" s="3"/>
      <c r="F126" s="3"/>
      <c r="G126" s="3"/>
      <c r="H126" s="3">
        <v>40</v>
      </c>
      <c r="I126" s="3">
        <v>-72</v>
      </c>
    </row>
    <row r="127" spans="1:9" ht="15" thickBot="1" x14ac:dyDescent="0.35">
      <c r="A127" s="6" t="s">
        <v>115</v>
      </c>
      <c r="B127" s="7">
        <f t="shared" ref="B127:H127" si="40">+SUM(B124:B126)</f>
        <v>35823</v>
      </c>
      <c r="C127" s="7">
        <f t="shared" si="40"/>
        <v>31761</v>
      </c>
      <c r="D127" s="7">
        <f t="shared" si="40"/>
        <v>33083</v>
      </c>
      <c r="E127" s="7">
        <f t="shared" si="40"/>
        <v>36428</v>
      </c>
      <c r="F127" s="7">
        <f t="shared" si="40"/>
        <v>39242</v>
      </c>
      <c r="G127" s="7">
        <f t="shared" si="40"/>
        <v>25770</v>
      </c>
      <c r="H127" s="7">
        <f t="shared" si="40"/>
        <v>44538</v>
      </c>
      <c r="I127" s="7">
        <f>+SUM(I124:I126)</f>
        <v>46710</v>
      </c>
    </row>
    <row r="128" spans="1:9" s="11" customFormat="1" ht="15" thickTop="1" x14ac:dyDescent="0.3">
      <c r="A128" s="11" t="s">
        <v>121</v>
      </c>
      <c r="B128" s="12">
        <f t="shared" ref="B128:I128" si="41">+B127-B2</f>
        <v>5222</v>
      </c>
      <c r="C128" s="12">
        <f t="shared" si="41"/>
        <v>-615</v>
      </c>
      <c r="D128" s="12">
        <f t="shared" si="41"/>
        <v>-1267</v>
      </c>
      <c r="E128" s="12">
        <f t="shared" si="41"/>
        <v>31</v>
      </c>
      <c r="F128" s="12">
        <f t="shared" si="41"/>
        <v>125</v>
      </c>
      <c r="G128" s="12">
        <f t="shared" si="41"/>
        <v>-11633</v>
      </c>
      <c r="H128" s="12">
        <f t="shared" si="41"/>
        <v>0</v>
      </c>
      <c r="I128" s="12">
        <f t="shared" si="41"/>
        <v>0</v>
      </c>
    </row>
    <row r="129" spans="1:9" x14ac:dyDescent="0.3">
      <c r="A129" s="1" t="s">
        <v>120</v>
      </c>
    </row>
    <row r="130" spans="1:9" x14ac:dyDescent="0.3">
      <c r="A130" s="2" t="s">
        <v>110</v>
      </c>
      <c r="B130" s="3">
        <v>3702</v>
      </c>
      <c r="C130" s="3">
        <v>3899</v>
      </c>
      <c r="D130" s="3">
        <v>4351</v>
      </c>
      <c r="E130" s="3">
        <v>4479</v>
      </c>
      <c r="F130" s="3">
        <v>4702</v>
      </c>
      <c r="G130" s="3">
        <v>3243</v>
      </c>
      <c r="H130" s="3">
        <v>5089</v>
      </c>
      <c r="I130" s="3">
        <v>5114</v>
      </c>
    </row>
    <row r="131" spans="1:9" x14ac:dyDescent="0.3">
      <c r="A131" s="2" t="s">
        <v>111</v>
      </c>
      <c r="B131" s="3">
        <v>1482</v>
      </c>
      <c r="C131" s="3">
        <v>1726</v>
      </c>
      <c r="D131" s="3">
        <v>1859</v>
      </c>
      <c r="E131" s="3">
        <v>1928</v>
      </c>
      <c r="F131" s="3">
        <v>2048</v>
      </c>
      <c r="G131" s="3">
        <v>1496</v>
      </c>
      <c r="H131" s="3">
        <v>2435</v>
      </c>
      <c r="I131" s="3">
        <v>3293</v>
      </c>
    </row>
    <row r="132" spans="1:9" x14ac:dyDescent="0.3">
      <c r="A132" s="2" t="s">
        <v>112</v>
      </c>
      <c r="B132" s="3">
        <v>1149</v>
      </c>
      <c r="C132" s="3">
        <v>1371</v>
      </c>
      <c r="D132" s="3">
        <v>1725</v>
      </c>
      <c r="E132" s="3">
        <v>1944</v>
      </c>
      <c r="F132" s="3">
        <v>2286</v>
      </c>
      <c r="G132" s="3">
        <v>1658</v>
      </c>
      <c r="H132" s="3">
        <v>3243</v>
      </c>
      <c r="I132" s="3">
        <v>2365</v>
      </c>
    </row>
    <row r="133" spans="1:9" x14ac:dyDescent="0.3">
      <c r="A133" s="2" t="s">
        <v>116</v>
      </c>
      <c r="B133" s="3">
        <v>751</v>
      </c>
      <c r="C133" s="3">
        <v>883</v>
      </c>
      <c r="D133" s="3">
        <v>984</v>
      </c>
      <c r="E133" s="3">
        <v>1074</v>
      </c>
      <c r="F133" s="3">
        <v>1221</v>
      </c>
      <c r="G133" s="3">
        <v>902</v>
      </c>
      <c r="H133" s="3">
        <v>1530</v>
      </c>
      <c r="I133" s="3">
        <v>1896</v>
      </c>
    </row>
    <row r="134" spans="1:9" x14ac:dyDescent="0.3">
      <c r="A134" s="2" t="s">
        <v>117</v>
      </c>
      <c r="B134" s="3">
        <v>115</v>
      </c>
      <c r="C134" s="3">
        <v>125</v>
      </c>
      <c r="D134" s="3">
        <v>123</v>
      </c>
      <c r="E134" s="3">
        <v>145</v>
      </c>
      <c r="F134" s="3">
        <v>160</v>
      </c>
      <c r="G134" s="3">
        <v>130</v>
      </c>
      <c r="H134" s="3">
        <v>-3656</v>
      </c>
      <c r="I134" s="3">
        <v>-4262</v>
      </c>
    </row>
    <row r="135" spans="1:9" x14ac:dyDescent="0.3">
      <c r="A135" s="4" t="s">
        <v>113</v>
      </c>
      <c r="B135" s="5">
        <f t="shared" ref="B135:I135" si="42">+SUM(B130:B134)</f>
        <v>7199</v>
      </c>
      <c r="C135" s="5">
        <f t="shared" si="42"/>
        <v>8004</v>
      </c>
      <c r="D135" s="5">
        <f t="shared" si="42"/>
        <v>9042</v>
      </c>
      <c r="E135" s="5">
        <f t="shared" si="42"/>
        <v>9570</v>
      </c>
      <c r="F135" s="5">
        <f t="shared" si="42"/>
        <v>10417</v>
      </c>
      <c r="G135" s="5">
        <f t="shared" si="42"/>
        <v>7429</v>
      </c>
      <c r="H135" s="5">
        <f t="shared" si="42"/>
        <v>8641</v>
      </c>
      <c r="I135" s="5">
        <f t="shared" si="42"/>
        <v>8406</v>
      </c>
    </row>
    <row r="136" spans="1:9" x14ac:dyDescent="0.3">
      <c r="A136" s="2" t="s">
        <v>114</v>
      </c>
      <c r="B136" s="3">
        <v>570</v>
      </c>
      <c r="C136" s="3">
        <v>665</v>
      </c>
      <c r="D136" s="3">
        <v>712</v>
      </c>
      <c r="E136" s="3">
        <v>605</v>
      </c>
      <c r="F136" s="3">
        <v>491</v>
      </c>
      <c r="G136" s="3">
        <v>315</v>
      </c>
      <c r="H136" s="3">
        <v>543</v>
      </c>
      <c r="I136" s="3">
        <v>669</v>
      </c>
    </row>
    <row r="137" spans="1:9" x14ac:dyDescent="0.3">
      <c r="A137" s="2" t="s">
        <v>118</v>
      </c>
      <c r="B137" s="3">
        <v>-82</v>
      </c>
      <c r="C137" s="3">
        <v>-44</v>
      </c>
      <c r="D137" s="3">
        <v>-27</v>
      </c>
      <c r="E137" s="3">
        <v>-36</v>
      </c>
      <c r="F137" s="3">
        <v>-50</v>
      </c>
      <c r="G137" s="3">
        <v>-89</v>
      </c>
      <c r="H137" s="3">
        <v>-2261</v>
      </c>
      <c r="I137" s="3">
        <v>-2219</v>
      </c>
    </row>
    <row r="138" spans="1:9" ht="15" thickBot="1" x14ac:dyDescent="0.35">
      <c r="A138" s="6" t="s">
        <v>122</v>
      </c>
      <c r="B138" s="7">
        <f t="shared" ref="B138" si="43">+SUM(B135:B137)</f>
        <v>7687</v>
      </c>
      <c r="C138" s="7">
        <f t="shared" ref="C138" si="44">+SUM(C135:C137)</f>
        <v>8625</v>
      </c>
      <c r="D138" s="7">
        <f t="shared" ref="D138" si="45">+SUM(D135:D137)</f>
        <v>9727</v>
      </c>
      <c r="E138" s="7">
        <f t="shared" ref="E138" si="46">+SUM(E135:E137)</f>
        <v>10139</v>
      </c>
      <c r="F138" s="7">
        <f t="shared" ref="F138" si="47">+SUM(F135:F137)</f>
        <v>10858</v>
      </c>
      <c r="G138" s="7">
        <f t="shared" ref="G138" si="48">+SUM(G135:G137)</f>
        <v>7655</v>
      </c>
      <c r="H138" s="7">
        <f t="shared" ref="H138" si="49">+SUM(H135:H137)</f>
        <v>6923</v>
      </c>
      <c r="I138" s="7">
        <f>+SUM(I135:I137)</f>
        <v>6856</v>
      </c>
    </row>
    <row r="139" spans="1:9" s="11" customFormat="1" ht="15" thickTop="1" x14ac:dyDescent="0.3">
      <c r="A139" s="11" t="s">
        <v>121</v>
      </c>
      <c r="B139" s="12">
        <f t="shared" ref="B139:H139" si="50">+B138-B10-B8</f>
        <v>3812</v>
      </c>
      <c r="C139" s="12">
        <f t="shared" si="50"/>
        <v>5310</v>
      </c>
      <c r="D139" s="12">
        <f t="shared" si="50"/>
        <v>5857</v>
      </c>
      <c r="E139" s="12">
        <f t="shared" si="50"/>
        <v>5887</v>
      </c>
      <c r="F139" s="12">
        <f t="shared" si="50"/>
        <v>6051</v>
      </c>
      <c r="G139" s="12">
        <f t="shared" si="50"/>
        <v>3750</v>
      </c>
      <c r="H139" s="12">
        <f t="shared" si="50"/>
        <v>0</v>
      </c>
      <c r="I139" s="12">
        <f>+I138-I10-I8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João Azevedo</cp:lastModifiedBy>
  <dcterms:created xsi:type="dcterms:W3CDTF">2020-05-20T17:26:08Z</dcterms:created>
  <dcterms:modified xsi:type="dcterms:W3CDTF">2024-09-27T20:06:16Z</dcterms:modified>
</cp:coreProperties>
</file>