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Financial Statements" sheetId="2" r:id="rId5"/>
    <sheet state="visible" name="List of Ratios" sheetId="3" r:id="rId6"/>
  </sheets>
  <definedNames/>
  <calcPr/>
  <extLst>
    <ext uri="GoogleSheetsCustomDataVersion2">
      <go:sheetsCustomData xmlns:go="http://customooxmlschemas.google.com/" r:id="rId7" roundtripDataChecksum="A4leaXJGwbk9oDebQ4O5YwwPuUaRxG0HWMORo4ypTdM="/>
    </ext>
  </extLst>
</workbook>
</file>

<file path=xl/sharedStrings.xml><?xml version="1.0" encoding="utf-8"?>
<sst xmlns="http://schemas.openxmlformats.org/spreadsheetml/2006/main" count="175" uniqueCount="162">
  <si>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</si>
  <si>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</si>
  <si>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</si>
  <si>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Amazon.com, Inc. - Annual reports, proxies and shareholder letters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</si>
  <si>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</si>
  <si>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</si>
  <si>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</si>
  <si>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</si>
  <si>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</si>
  <si>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</si>
  <si>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</si>
  <si>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</si>
  <si>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AMAZON.COM, INC.</t>
  </si>
  <si>
    <t>(In millions, except number of shares which are reflected in thousands and per share amounts)</t>
  </si>
  <si>
    <t>CONSOLIDATED STATEMENTS OF OPERATIONS</t>
  </si>
  <si>
    <t>(in millions, except per share data)</t>
  </si>
  <si>
    <t>Year Ended December 31,</t>
  </si>
  <si>
    <t>Net product sales</t>
  </si>
  <si>
    <t>Net service sales</t>
  </si>
  <si>
    <t>Total net sales</t>
  </si>
  <si>
    <t>Operating expenses:</t>
  </si>
  <si>
    <t>Cost of sales</t>
  </si>
  <si>
    <t>Gross margin</t>
  </si>
  <si>
    <t>Fulfillment</t>
  </si>
  <si>
    <t>Technology and content</t>
  </si>
  <si>
    <t>Sales and marketing</t>
  </si>
  <si>
    <t>General and administrative</t>
  </si>
  <si>
    <t>Other operating expense (income), net</t>
  </si>
  <si>
    <t>Total operating expenses</t>
  </si>
  <si>
    <t>Operating income(EBIT)</t>
  </si>
  <si>
    <t>Interest income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</si>
  <si>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</si>
  <si>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</si>
  <si>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</si>
  <si>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</si>
  <si>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</si>
  <si>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</si>
  <si>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</si>
  <si>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</si>
  <si>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</si>
  <si>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</si>
  <si>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>Basic</t>
  </si>
  <si>
    <t>Diluted</t>
  </si>
  <si>
    <t>CONSOLIDATED BALANCE SHEETS</t>
  </si>
  <si>
    <t>December 31,</t>
  </si>
  <si>
    <t>ASSETS</t>
  </si>
  <si>
    <t>Current assets: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</si>
  <si>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</si>
  <si>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</si>
  <si>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</si>
  <si>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</si>
  <si>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</si>
  <si>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</si>
  <si>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</si>
  <si>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</si>
  <si>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</si>
  <si>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non-current assets</t>
  </si>
  <si>
    <t>Total assets</t>
  </si>
  <si>
    <t>LIABILITIES AND STOCKHOLDERS’ EQUITY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</si>
  <si>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</si>
  <si>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</si>
  <si>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</si>
  <si>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</si>
  <si>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</si>
  <si>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</si>
  <si>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</si>
  <si>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</si>
  <si>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Total non current liabilities</t>
  </si>
  <si>
    <t>Commitments and contingencies (Note 7)</t>
  </si>
  <si>
    <t>Stockholders’ equity:</t>
  </si>
  <si>
    <t>Preferred stock ($0.01 par value; 500 shares authorized; no shares issued or outstanding)</t>
  </si>
  <si>
    <t>—</t>
  </si>
  <si>
    <t>Common stock ($0.01 par value; 100,000 shares authorized; 10,644 and 10,757 shares</t>
  </si>
  <si>
    <t>issued; 10,175 and 10,242 shares outstanding)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</si>
  <si>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</si>
  <si>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</si>
  <si>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</si>
  <si>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</si>
  <si>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</si>
  <si>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>Total liabilities and stockholders’ equity</t>
  </si>
  <si>
    <t>CONSOLIDATED STATEMENTS OF CASH FLOWS</t>
  </si>
  <si>
    <t xml:space="preserve">Years ended </t>
  </si>
  <si>
    <t>CASH, CASH EQUIVALENTS, AND RESTRICTED CASH, BEGINNING OF</t>
  </si>
  <si>
    <t>PERIOD</t>
  </si>
  <si>
    <t>OPERATING ACTIVITIES:</t>
  </si>
  <si>
    <t>Adjustments to reconcile net income (loss) to net cash from operating activities:</t>
  </si>
  <si>
    <t>Depreciation and amortization of property and equipment and capitalized content</t>
  </si>
  <si>
    <t>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</si>
  <si>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</si>
  <si>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</si>
  <si>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</si>
  <si>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</si>
  <si>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</si>
  <si>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</si>
  <si>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</si>
  <si>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</si>
  <si>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</si>
  <si>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</si>
  <si>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</si>
  <si>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</si>
  <si>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</si>
  <si>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</si>
  <si>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</si>
  <si>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</si>
  <si>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</si>
  <si>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</si>
  <si>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</si>
  <si>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</si>
  <si>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</si>
  <si>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</si>
  <si>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</si>
  <si>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</si>
  <si>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Years ended ,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</si>
  <si>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</si>
  <si>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</si>
  <si>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</si>
  <si>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</si>
  <si>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</si>
  <si>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</si>
  <si>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</si>
  <si>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</si>
  <si>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</si>
  <si>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</si>
  <si>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</si>
  <si>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daily operating exenditure</t>
  </si>
  <si>
    <t>Profitability</t>
  </si>
  <si>
    <t>EBITDA margin</t>
  </si>
  <si>
    <t>EBITDA</t>
  </si>
  <si>
    <t>EBIT margin</t>
  </si>
  <si>
    <t>EBIT</t>
  </si>
  <si>
    <t>Net margin</t>
  </si>
  <si>
    <t>Depreciation and amortization expense on property and equipment was $16.2 billion, $22.9 billion, and $24.9 billion</t>
  </si>
  <si>
    <t>which includes amortization of property and equipment acquired under finance leases of $8.5 billion, $9.9 billion, and $6.1</t>
  </si>
  <si>
    <t>billion for 2020, 2021, and 2022.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</si>
  <si>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</si>
  <si>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</si>
  <si>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</si>
  <si>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</si>
  <si>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</si>
  <si>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</si>
  <si>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</si>
  <si>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</si>
  <si>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Debt service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</si>
  <si>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</si>
  <si>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</si>
  <si>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</si>
  <si>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</si>
  <si>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</si>
  <si>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</si>
  <si>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earnings(P/E)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</si>
  <si>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</si>
  <si>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</si>
  <si>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</si>
  <si>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</si>
  <si>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</si>
  <si>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</si>
  <si>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</si>
  <si>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</si>
  <si>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</si>
  <si>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</si>
  <si>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share price</t>
  </si>
  <si>
    <t>Market capitalization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</si>
</sst>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* #,##0_);_(* \(#,##0\);_(* &quot;-&quot;??_);_(@_)"/>
    <numFmt numFmtId="165" formatCode="[$$-809]#,##0"/>
    <numFmt numFmtId="166" formatCode="[$$-809]#,##0.00"/>
    <numFmt numFmtId="167" formatCode="0.0"/>
    <numFmt numFmtId="168" formatCode="0.00000"/>
    <numFmt numFmtId="169" formatCode="m-d"/>
  </numFmts>
  <fonts count="24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u/>
      <sz val="11.0"/>
      <color rgb="FF0000FF"/>
      <name val="Calibri"/>
    </font>
    <font>
      <b/>
      <sz val="11.0"/>
      <color theme="1"/>
      <name val="Calibri"/>
    </font>
    <font>
      <b/>
      <sz val="11.0"/>
      <color theme="0"/>
      <name val="Times New Roman"/>
    </font>
    <font>
      <sz val="11.0"/>
      <color theme="0"/>
      <name val="Calibri"/>
    </font>
    <font/>
    <font>
      <color theme="1"/>
      <name val="Times New Roman"/>
    </font>
    <font>
      <color theme="1"/>
      <name val="Arial"/>
    </font>
    <font>
      <sz val="8.0"/>
      <color theme="1"/>
      <name val="Times New Roman"/>
    </font>
    <font>
      <b/>
      <sz val="11.0"/>
      <color theme="1"/>
      <name val="Times New Roman"/>
    </font>
    <font>
      <b/>
      <color theme="1"/>
      <name val="Times New Roman"/>
    </font>
    <font>
      <b/>
      <u/>
      <color theme="1"/>
      <name val="Times New Roman"/>
    </font>
    <font>
      <u/>
      <color theme="1"/>
      <name val="Times New Roman"/>
    </font>
    <font>
      <b/>
      <sz val="11.0"/>
      <color theme="1"/>
      <name val="Calibri"/>
      <scheme val="minor"/>
    </font>
    <font>
      <color theme="1"/>
      <name val="Calibri"/>
      <scheme val="minor"/>
    </font>
    <font>
      <u/>
      <color theme="1"/>
      <name val="Times New Roman"/>
    </font>
    <font>
      <u/>
      <color theme="1"/>
      <name val="Times New Roman"/>
    </font>
    <font>
      <u/>
      <color theme="1"/>
      <name val="Arial"/>
    </font>
    <font>
      <sz val="11.0"/>
      <color theme="1"/>
      <name val="Times New Roman"/>
    </font>
    <font>
      <sz val="11.0"/>
      <color theme="1"/>
      <name val="Arial"/>
    </font>
    <font>
      <b/>
      <sz val="20.0"/>
      <color theme="0"/>
      <name val="Calibri"/>
    </font>
    <font>
      <sz val="9.0"/>
      <color theme="4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073763"/>
        <bgColor rgb="FF073763"/>
      </patternFill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</fills>
  <borders count="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3" numFmtId="0" xfId="0" applyAlignment="1" applyFont="1">
      <alignment horizontal="left" readingOrder="0" shrinkToFit="0" wrapText="1"/>
    </xf>
    <xf borderId="0" fillId="0" fontId="4" numFmtId="0" xfId="0" applyAlignment="1" applyFont="1">
      <alignment shrinkToFit="0" wrapText="1"/>
    </xf>
    <xf borderId="0" fillId="3" fontId="5" numFmtId="0" xfId="0" applyFill="1" applyFont="1"/>
    <xf borderId="1" fillId="2" fontId="6" numFmtId="0" xfId="0" applyBorder="1" applyFont="1"/>
    <xf borderId="0" fillId="0" fontId="0" numFmtId="0" xfId="0" applyFont="1"/>
    <xf borderId="2" fillId="4" fontId="4" numFmtId="0" xfId="0" applyAlignment="1" applyBorder="1" applyFill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0" fillId="0" fontId="8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9" numFmtId="164" xfId="0" applyAlignment="1" applyFont="1" applyNumberFormat="1">
      <alignment vertical="bottom"/>
    </xf>
    <xf borderId="0" fillId="0" fontId="11" numFmtId="1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165" xfId="0" applyAlignment="1" applyFont="1" applyNumberFormat="1">
      <alignment horizontal="right" vertical="bottom"/>
    </xf>
    <xf borderId="0" fillId="0" fontId="8" numFmtId="3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3" xfId="0" applyAlignment="1" applyFont="1" applyNumberFormat="1">
      <alignment horizontal="right" vertical="bottom"/>
    </xf>
    <xf borderId="0" fillId="0" fontId="12" numFmtId="0" xfId="0" applyAlignment="1" applyFont="1">
      <alignment readingOrder="0" vertical="bottom"/>
    </xf>
    <xf borderId="0" fillId="0" fontId="13" numFmtId="3" xfId="0" applyAlignment="1" applyFont="1" applyNumberFormat="1">
      <alignment horizontal="right" vertical="bottom"/>
    </xf>
    <xf borderId="0" fillId="0" fontId="8" numFmtId="1" xfId="0" applyAlignment="1" applyFont="1" applyNumberFormat="1">
      <alignment horizontal="right" vertical="bottom"/>
    </xf>
    <xf borderId="5" fillId="0" fontId="4" numFmtId="0" xfId="0" applyBorder="1" applyFont="1"/>
    <xf borderId="0" fillId="0" fontId="8" numFmtId="0" xfId="0" applyAlignment="1" applyFont="1">
      <alignment vertical="bottom"/>
    </xf>
    <xf borderId="0" fillId="0" fontId="14" numFmtId="1" xfId="0" applyAlignment="1" applyFont="1" applyNumberFormat="1">
      <alignment horizontal="right" vertical="bottom"/>
    </xf>
    <xf borderId="0" fillId="0" fontId="8" numFmtId="1" xfId="0" applyAlignment="1" applyFont="1" applyNumberFormat="1">
      <alignment horizontal="right" vertical="bottom"/>
    </xf>
    <xf borderId="0" fillId="0" fontId="12" numFmtId="165" xfId="0" applyAlignment="1" applyFont="1" applyNumberFormat="1">
      <alignment horizontal="right" vertical="bottom"/>
    </xf>
    <xf borderId="0" fillId="0" fontId="8" numFmtId="166" xfId="0" applyAlignment="1" applyFont="1" applyNumberFormat="1">
      <alignment horizontal="right" vertical="bottom"/>
    </xf>
    <xf borderId="0" fillId="0" fontId="9" numFmtId="3" xfId="0" applyAlignment="1" applyFont="1" applyNumberFormat="1">
      <alignment vertical="bottom"/>
    </xf>
    <xf borderId="0" fillId="0" fontId="2" numFmtId="0" xfId="0" applyAlignment="1" applyFont="1">
      <alignment horizontal="left"/>
    </xf>
    <xf borderId="0" fillId="0" fontId="2" numFmtId="3" xfId="0" applyFont="1" applyNumberFormat="1"/>
    <xf borderId="0" fillId="0" fontId="2" numFmtId="4" xfId="0" applyFont="1" applyNumberFormat="1"/>
    <xf borderId="0" fillId="0" fontId="4" numFmtId="0" xfId="0" applyAlignment="1" applyFont="1">
      <alignment horizontal="center"/>
    </xf>
    <xf borderId="0" fillId="0" fontId="10" numFmtId="1" xfId="0" applyAlignment="1" applyFont="1" applyNumberFormat="1">
      <alignment vertical="bottom"/>
    </xf>
    <xf borderId="0" fillId="0" fontId="9" numFmtId="1" xfId="0" applyAlignment="1" applyFont="1" applyNumberFormat="1">
      <alignment vertical="bottom"/>
    </xf>
    <xf borderId="0" fillId="0" fontId="10" numFmtId="1" xfId="0" applyAlignment="1" applyFont="1" applyNumberFormat="1">
      <alignment horizontal="right" vertical="bottom"/>
    </xf>
    <xf borderId="0" fillId="0" fontId="15" numFmtId="0" xfId="0" applyAlignment="1" applyFont="1">
      <alignment readingOrder="0"/>
    </xf>
    <xf borderId="0" fillId="0" fontId="2" numFmtId="164" xfId="0" applyFont="1" applyNumberFormat="1"/>
    <xf borderId="0" fillId="0" fontId="16" numFmtId="164" xfId="0" applyAlignment="1" applyFont="1" applyNumberFormat="1">
      <alignment readingOrder="0"/>
    </xf>
    <xf borderId="0" fillId="0" fontId="17" numFmtId="3" xfId="0" applyAlignment="1" applyFont="1" applyNumberFormat="1">
      <alignment horizontal="right" vertical="bottom"/>
    </xf>
    <xf borderId="0" fillId="0" fontId="8" numFmtId="0" xfId="0" applyAlignment="1" applyFont="1">
      <alignment readingOrder="0" vertical="bottom"/>
    </xf>
    <xf borderId="0" fillId="0" fontId="18" numFmtId="165" xfId="0" applyAlignment="1" applyFont="1" applyNumberFormat="1">
      <alignment horizontal="right" vertical="bottom"/>
    </xf>
    <xf borderId="6" fillId="0" fontId="4" numFmtId="164" xfId="0" applyBorder="1" applyFont="1" applyNumberFormat="1"/>
    <xf borderId="5" fillId="0" fontId="4" numFmtId="164" xfId="0" applyBorder="1" applyFont="1" applyNumberFormat="1"/>
    <xf borderId="0" fillId="0" fontId="19" numFmtId="164" xfId="0" applyAlignment="1" applyFont="1" applyNumberFormat="1">
      <alignment vertical="bottom"/>
    </xf>
    <xf borderId="0" fillId="0" fontId="8" numFmtId="164" xfId="0" applyAlignment="1" applyFont="1" applyNumberFormat="1">
      <alignment vertical="bottom"/>
    </xf>
    <xf borderId="6" fillId="0" fontId="4" numFmtId="0" xfId="0" applyBorder="1" applyFont="1"/>
    <xf borderId="0" fillId="0" fontId="20" numFmtId="0" xfId="0" applyAlignment="1" applyFont="1">
      <alignment vertical="bottom"/>
    </xf>
    <xf borderId="0" fillId="0" fontId="21" numFmtId="0" xfId="0" applyAlignment="1" applyFont="1">
      <alignment vertical="bottom"/>
    </xf>
    <xf borderId="0" fillId="0" fontId="20" numFmtId="0" xfId="0" applyAlignment="1" applyFont="1">
      <alignment vertical="bottom"/>
    </xf>
    <xf borderId="0" fillId="0" fontId="20" numFmtId="165" xfId="0" applyAlignment="1" applyFont="1" applyNumberFormat="1">
      <alignment horizontal="right" vertical="bottom"/>
    </xf>
    <xf borderId="0" fillId="0" fontId="21" numFmtId="164" xfId="0" applyAlignment="1" applyFont="1" applyNumberFormat="1">
      <alignment vertical="bottom"/>
    </xf>
    <xf borderId="0" fillId="0" fontId="20" numFmtId="3" xfId="0" applyAlignment="1" applyFont="1" applyNumberFormat="1">
      <alignment horizontal="right" vertical="bottom"/>
    </xf>
    <xf borderId="0" fillId="0" fontId="20" numFmtId="1" xfId="0" applyAlignment="1" applyFont="1" applyNumberFormat="1">
      <alignment horizontal="right" vertical="bottom"/>
    </xf>
    <xf borderId="0" fillId="0" fontId="20" numFmtId="164" xfId="0" applyAlignment="1" applyFont="1" applyNumberFormat="1">
      <alignment vertical="bottom"/>
    </xf>
    <xf borderId="1" fillId="2" fontId="22" numFmtId="0" xfId="0" applyAlignment="1" applyBorder="1" applyFont="1">
      <alignment vertical="center"/>
    </xf>
    <xf borderId="0" fillId="4" fontId="5" numFmtId="0" xfId="0" applyFont="1"/>
    <xf borderId="1" fillId="4" fontId="6" numFmtId="0" xfId="0" applyAlignment="1" applyBorder="1" applyFont="1">
      <alignment horizontal="center"/>
    </xf>
    <xf borderId="0" fillId="0" fontId="4" numFmtId="0" xfId="0" applyAlignment="1" applyFont="1">
      <alignment readingOrder="0"/>
    </xf>
    <xf borderId="7" fillId="0" fontId="2" numFmtId="167" xfId="0" applyBorder="1" applyFont="1" applyNumberFormat="1"/>
    <xf borderId="7" fillId="0" fontId="4" numFmtId="0" xfId="0" applyBorder="1" applyFont="1"/>
    <xf borderId="7" fillId="0" fontId="16" numFmtId="0" xfId="0" applyBorder="1" applyFont="1"/>
    <xf borderId="7" fillId="0" fontId="2" numFmtId="0" xfId="0" applyAlignment="1" applyBorder="1" applyFont="1">
      <alignment horizontal="left"/>
    </xf>
    <xf borderId="7" fillId="0" fontId="16" numFmtId="168" xfId="0" applyBorder="1" applyFont="1" applyNumberFormat="1"/>
    <xf borderId="0" fillId="5" fontId="16" numFmtId="0" xfId="0" applyFill="1" applyFont="1"/>
    <xf borderId="7" fillId="0" fontId="16" numFmtId="10" xfId="0" applyBorder="1" applyFont="1" applyNumberFormat="1"/>
    <xf borderId="7" fillId="0" fontId="16" numFmtId="0" xfId="0" applyAlignment="1" applyBorder="1" applyFont="1">
      <alignment readingOrder="0"/>
    </xf>
    <xf borderId="7" fillId="0" fontId="4" numFmtId="0" xfId="0" applyAlignment="1" applyBorder="1" applyFont="1">
      <alignment horizontal="left"/>
    </xf>
    <xf borderId="7" fillId="0" fontId="23" numFmtId="0" xfId="0" applyAlignment="1" applyBorder="1" applyFont="1">
      <alignment readingOrder="0"/>
    </xf>
    <xf borderId="7" fillId="0" fontId="16" numFmtId="168" xfId="0" applyAlignment="1" applyBorder="1" applyFont="1" applyNumberFormat="1">
      <alignment readingOrder="0"/>
    </xf>
    <xf borderId="0" fillId="0" fontId="16" numFmtId="169" xfId="0" applyAlignment="1" applyFont="1" applyNumberFormat="1">
      <alignment readingOrder="0"/>
    </xf>
    <xf borderId="7" fillId="0" fontId="2" numFmtId="0" xfId="0" applyAlignment="1" applyBorder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7.86"/>
    <col customWidth="1" min="2" max="26" width="8.71"/>
  </cols>
  <sheetData>
    <row r="1" ht="14.25" customHeight="1">
      <c r="A1" s="1" t="s">
        <v>0</v>
      </c>
    </row>
    <row r="2" ht="14.25" customHeight="1">
      <c r="A2" s="2"/>
    </row>
    <row r="3" ht="14.25" customHeight="1">
      <c r="A3" s="2" t="s">
        <v>1</v>
      </c>
    </row>
    <row r="4" ht="14.25" customHeight="1">
      <c r="A4" s="3" t="s">
        <v>2</v>
      </c>
    </row>
    <row r="5" ht="14.25" customHeight="1">
      <c r="A5" s="4" t="s">
        <v>3</v>
      </c>
    </row>
    <row r="6" ht="14.25" customHeight="1">
      <c r="A6" s="2"/>
    </row>
    <row r="7" ht="14.25" customHeight="1">
      <c r="A7" s="2" t="s">
        <v>4</v>
      </c>
    </row>
    <row r="8" ht="14.25" customHeight="1">
      <c r="A8" s="2" t="s">
        <v>5</v>
      </c>
    </row>
    <row r="9" ht="14.25" customHeight="1">
      <c r="A9" s="2" t="s">
        <v>6</v>
      </c>
    </row>
    <row r="10" ht="14.25" customHeight="1">
      <c r="A10" s="2" t="s">
        <v>7</v>
      </c>
    </row>
    <row r="11" ht="14.25" customHeight="1">
      <c r="A11" s="2" t="s">
        <v>8</v>
      </c>
    </row>
    <row r="12" ht="14.25" customHeight="1">
      <c r="A12" s="2"/>
    </row>
    <row r="13" ht="14.25" customHeight="1">
      <c r="A13" s="5" t="s">
        <v>9</v>
      </c>
    </row>
    <row r="14" ht="14.25" customHeight="1">
      <c r="A14" s="2" t="s">
        <v>10</v>
      </c>
    </row>
    <row r="15" ht="14.25" customHeight="1">
      <c r="A15" s="2" t="s">
        <v>11</v>
      </c>
    </row>
    <row r="16" ht="14.25" customHeight="1">
      <c r="A16" s="2"/>
    </row>
    <row r="17" ht="14.25" customHeight="1">
      <c r="A17" s="2"/>
    </row>
    <row r="18" ht="14.25" customHeight="1">
      <c r="A18" s="2"/>
    </row>
    <row r="19" ht="14.25" customHeight="1">
      <c r="A19" s="2"/>
    </row>
    <row r="20" ht="14.25" customHeight="1">
      <c r="A20" s="2"/>
    </row>
    <row r="21" ht="14.25" customHeight="1">
      <c r="A21" s="2"/>
    </row>
    <row r="22" ht="14.25" customHeight="1">
      <c r="A22" s="2"/>
    </row>
    <row r="23" ht="14.25" customHeight="1">
      <c r="A23" s="2"/>
    </row>
    <row r="24" ht="14.25" customHeight="1">
      <c r="A24" s="2"/>
    </row>
    <row r="25" ht="14.25" customHeight="1">
      <c r="A25" s="2"/>
    </row>
    <row r="26" ht="14.25" customHeight="1">
      <c r="A26" s="2"/>
    </row>
    <row r="27" ht="14.25" customHeight="1">
      <c r="A27" s="2"/>
    </row>
    <row r="28" ht="14.25" customHeight="1">
      <c r="A28" s="2"/>
    </row>
    <row r="29" ht="14.25" customHeight="1">
      <c r="A29" s="2"/>
    </row>
    <row r="30" ht="14.25" customHeight="1">
      <c r="A30" s="2"/>
    </row>
    <row r="31" ht="14.25" customHeight="1">
      <c r="A31" s="2"/>
    </row>
    <row r="32" ht="14.25" customHeight="1">
      <c r="A32" s="2"/>
    </row>
    <row r="33" ht="14.25" customHeight="1">
      <c r="A33" s="2"/>
    </row>
    <row r="34" ht="14.25" customHeight="1">
      <c r="A34" s="2"/>
    </row>
    <row r="35" ht="14.25" customHeight="1">
      <c r="A35" s="2"/>
    </row>
    <row r="36" ht="14.25" customHeight="1">
      <c r="A36" s="2"/>
    </row>
    <row r="37" ht="14.25" customHeight="1">
      <c r="A37" s="2"/>
    </row>
    <row r="38" ht="14.25" customHeight="1">
      <c r="A38" s="2"/>
    </row>
    <row r="39" ht="14.25" customHeight="1">
      <c r="A39" s="2"/>
    </row>
    <row r="40" ht="14.25" customHeight="1">
      <c r="A40" s="2"/>
    </row>
    <row r="41" ht="14.25" customHeight="1">
      <c r="A41" s="2"/>
    </row>
    <row r="42" ht="14.25" customHeight="1">
      <c r="A42" s="2"/>
    </row>
    <row r="43" ht="14.25" customHeight="1">
      <c r="A43" s="2"/>
    </row>
    <row r="44" ht="14.25" customHeight="1">
      <c r="A44" s="2"/>
    </row>
    <row r="45" ht="14.25" customHeight="1">
      <c r="A45" s="2"/>
    </row>
    <row r="46" ht="14.25" customHeight="1">
      <c r="A46" s="2"/>
    </row>
    <row r="47" ht="14.25" customHeight="1">
      <c r="A47" s="2"/>
    </row>
    <row r="48" ht="14.25" customHeight="1">
      <c r="A48" s="2"/>
    </row>
    <row r="49" ht="14.25" customHeight="1">
      <c r="A49" s="2"/>
    </row>
    <row r="50" ht="14.25" customHeight="1">
      <c r="A50" s="2"/>
    </row>
    <row r="51" ht="14.25" customHeight="1">
      <c r="A51" s="2"/>
    </row>
    <row r="52" ht="14.25" customHeight="1">
      <c r="A52" s="2"/>
    </row>
    <row r="53" ht="14.25" customHeight="1">
      <c r="A53" s="2"/>
    </row>
    <row r="54" ht="14.25" customHeight="1">
      <c r="A54" s="2"/>
    </row>
    <row r="55" ht="14.25" customHeight="1">
      <c r="A55" s="2"/>
    </row>
    <row r="56" ht="14.25" customHeight="1">
      <c r="A56" s="2"/>
    </row>
    <row r="57" ht="14.25" customHeight="1">
      <c r="A57" s="2"/>
    </row>
    <row r="58" ht="14.25" customHeight="1">
      <c r="A58" s="2"/>
    </row>
    <row r="59" ht="14.25" customHeight="1">
      <c r="A59" s="2"/>
    </row>
    <row r="60" ht="14.25" customHeight="1">
      <c r="A60" s="2"/>
    </row>
    <row r="61" ht="14.25" customHeight="1">
      <c r="A61" s="2"/>
    </row>
    <row r="62" ht="14.25" customHeight="1">
      <c r="A62" s="2"/>
    </row>
    <row r="63" ht="14.25" customHeight="1">
      <c r="A63" s="2"/>
    </row>
    <row r="64" ht="14.25" customHeight="1">
      <c r="A64" s="2"/>
    </row>
    <row r="65" ht="14.25" customHeight="1">
      <c r="A65" s="2"/>
    </row>
    <row r="66" ht="14.25" customHeight="1">
      <c r="A66" s="2"/>
    </row>
    <row r="67" ht="14.25" customHeight="1">
      <c r="A67" s="2"/>
    </row>
    <row r="68" ht="14.25" customHeight="1">
      <c r="A68" s="2"/>
    </row>
    <row r="69" ht="14.25" customHeight="1">
      <c r="A69" s="2"/>
    </row>
    <row r="70" ht="14.25" customHeight="1">
      <c r="A70" s="2"/>
    </row>
    <row r="71" ht="14.25" customHeight="1">
      <c r="A71" s="2"/>
    </row>
    <row r="72" ht="14.25" customHeight="1">
      <c r="A72" s="2"/>
    </row>
    <row r="73" ht="14.25" customHeight="1">
      <c r="A73" s="2"/>
    </row>
    <row r="74" ht="14.25" customHeight="1">
      <c r="A74" s="2"/>
    </row>
    <row r="75" ht="14.25" customHeight="1">
      <c r="A75" s="2"/>
    </row>
    <row r="76" ht="14.25" customHeight="1">
      <c r="A76" s="2"/>
    </row>
    <row r="77" ht="14.25" customHeight="1">
      <c r="A77" s="2"/>
    </row>
    <row r="78" ht="14.25" customHeight="1">
      <c r="A78" s="2"/>
    </row>
    <row r="79" ht="14.25" customHeight="1">
      <c r="A79" s="2"/>
    </row>
    <row r="80" ht="14.25" customHeight="1">
      <c r="A80" s="2"/>
    </row>
    <row r="81" ht="14.25" customHeight="1">
      <c r="A81" s="2"/>
    </row>
    <row r="82" ht="14.25" customHeight="1">
      <c r="A82" s="2"/>
    </row>
    <row r="83" ht="14.25" customHeight="1">
      <c r="A83" s="2"/>
    </row>
    <row r="84" ht="14.25" customHeight="1">
      <c r="A84" s="2"/>
    </row>
    <row r="85" ht="14.25" customHeight="1">
      <c r="A85" s="2"/>
    </row>
    <row r="86" ht="14.25" customHeight="1">
      <c r="A86" s="2"/>
    </row>
    <row r="87" ht="14.25" customHeight="1">
      <c r="A87" s="2"/>
    </row>
    <row r="88" ht="14.25" customHeight="1">
      <c r="A88" s="2"/>
    </row>
    <row r="89" ht="14.25" customHeight="1">
      <c r="A89" s="2"/>
    </row>
    <row r="90" ht="14.25" customHeight="1">
      <c r="A90" s="2"/>
    </row>
    <row r="91" ht="14.25" customHeight="1">
      <c r="A91" s="2"/>
    </row>
    <row r="92" ht="14.25" customHeight="1">
      <c r="A92" s="2"/>
    </row>
    <row r="93" ht="14.25" customHeight="1">
      <c r="A93" s="2"/>
    </row>
    <row r="94" ht="14.25" customHeight="1">
      <c r="A94" s="2"/>
    </row>
    <row r="95" ht="14.25" customHeight="1">
      <c r="A95" s="2"/>
    </row>
    <row r="96" ht="14.25" customHeight="1">
      <c r="A96" s="2"/>
    </row>
    <row r="97" ht="14.25" customHeight="1">
      <c r="A97" s="2"/>
    </row>
    <row r="98" ht="14.25" customHeight="1">
      <c r="A98" s="2"/>
    </row>
    <row r="99" ht="14.25" customHeight="1">
      <c r="A99" s="2"/>
    </row>
    <row r="100" ht="14.25" customHeight="1">
      <c r="A100" s="2"/>
    </row>
    <row r="101" ht="14.25" customHeight="1">
      <c r="A101" s="2"/>
    </row>
    <row r="102" ht="14.25" customHeight="1">
      <c r="A102" s="2"/>
    </row>
    <row r="103" ht="14.25" customHeight="1">
      <c r="A103" s="2"/>
    </row>
    <row r="104" ht="14.25" customHeight="1">
      <c r="A104" s="2"/>
    </row>
    <row r="105" ht="14.25" customHeight="1">
      <c r="A105" s="2"/>
    </row>
    <row r="106" ht="14.25" customHeight="1">
      <c r="A106" s="2"/>
    </row>
    <row r="107" ht="14.25" customHeight="1">
      <c r="A107" s="2"/>
    </row>
    <row r="108" ht="14.25" customHeight="1">
      <c r="A108" s="2"/>
    </row>
    <row r="109" ht="14.25" customHeight="1">
      <c r="A109" s="2"/>
    </row>
    <row r="110" ht="14.25" customHeight="1">
      <c r="A110" s="2"/>
    </row>
    <row r="111" ht="14.25" customHeight="1">
      <c r="A111" s="2"/>
    </row>
    <row r="112" ht="14.25" customHeight="1">
      <c r="A112" s="2"/>
    </row>
    <row r="113" ht="14.25" customHeight="1">
      <c r="A113" s="2"/>
    </row>
    <row r="114" ht="14.25" customHeight="1">
      <c r="A114" s="2"/>
    </row>
    <row r="115" ht="14.25" customHeight="1">
      <c r="A115" s="2"/>
    </row>
    <row r="116" ht="14.25" customHeight="1">
      <c r="A116" s="2"/>
    </row>
    <row r="117" ht="14.25" customHeight="1">
      <c r="A117" s="2"/>
    </row>
    <row r="118" ht="14.25" customHeight="1">
      <c r="A118" s="2"/>
    </row>
    <row r="119" ht="14.25" customHeight="1">
      <c r="A119" s="2"/>
    </row>
    <row r="120" ht="14.25" customHeight="1">
      <c r="A120" s="2"/>
    </row>
    <row r="121" ht="14.25" customHeight="1">
      <c r="A121" s="2"/>
    </row>
    <row r="122" ht="14.25" customHeight="1">
      <c r="A122" s="2"/>
    </row>
    <row r="123" ht="14.25" customHeight="1">
      <c r="A123" s="2"/>
    </row>
    <row r="124" ht="14.25" customHeight="1">
      <c r="A124" s="2"/>
    </row>
    <row r="125" ht="14.25" customHeight="1">
      <c r="A125" s="2"/>
    </row>
    <row r="126" ht="14.25" customHeight="1">
      <c r="A126" s="2"/>
    </row>
    <row r="127" ht="14.25" customHeight="1">
      <c r="A127" s="2"/>
    </row>
    <row r="128" ht="14.25" customHeight="1">
      <c r="A128" s="2"/>
    </row>
    <row r="129" ht="14.25" customHeight="1">
      <c r="A129" s="2"/>
    </row>
    <row r="130" ht="14.25" customHeight="1">
      <c r="A130" s="2"/>
    </row>
    <row r="131" ht="14.25" customHeight="1">
      <c r="A131" s="2"/>
    </row>
    <row r="132" ht="14.25" customHeight="1">
      <c r="A132" s="2"/>
    </row>
    <row r="133" ht="14.25" customHeight="1">
      <c r="A133" s="2"/>
    </row>
    <row r="134" ht="14.25" customHeight="1">
      <c r="A134" s="2"/>
    </row>
    <row r="135" ht="14.25" customHeight="1">
      <c r="A135" s="2"/>
    </row>
    <row r="136" ht="14.25" customHeight="1">
      <c r="A136" s="2"/>
    </row>
    <row r="137" ht="14.25" customHeight="1">
      <c r="A137" s="2"/>
    </row>
    <row r="138" ht="14.25" customHeight="1">
      <c r="A138" s="2"/>
    </row>
    <row r="139" ht="14.25" customHeight="1">
      <c r="A139" s="2"/>
    </row>
    <row r="140" ht="14.25" customHeight="1">
      <c r="A140" s="2"/>
    </row>
    <row r="141" ht="14.25" customHeight="1">
      <c r="A141" s="2"/>
    </row>
    <row r="142" ht="14.25" customHeight="1">
      <c r="A142" s="2"/>
    </row>
    <row r="143" ht="14.25" customHeight="1">
      <c r="A143" s="2"/>
    </row>
    <row r="144" ht="14.25" customHeight="1">
      <c r="A144" s="2"/>
    </row>
    <row r="145" ht="14.25" customHeight="1">
      <c r="A145" s="2"/>
    </row>
    <row r="146" ht="14.25" customHeight="1">
      <c r="A146" s="2"/>
    </row>
    <row r="147" ht="14.25" customHeight="1">
      <c r="A147" s="2"/>
    </row>
    <row r="148" ht="14.25" customHeight="1">
      <c r="A148" s="2"/>
    </row>
    <row r="149" ht="14.25" customHeight="1">
      <c r="A149" s="2"/>
    </row>
    <row r="150" ht="14.25" customHeight="1">
      <c r="A150" s="2"/>
    </row>
    <row r="151" ht="14.25" customHeight="1">
      <c r="A151" s="2"/>
    </row>
    <row r="152" ht="14.25" customHeight="1">
      <c r="A152" s="2"/>
    </row>
    <row r="153" ht="14.25" customHeight="1">
      <c r="A153" s="2"/>
    </row>
    <row r="154" ht="14.25" customHeight="1">
      <c r="A154" s="2"/>
    </row>
    <row r="155" ht="14.25" customHeight="1">
      <c r="A155" s="2"/>
    </row>
    <row r="156" ht="14.25" customHeight="1">
      <c r="A156" s="2"/>
    </row>
    <row r="157" ht="14.25" customHeight="1">
      <c r="A157" s="2"/>
    </row>
    <row r="158" ht="14.25" customHeight="1">
      <c r="A158" s="2"/>
    </row>
    <row r="159" ht="14.25" customHeight="1">
      <c r="A159" s="2"/>
    </row>
    <row r="160" ht="14.25" customHeight="1">
      <c r="A160" s="2"/>
    </row>
    <row r="161" ht="14.25" customHeight="1">
      <c r="A161" s="2"/>
    </row>
    <row r="162" ht="14.25" customHeight="1">
      <c r="A162" s="2"/>
    </row>
    <row r="163" ht="14.25" customHeight="1">
      <c r="A163" s="2"/>
    </row>
    <row r="164" ht="14.25" customHeight="1">
      <c r="A164" s="2"/>
    </row>
    <row r="165" ht="14.25" customHeight="1">
      <c r="A165" s="2"/>
    </row>
    <row r="166" ht="14.25" customHeight="1">
      <c r="A166" s="2"/>
    </row>
    <row r="167" ht="14.25" customHeight="1">
      <c r="A167" s="2"/>
    </row>
    <row r="168" ht="14.25" customHeight="1">
      <c r="A168" s="2"/>
    </row>
    <row r="169" ht="14.25" customHeight="1">
      <c r="A169" s="2"/>
    </row>
    <row r="170" ht="14.25" customHeight="1">
      <c r="A170" s="2"/>
    </row>
    <row r="171" ht="14.25" customHeight="1">
      <c r="A171" s="2"/>
    </row>
    <row r="172" ht="14.25" customHeight="1">
      <c r="A172" s="2"/>
    </row>
    <row r="173" ht="14.25" customHeight="1">
      <c r="A173" s="2"/>
    </row>
    <row r="174" ht="14.25" customHeight="1">
      <c r="A174" s="2"/>
    </row>
    <row r="175" ht="14.25" customHeight="1">
      <c r="A175" s="2"/>
    </row>
    <row r="176" ht="14.25" customHeight="1">
      <c r="A176" s="2"/>
    </row>
    <row r="177" ht="14.25" customHeight="1">
      <c r="A177" s="2"/>
    </row>
    <row r="178" ht="14.25" customHeight="1">
      <c r="A178" s="2"/>
    </row>
    <row r="179" ht="14.25" customHeight="1">
      <c r="A179" s="2"/>
    </row>
    <row r="180" ht="14.25" customHeight="1">
      <c r="A180" s="2"/>
    </row>
    <row r="181" ht="14.25" customHeight="1">
      <c r="A181" s="2"/>
    </row>
    <row r="182" ht="14.25" customHeight="1">
      <c r="A182" s="2"/>
    </row>
    <row r="183" ht="14.25" customHeight="1">
      <c r="A183" s="2"/>
    </row>
    <row r="184" ht="14.25" customHeight="1">
      <c r="A184" s="2"/>
    </row>
    <row r="185" ht="14.25" customHeight="1">
      <c r="A185" s="2"/>
    </row>
    <row r="186" ht="14.25" customHeight="1">
      <c r="A186" s="2"/>
    </row>
    <row r="187" ht="14.25" customHeight="1">
      <c r="A187" s="2"/>
    </row>
    <row r="188" ht="14.25" customHeight="1">
      <c r="A188" s="2"/>
    </row>
    <row r="189" ht="14.25" customHeight="1">
      <c r="A189" s="2"/>
    </row>
    <row r="190" ht="14.25" customHeight="1">
      <c r="A190" s="2"/>
    </row>
    <row r="191" ht="14.25" customHeight="1">
      <c r="A191" s="2"/>
    </row>
    <row r="192" ht="14.25" customHeight="1">
      <c r="A192" s="2"/>
    </row>
    <row r="193" ht="14.25" customHeight="1">
      <c r="A193" s="2"/>
    </row>
    <row r="194" ht="14.25" customHeight="1">
      <c r="A194" s="2"/>
    </row>
    <row r="195" ht="14.25" customHeight="1">
      <c r="A195" s="2"/>
    </row>
    <row r="196" ht="14.25" customHeight="1">
      <c r="A196" s="2"/>
    </row>
    <row r="197" ht="14.25" customHeight="1">
      <c r="A197" s="2"/>
    </row>
    <row r="198" ht="14.25" customHeight="1">
      <c r="A198" s="2"/>
    </row>
    <row r="199" ht="14.25" customHeight="1">
      <c r="A199" s="2"/>
    </row>
    <row r="200" ht="14.25" customHeight="1">
      <c r="A200" s="2"/>
    </row>
    <row r="201" ht="14.25" customHeight="1">
      <c r="A201" s="2"/>
    </row>
    <row r="202" ht="14.25" customHeight="1">
      <c r="A202" s="2"/>
    </row>
    <row r="203" ht="14.25" customHeight="1">
      <c r="A203" s="2"/>
    </row>
    <row r="204" ht="14.25" customHeight="1">
      <c r="A204" s="2"/>
    </row>
    <row r="205" ht="14.25" customHeight="1">
      <c r="A205" s="2"/>
    </row>
    <row r="206" ht="14.25" customHeight="1">
      <c r="A206" s="2"/>
    </row>
    <row r="207" ht="14.25" customHeight="1">
      <c r="A207" s="2"/>
    </row>
    <row r="208" ht="14.25" customHeight="1">
      <c r="A208" s="2"/>
    </row>
    <row r="209" ht="14.25" customHeight="1">
      <c r="A209" s="2"/>
    </row>
    <row r="210" ht="14.25" customHeight="1">
      <c r="A210" s="2"/>
    </row>
    <row r="211" ht="14.25" customHeight="1">
      <c r="A211" s="2"/>
    </row>
    <row r="212" ht="14.25" customHeight="1">
      <c r="A212" s="2"/>
    </row>
    <row r="213" ht="14.25" customHeight="1">
      <c r="A213" s="2"/>
    </row>
    <row r="214" ht="14.25" customHeight="1">
      <c r="A214" s="2"/>
    </row>
    <row r="215" ht="14.25" customHeight="1">
      <c r="A215" s="2"/>
    </row>
    <row r="216" ht="14.25" customHeight="1">
      <c r="A216" s="2"/>
    </row>
    <row r="217" ht="14.25" customHeight="1">
      <c r="A217" s="2"/>
    </row>
    <row r="218" ht="14.25" customHeight="1">
      <c r="A218" s="2"/>
    </row>
    <row r="219" ht="14.25" customHeight="1">
      <c r="A219" s="2"/>
    </row>
    <row r="220" ht="14.25" customHeight="1">
      <c r="A220" s="2"/>
    </row>
    <row r="221" ht="14.25" customHeight="1">
      <c r="A221" s="2"/>
    </row>
    <row r="222" ht="14.25" customHeight="1">
      <c r="A222" s="2"/>
    </row>
    <row r="223" ht="14.25" customHeight="1">
      <c r="A223" s="2"/>
    </row>
    <row r="224" ht="14.25" customHeight="1">
      <c r="A224" s="2"/>
    </row>
    <row r="225" ht="14.25" customHeight="1">
      <c r="A225" s="2"/>
    </row>
    <row r="226" ht="14.25" customHeight="1">
      <c r="A226" s="2"/>
    </row>
    <row r="227" ht="14.25" customHeight="1">
      <c r="A227" s="2"/>
    </row>
    <row r="228" ht="14.25" customHeight="1">
      <c r="A228" s="2"/>
    </row>
    <row r="229" ht="14.25" customHeight="1">
      <c r="A229" s="2"/>
    </row>
    <row r="230" ht="14.25" customHeight="1">
      <c r="A230" s="2"/>
    </row>
    <row r="231" ht="14.25" customHeight="1">
      <c r="A231" s="2"/>
    </row>
    <row r="232" ht="14.25" customHeight="1">
      <c r="A232" s="2"/>
    </row>
    <row r="233" ht="14.25" customHeight="1">
      <c r="A233" s="2"/>
    </row>
    <row r="234" ht="14.25" customHeight="1">
      <c r="A234" s="2"/>
    </row>
    <row r="235" ht="14.25" customHeight="1">
      <c r="A235" s="2"/>
    </row>
    <row r="236" ht="14.25" customHeight="1">
      <c r="A236" s="2"/>
    </row>
    <row r="237" ht="14.25" customHeight="1">
      <c r="A237" s="2"/>
    </row>
    <row r="238" ht="14.25" customHeight="1">
      <c r="A238" s="2"/>
    </row>
    <row r="239" ht="14.25" customHeight="1">
      <c r="A239" s="2"/>
    </row>
    <row r="240" ht="14.25" customHeight="1">
      <c r="A240" s="2"/>
    </row>
    <row r="241" ht="14.25" customHeight="1">
      <c r="A241" s="2"/>
    </row>
    <row r="242" ht="14.25" customHeight="1">
      <c r="A242" s="2"/>
    </row>
    <row r="243" ht="14.25" customHeight="1">
      <c r="A243" s="2"/>
    </row>
    <row r="244" ht="14.25" customHeight="1">
      <c r="A244" s="2"/>
    </row>
    <row r="245" ht="14.25" customHeight="1">
      <c r="A245" s="2"/>
    </row>
    <row r="246" ht="14.25" customHeight="1">
      <c r="A246" s="2"/>
    </row>
    <row r="247" ht="14.25" customHeight="1">
      <c r="A247" s="2"/>
    </row>
    <row r="248" ht="14.25" customHeight="1">
      <c r="A248" s="2"/>
    </row>
    <row r="249" ht="14.25" customHeight="1">
      <c r="A249" s="2"/>
    </row>
    <row r="250" ht="14.25" customHeight="1">
      <c r="A250" s="2"/>
    </row>
    <row r="251" ht="14.25" customHeight="1">
      <c r="A251" s="2"/>
    </row>
    <row r="252" ht="14.25" customHeight="1">
      <c r="A252" s="2"/>
    </row>
    <row r="253" ht="14.25" customHeight="1">
      <c r="A253" s="2"/>
    </row>
    <row r="254" ht="14.25" customHeight="1">
      <c r="A254" s="2"/>
    </row>
    <row r="255" ht="14.25" customHeight="1">
      <c r="A255" s="2"/>
    </row>
    <row r="256" ht="14.25" customHeight="1">
      <c r="A256" s="2"/>
    </row>
    <row r="257" ht="14.25" customHeight="1">
      <c r="A257" s="2"/>
    </row>
    <row r="258" ht="14.25" customHeight="1">
      <c r="A258" s="2"/>
    </row>
    <row r="259" ht="14.25" customHeight="1">
      <c r="A259" s="2"/>
    </row>
    <row r="260" ht="14.25" customHeight="1">
      <c r="A260" s="2"/>
    </row>
    <row r="261" ht="14.25" customHeight="1">
      <c r="A261" s="2"/>
    </row>
    <row r="262" ht="14.25" customHeight="1">
      <c r="A262" s="2"/>
    </row>
    <row r="263" ht="14.25" customHeight="1">
      <c r="A263" s="2"/>
    </row>
    <row r="264" ht="14.25" customHeight="1">
      <c r="A264" s="2"/>
    </row>
    <row r="265" ht="14.25" customHeight="1">
      <c r="A265" s="2"/>
    </row>
    <row r="266" ht="14.25" customHeight="1">
      <c r="A266" s="2"/>
    </row>
    <row r="267" ht="14.25" customHeight="1">
      <c r="A267" s="2"/>
    </row>
    <row r="268" ht="14.25" customHeight="1">
      <c r="A268" s="2"/>
    </row>
    <row r="269" ht="14.25" customHeight="1">
      <c r="A269" s="2"/>
    </row>
    <row r="270" ht="14.25" customHeight="1">
      <c r="A270" s="2"/>
    </row>
    <row r="271" ht="14.25" customHeight="1">
      <c r="A271" s="2"/>
    </row>
    <row r="272" ht="14.25" customHeight="1">
      <c r="A272" s="2"/>
    </row>
    <row r="273" ht="14.25" customHeight="1">
      <c r="A273" s="2"/>
    </row>
    <row r="274" ht="14.25" customHeight="1">
      <c r="A274" s="2"/>
    </row>
    <row r="275" ht="14.25" customHeight="1">
      <c r="A275" s="2"/>
    </row>
    <row r="276" ht="14.25" customHeight="1">
      <c r="A276" s="2"/>
    </row>
    <row r="277" ht="14.25" customHeight="1">
      <c r="A277" s="2"/>
    </row>
    <row r="278" ht="14.25" customHeight="1">
      <c r="A278" s="2"/>
    </row>
    <row r="279" ht="14.25" customHeight="1">
      <c r="A279" s="2"/>
    </row>
    <row r="280" ht="14.25" customHeight="1">
      <c r="A280" s="2"/>
    </row>
    <row r="281" ht="14.25" customHeight="1">
      <c r="A281" s="2"/>
    </row>
    <row r="282" ht="14.25" customHeight="1">
      <c r="A282" s="2"/>
    </row>
    <row r="283" ht="14.25" customHeight="1">
      <c r="A283" s="2"/>
    </row>
    <row r="284" ht="14.25" customHeight="1">
      <c r="A284" s="2"/>
    </row>
    <row r="285" ht="14.25" customHeight="1">
      <c r="A285" s="2"/>
    </row>
    <row r="286" ht="14.25" customHeight="1">
      <c r="A286" s="2"/>
    </row>
    <row r="287" ht="14.25" customHeight="1">
      <c r="A287" s="2"/>
    </row>
    <row r="288" ht="14.25" customHeight="1">
      <c r="A288" s="2"/>
    </row>
    <row r="289" ht="14.25" customHeight="1">
      <c r="A289" s="2"/>
    </row>
    <row r="290" ht="14.25" customHeight="1">
      <c r="A290" s="2"/>
    </row>
    <row r="291" ht="14.25" customHeight="1">
      <c r="A291" s="2"/>
    </row>
    <row r="292" ht="14.25" customHeight="1">
      <c r="A292" s="2"/>
    </row>
    <row r="293" ht="14.25" customHeight="1">
      <c r="A293" s="2"/>
    </row>
    <row r="294" ht="14.25" customHeight="1">
      <c r="A294" s="2"/>
    </row>
    <row r="295" ht="14.25" customHeight="1">
      <c r="A295" s="2"/>
    </row>
    <row r="296" ht="14.25" customHeight="1">
      <c r="A296" s="2"/>
    </row>
    <row r="297" ht="14.25" customHeight="1">
      <c r="A297" s="2"/>
    </row>
    <row r="298" ht="14.25" customHeight="1">
      <c r="A298" s="2"/>
    </row>
    <row r="299" ht="14.25" customHeight="1">
      <c r="A299" s="2"/>
    </row>
    <row r="300" ht="14.25" customHeight="1">
      <c r="A300" s="2"/>
    </row>
    <row r="301" ht="14.25" customHeight="1">
      <c r="A301" s="2"/>
    </row>
    <row r="302" ht="14.25" customHeight="1">
      <c r="A302" s="2"/>
    </row>
    <row r="303" ht="14.25" customHeight="1">
      <c r="A303" s="2"/>
    </row>
    <row r="304" ht="14.25" customHeight="1">
      <c r="A304" s="2"/>
    </row>
    <row r="305" ht="14.25" customHeight="1">
      <c r="A305" s="2"/>
    </row>
    <row r="306" ht="14.25" customHeight="1">
      <c r="A306" s="2"/>
    </row>
    <row r="307" ht="14.25" customHeight="1">
      <c r="A307" s="2"/>
    </row>
    <row r="308" ht="14.25" customHeight="1">
      <c r="A308" s="2"/>
    </row>
    <row r="309" ht="14.25" customHeight="1">
      <c r="A309" s="2"/>
    </row>
    <row r="310" ht="14.25" customHeight="1">
      <c r="A310" s="2"/>
    </row>
    <row r="311" ht="14.25" customHeight="1">
      <c r="A311" s="2"/>
    </row>
    <row r="312" ht="14.25" customHeight="1">
      <c r="A312" s="2"/>
    </row>
    <row r="313" ht="14.25" customHeight="1">
      <c r="A313" s="2"/>
    </row>
    <row r="314" ht="14.25" customHeight="1">
      <c r="A314" s="2"/>
    </row>
    <row r="315" ht="14.25" customHeight="1">
      <c r="A315" s="2"/>
    </row>
    <row r="316" ht="14.25" customHeight="1">
      <c r="A316" s="2"/>
    </row>
    <row r="317" ht="14.25" customHeight="1">
      <c r="A317" s="2"/>
    </row>
    <row r="318" ht="14.25" customHeight="1">
      <c r="A318" s="2"/>
    </row>
    <row r="319" ht="14.25" customHeight="1">
      <c r="A319" s="2"/>
    </row>
    <row r="320" ht="14.25" customHeight="1">
      <c r="A320" s="2"/>
    </row>
    <row r="321" ht="14.25" customHeight="1">
      <c r="A321" s="2"/>
    </row>
    <row r="322" ht="14.25" customHeight="1">
      <c r="A322" s="2"/>
    </row>
    <row r="323" ht="14.25" customHeight="1">
      <c r="A323" s="2"/>
    </row>
    <row r="324" ht="14.25" customHeight="1">
      <c r="A324" s="2"/>
    </row>
    <row r="325" ht="14.25" customHeight="1">
      <c r="A325" s="2"/>
    </row>
    <row r="326" ht="14.25" customHeight="1">
      <c r="A326" s="2"/>
    </row>
    <row r="327" ht="14.25" customHeight="1">
      <c r="A327" s="2"/>
    </row>
    <row r="328" ht="14.25" customHeight="1">
      <c r="A328" s="2"/>
    </row>
    <row r="329" ht="14.25" customHeight="1">
      <c r="A329" s="2"/>
    </row>
    <row r="330" ht="14.25" customHeight="1">
      <c r="A330" s="2"/>
    </row>
    <row r="331" ht="14.25" customHeight="1">
      <c r="A331" s="2"/>
    </row>
    <row r="332" ht="14.25" customHeight="1">
      <c r="A332" s="2"/>
    </row>
    <row r="333" ht="14.25" customHeight="1">
      <c r="A333" s="2"/>
    </row>
    <row r="334" ht="14.25" customHeight="1">
      <c r="A334" s="2"/>
    </row>
    <row r="335" ht="14.25" customHeight="1">
      <c r="A335" s="2"/>
    </row>
    <row r="336" ht="14.25" customHeight="1">
      <c r="A336" s="2"/>
    </row>
    <row r="337" ht="14.25" customHeight="1">
      <c r="A337" s="2"/>
    </row>
    <row r="338" ht="14.25" customHeight="1">
      <c r="A338" s="2"/>
    </row>
    <row r="339" ht="14.25" customHeight="1">
      <c r="A339" s="2"/>
    </row>
    <row r="340" ht="14.25" customHeight="1">
      <c r="A340" s="2"/>
    </row>
    <row r="341" ht="14.25" customHeight="1">
      <c r="A341" s="2"/>
    </row>
    <row r="342" ht="14.25" customHeight="1">
      <c r="A342" s="2"/>
    </row>
    <row r="343" ht="14.25" customHeight="1">
      <c r="A343" s="2"/>
    </row>
    <row r="344" ht="14.25" customHeight="1">
      <c r="A344" s="2"/>
    </row>
    <row r="345" ht="14.25" customHeight="1">
      <c r="A345" s="2"/>
    </row>
    <row r="346" ht="14.25" customHeight="1">
      <c r="A346" s="2"/>
    </row>
    <row r="347" ht="14.25" customHeight="1">
      <c r="A347" s="2"/>
    </row>
    <row r="348" ht="14.25" customHeight="1">
      <c r="A348" s="2"/>
    </row>
    <row r="349" ht="14.25" customHeight="1">
      <c r="A349" s="2"/>
    </row>
    <row r="350" ht="14.25" customHeight="1">
      <c r="A350" s="2"/>
    </row>
    <row r="351" ht="14.25" customHeight="1">
      <c r="A351" s="2"/>
    </row>
    <row r="352" ht="14.25" customHeight="1">
      <c r="A352" s="2"/>
    </row>
    <row r="353" ht="14.25" customHeight="1">
      <c r="A353" s="2"/>
    </row>
    <row r="354" ht="14.25" customHeight="1">
      <c r="A354" s="2"/>
    </row>
    <row r="355" ht="14.25" customHeight="1">
      <c r="A355" s="2"/>
    </row>
    <row r="356" ht="14.25" customHeight="1">
      <c r="A356" s="2"/>
    </row>
    <row r="357" ht="14.25" customHeight="1">
      <c r="A357" s="2"/>
    </row>
    <row r="358" ht="14.25" customHeight="1">
      <c r="A358" s="2"/>
    </row>
    <row r="359" ht="14.25" customHeight="1">
      <c r="A359" s="2"/>
    </row>
    <row r="360" ht="14.25" customHeight="1">
      <c r="A360" s="2"/>
    </row>
    <row r="361" ht="14.25" customHeight="1">
      <c r="A361" s="2"/>
    </row>
    <row r="362" ht="14.25" customHeight="1">
      <c r="A362" s="2"/>
    </row>
    <row r="363" ht="14.25" customHeight="1">
      <c r="A363" s="2"/>
    </row>
    <row r="364" ht="14.25" customHeight="1">
      <c r="A364" s="2"/>
    </row>
    <row r="365" ht="14.25" customHeight="1">
      <c r="A365" s="2"/>
    </row>
    <row r="366" ht="14.25" customHeight="1">
      <c r="A366" s="2"/>
    </row>
    <row r="367" ht="14.25" customHeight="1">
      <c r="A367" s="2"/>
    </row>
    <row r="368" ht="14.25" customHeight="1">
      <c r="A368" s="2"/>
    </row>
    <row r="369" ht="14.25" customHeight="1">
      <c r="A369" s="2"/>
    </row>
    <row r="370" ht="14.25" customHeight="1">
      <c r="A370" s="2"/>
    </row>
    <row r="371" ht="14.25" customHeight="1">
      <c r="A371" s="2"/>
    </row>
    <row r="372" ht="14.25" customHeight="1">
      <c r="A372" s="2"/>
    </row>
    <row r="373" ht="14.25" customHeight="1">
      <c r="A373" s="2"/>
    </row>
    <row r="374" ht="14.25" customHeight="1">
      <c r="A374" s="2"/>
    </row>
    <row r="375" ht="14.25" customHeight="1">
      <c r="A375" s="2"/>
    </row>
    <row r="376" ht="14.25" customHeight="1">
      <c r="A376" s="2"/>
    </row>
    <row r="377" ht="14.25" customHeight="1">
      <c r="A377" s="2"/>
    </row>
    <row r="378" ht="14.25" customHeight="1">
      <c r="A378" s="2"/>
    </row>
    <row r="379" ht="14.25" customHeight="1">
      <c r="A379" s="2"/>
    </row>
    <row r="380" ht="14.25" customHeight="1">
      <c r="A380" s="2"/>
    </row>
    <row r="381" ht="14.25" customHeight="1">
      <c r="A381" s="2"/>
    </row>
    <row r="382" ht="14.25" customHeight="1">
      <c r="A382" s="2"/>
    </row>
    <row r="383" ht="14.25" customHeight="1">
      <c r="A383" s="2"/>
    </row>
    <row r="384" ht="14.25" customHeight="1">
      <c r="A384" s="2"/>
    </row>
    <row r="385" ht="14.25" customHeight="1">
      <c r="A385" s="2"/>
    </row>
    <row r="386" ht="14.25" customHeight="1">
      <c r="A386" s="2"/>
    </row>
    <row r="387" ht="14.25" customHeight="1">
      <c r="A387" s="2"/>
    </row>
    <row r="388" ht="14.25" customHeight="1">
      <c r="A388" s="2"/>
    </row>
    <row r="389" ht="14.25" customHeight="1">
      <c r="A389" s="2"/>
    </row>
    <row r="390" ht="14.25" customHeight="1">
      <c r="A390" s="2"/>
    </row>
    <row r="391" ht="14.25" customHeight="1">
      <c r="A391" s="2"/>
    </row>
    <row r="392" ht="14.25" customHeight="1">
      <c r="A392" s="2"/>
    </row>
    <row r="393" ht="14.25" customHeight="1">
      <c r="A393" s="2"/>
    </row>
    <row r="394" ht="14.25" customHeight="1">
      <c r="A394" s="2"/>
    </row>
    <row r="395" ht="14.25" customHeight="1">
      <c r="A395" s="2"/>
    </row>
    <row r="396" ht="14.25" customHeight="1">
      <c r="A396" s="2"/>
    </row>
    <row r="397" ht="14.25" customHeight="1">
      <c r="A397" s="2"/>
    </row>
    <row r="398" ht="14.25" customHeight="1">
      <c r="A398" s="2"/>
    </row>
    <row r="399" ht="14.25" customHeight="1">
      <c r="A399" s="2"/>
    </row>
    <row r="400" ht="14.25" customHeight="1">
      <c r="A400" s="2"/>
    </row>
    <row r="401" ht="14.25" customHeight="1">
      <c r="A401" s="2"/>
    </row>
    <row r="402" ht="14.25" customHeight="1">
      <c r="A402" s="2"/>
    </row>
    <row r="403" ht="14.25" customHeight="1">
      <c r="A403" s="2"/>
    </row>
    <row r="404" ht="14.25" customHeight="1">
      <c r="A404" s="2"/>
    </row>
    <row r="405" ht="14.25" customHeight="1">
      <c r="A405" s="2"/>
    </row>
    <row r="406" ht="14.25" customHeight="1">
      <c r="A406" s="2"/>
    </row>
    <row r="407" ht="14.25" customHeight="1">
      <c r="A407" s="2"/>
    </row>
    <row r="408" ht="14.25" customHeight="1">
      <c r="A408" s="2"/>
    </row>
    <row r="409" ht="14.25" customHeight="1">
      <c r="A409" s="2"/>
    </row>
    <row r="410" ht="14.25" customHeight="1">
      <c r="A410" s="2"/>
    </row>
    <row r="411" ht="14.25" customHeight="1">
      <c r="A411" s="2"/>
    </row>
    <row r="412" ht="14.25" customHeight="1">
      <c r="A412" s="2"/>
    </row>
    <row r="413" ht="14.25" customHeight="1">
      <c r="A413" s="2"/>
    </row>
    <row r="414" ht="14.25" customHeight="1">
      <c r="A414" s="2"/>
    </row>
    <row r="415" ht="14.25" customHeight="1">
      <c r="A415" s="2"/>
    </row>
    <row r="416" ht="14.25" customHeight="1">
      <c r="A416" s="2"/>
    </row>
    <row r="417" ht="14.25" customHeight="1">
      <c r="A417" s="2"/>
    </row>
    <row r="418" ht="14.25" customHeight="1">
      <c r="A418" s="2"/>
    </row>
    <row r="419" ht="14.25" customHeight="1">
      <c r="A419" s="2"/>
    </row>
    <row r="420" ht="14.25" customHeight="1">
      <c r="A420" s="2"/>
    </row>
    <row r="421" ht="14.25" customHeight="1">
      <c r="A421" s="2"/>
    </row>
    <row r="422" ht="14.25" customHeight="1">
      <c r="A422" s="2"/>
    </row>
    <row r="423" ht="14.25" customHeight="1">
      <c r="A423" s="2"/>
    </row>
    <row r="424" ht="14.25" customHeight="1">
      <c r="A424" s="2"/>
    </row>
    <row r="425" ht="14.25" customHeight="1">
      <c r="A425" s="2"/>
    </row>
    <row r="426" ht="14.25" customHeight="1">
      <c r="A426" s="2"/>
    </row>
    <row r="427" ht="14.25" customHeight="1">
      <c r="A427" s="2"/>
    </row>
    <row r="428" ht="14.25" customHeight="1">
      <c r="A428" s="2"/>
    </row>
    <row r="429" ht="14.25" customHeight="1">
      <c r="A429" s="2"/>
    </row>
    <row r="430" ht="14.25" customHeight="1">
      <c r="A430" s="2"/>
    </row>
    <row r="431" ht="14.25" customHeight="1">
      <c r="A431" s="2"/>
    </row>
    <row r="432" ht="14.25" customHeight="1">
      <c r="A432" s="2"/>
    </row>
    <row r="433" ht="14.25" customHeight="1">
      <c r="A433" s="2"/>
    </row>
    <row r="434" ht="14.25" customHeight="1">
      <c r="A434" s="2"/>
    </row>
    <row r="435" ht="14.25" customHeight="1">
      <c r="A435" s="2"/>
    </row>
    <row r="436" ht="14.25" customHeight="1">
      <c r="A436" s="2"/>
    </row>
    <row r="437" ht="14.25" customHeight="1">
      <c r="A437" s="2"/>
    </row>
    <row r="438" ht="14.25" customHeight="1">
      <c r="A438" s="2"/>
    </row>
    <row r="439" ht="14.25" customHeight="1">
      <c r="A439" s="2"/>
    </row>
    <row r="440" ht="14.25" customHeight="1">
      <c r="A440" s="2"/>
    </row>
    <row r="441" ht="14.25" customHeight="1">
      <c r="A441" s="2"/>
    </row>
    <row r="442" ht="14.25" customHeight="1">
      <c r="A442" s="2"/>
    </row>
    <row r="443" ht="14.25" customHeight="1">
      <c r="A443" s="2"/>
    </row>
    <row r="444" ht="14.25" customHeight="1">
      <c r="A444" s="2"/>
    </row>
    <row r="445" ht="14.25" customHeight="1">
      <c r="A445" s="2"/>
    </row>
    <row r="446" ht="14.25" customHeight="1">
      <c r="A446" s="2"/>
    </row>
    <row r="447" ht="14.25" customHeight="1">
      <c r="A447" s="2"/>
    </row>
    <row r="448" ht="14.25" customHeight="1">
      <c r="A448" s="2"/>
    </row>
    <row r="449" ht="14.25" customHeight="1">
      <c r="A449" s="2"/>
    </row>
    <row r="450" ht="14.25" customHeight="1">
      <c r="A450" s="2"/>
    </row>
    <row r="451" ht="14.25" customHeight="1">
      <c r="A451" s="2"/>
    </row>
    <row r="452" ht="14.25" customHeight="1">
      <c r="A452" s="2"/>
    </row>
    <row r="453" ht="14.25" customHeight="1">
      <c r="A453" s="2"/>
    </row>
    <row r="454" ht="14.25" customHeight="1">
      <c r="A454" s="2"/>
    </row>
    <row r="455" ht="14.25" customHeight="1">
      <c r="A455" s="2"/>
    </row>
    <row r="456" ht="14.25" customHeight="1">
      <c r="A456" s="2"/>
    </row>
    <row r="457" ht="14.25" customHeight="1">
      <c r="A457" s="2"/>
    </row>
    <row r="458" ht="14.25" customHeight="1">
      <c r="A458" s="2"/>
    </row>
    <row r="459" ht="14.25" customHeight="1">
      <c r="A459" s="2"/>
    </row>
    <row r="460" ht="14.25" customHeight="1">
      <c r="A460" s="2"/>
    </row>
    <row r="461" ht="14.25" customHeight="1">
      <c r="A461" s="2"/>
    </row>
    <row r="462" ht="14.25" customHeight="1">
      <c r="A462" s="2"/>
    </row>
    <row r="463" ht="14.25" customHeight="1">
      <c r="A463" s="2"/>
    </row>
    <row r="464" ht="14.25" customHeight="1">
      <c r="A464" s="2"/>
    </row>
    <row r="465" ht="14.25" customHeight="1">
      <c r="A465" s="2"/>
    </row>
    <row r="466" ht="14.25" customHeight="1">
      <c r="A466" s="2"/>
    </row>
    <row r="467" ht="14.25" customHeight="1">
      <c r="A467" s="2"/>
    </row>
    <row r="468" ht="14.25" customHeight="1">
      <c r="A468" s="2"/>
    </row>
    <row r="469" ht="14.25" customHeight="1">
      <c r="A469" s="2"/>
    </row>
    <row r="470" ht="14.25" customHeight="1">
      <c r="A470" s="2"/>
    </row>
    <row r="471" ht="14.25" customHeight="1">
      <c r="A471" s="2"/>
    </row>
    <row r="472" ht="14.25" customHeight="1">
      <c r="A472" s="2"/>
    </row>
    <row r="473" ht="14.25" customHeight="1">
      <c r="A473" s="2"/>
    </row>
    <row r="474" ht="14.25" customHeight="1">
      <c r="A474" s="2"/>
    </row>
    <row r="475" ht="14.25" customHeight="1">
      <c r="A475" s="2"/>
    </row>
    <row r="476" ht="14.25" customHeight="1">
      <c r="A476" s="2"/>
    </row>
    <row r="477" ht="14.25" customHeight="1">
      <c r="A477" s="2"/>
    </row>
    <row r="478" ht="14.25" customHeight="1">
      <c r="A478" s="2"/>
    </row>
    <row r="479" ht="14.25" customHeight="1">
      <c r="A479" s="2"/>
    </row>
    <row r="480" ht="14.25" customHeight="1">
      <c r="A480" s="2"/>
    </row>
    <row r="481" ht="14.25" customHeight="1">
      <c r="A481" s="2"/>
    </row>
    <row r="482" ht="14.25" customHeight="1">
      <c r="A482" s="2"/>
    </row>
    <row r="483" ht="14.25" customHeight="1">
      <c r="A483" s="2"/>
    </row>
    <row r="484" ht="14.25" customHeight="1">
      <c r="A484" s="2"/>
    </row>
    <row r="485" ht="14.25" customHeight="1">
      <c r="A485" s="2"/>
    </row>
    <row r="486" ht="14.25" customHeight="1">
      <c r="A486" s="2"/>
    </row>
    <row r="487" ht="14.25" customHeight="1">
      <c r="A487" s="2"/>
    </row>
    <row r="488" ht="14.25" customHeight="1">
      <c r="A488" s="2"/>
    </row>
    <row r="489" ht="14.25" customHeight="1">
      <c r="A489" s="2"/>
    </row>
    <row r="490" ht="14.25" customHeight="1">
      <c r="A490" s="2"/>
    </row>
    <row r="491" ht="14.25" customHeight="1">
      <c r="A491" s="2"/>
    </row>
    <row r="492" ht="14.25" customHeight="1">
      <c r="A492" s="2"/>
    </row>
    <row r="493" ht="14.25" customHeight="1">
      <c r="A493" s="2"/>
    </row>
    <row r="494" ht="14.25" customHeight="1">
      <c r="A494" s="2"/>
    </row>
    <row r="495" ht="14.25" customHeight="1">
      <c r="A495" s="2"/>
    </row>
    <row r="496" ht="14.25" customHeight="1">
      <c r="A496" s="2"/>
    </row>
    <row r="497" ht="14.25" customHeight="1">
      <c r="A497" s="2"/>
    </row>
    <row r="498" ht="14.25" customHeight="1">
      <c r="A498" s="2"/>
    </row>
    <row r="499" ht="14.25" customHeight="1">
      <c r="A499" s="2"/>
    </row>
    <row r="500" ht="14.25" customHeight="1">
      <c r="A500" s="2"/>
    </row>
    <row r="501" ht="14.25" customHeight="1">
      <c r="A501" s="2"/>
    </row>
    <row r="502" ht="14.25" customHeight="1">
      <c r="A502" s="2"/>
    </row>
    <row r="503" ht="14.25" customHeight="1">
      <c r="A503" s="2"/>
    </row>
    <row r="504" ht="14.25" customHeight="1">
      <c r="A504" s="2"/>
    </row>
    <row r="505" ht="14.25" customHeight="1">
      <c r="A505" s="2"/>
    </row>
    <row r="506" ht="14.25" customHeight="1">
      <c r="A506" s="2"/>
    </row>
    <row r="507" ht="14.25" customHeight="1">
      <c r="A507" s="2"/>
    </row>
    <row r="508" ht="14.25" customHeight="1">
      <c r="A508" s="2"/>
    </row>
    <row r="509" ht="14.25" customHeight="1">
      <c r="A509" s="2"/>
    </row>
    <row r="510" ht="14.25" customHeight="1">
      <c r="A510" s="2"/>
    </row>
    <row r="511" ht="14.25" customHeight="1">
      <c r="A511" s="2"/>
    </row>
    <row r="512" ht="14.25" customHeight="1">
      <c r="A512" s="2"/>
    </row>
    <row r="513" ht="14.25" customHeight="1">
      <c r="A513" s="2"/>
    </row>
    <row r="514" ht="14.25" customHeight="1">
      <c r="A514" s="2"/>
    </row>
    <row r="515" ht="14.25" customHeight="1">
      <c r="A515" s="2"/>
    </row>
    <row r="516" ht="14.25" customHeight="1">
      <c r="A516" s="2"/>
    </row>
    <row r="517" ht="14.25" customHeight="1">
      <c r="A517" s="2"/>
    </row>
    <row r="518" ht="14.25" customHeight="1">
      <c r="A518" s="2"/>
    </row>
    <row r="519" ht="14.25" customHeight="1">
      <c r="A519" s="2"/>
    </row>
    <row r="520" ht="14.25" customHeight="1">
      <c r="A520" s="2"/>
    </row>
    <row r="521" ht="14.25" customHeight="1">
      <c r="A521" s="2"/>
    </row>
    <row r="522" ht="14.25" customHeight="1">
      <c r="A522" s="2"/>
    </row>
    <row r="523" ht="14.25" customHeight="1">
      <c r="A523" s="2"/>
    </row>
    <row r="524" ht="14.25" customHeight="1">
      <c r="A524" s="2"/>
    </row>
    <row r="525" ht="14.25" customHeight="1">
      <c r="A525" s="2"/>
    </row>
    <row r="526" ht="14.25" customHeight="1">
      <c r="A526" s="2"/>
    </row>
    <row r="527" ht="14.25" customHeight="1">
      <c r="A527" s="2"/>
    </row>
    <row r="528" ht="14.25" customHeight="1">
      <c r="A528" s="2"/>
    </row>
    <row r="529" ht="14.25" customHeight="1">
      <c r="A529" s="2"/>
    </row>
    <row r="530" ht="14.25" customHeight="1">
      <c r="A530" s="2"/>
    </row>
    <row r="531" ht="14.25" customHeight="1">
      <c r="A531" s="2"/>
    </row>
    <row r="532" ht="14.25" customHeight="1">
      <c r="A532" s="2"/>
    </row>
    <row r="533" ht="14.25" customHeight="1">
      <c r="A533" s="2"/>
    </row>
    <row r="534" ht="14.25" customHeight="1">
      <c r="A534" s="2"/>
    </row>
    <row r="535" ht="14.25" customHeight="1">
      <c r="A535" s="2"/>
    </row>
    <row r="536" ht="14.25" customHeight="1">
      <c r="A536" s="2"/>
    </row>
    <row r="537" ht="14.25" customHeight="1">
      <c r="A537" s="2"/>
    </row>
    <row r="538" ht="14.25" customHeight="1">
      <c r="A538" s="2"/>
    </row>
    <row r="539" ht="14.25" customHeight="1">
      <c r="A539" s="2"/>
    </row>
    <row r="540" ht="14.25" customHeight="1">
      <c r="A540" s="2"/>
    </row>
    <row r="541" ht="14.25" customHeight="1">
      <c r="A541" s="2"/>
    </row>
    <row r="542" ht="14.25" customHeight="1">
      <c r="A542" s="2"/>
    </row>
    <row r="543" ht="14.25" customHeight="1">
      <c r="A543" s="2"/>
    </row>
    <row r="544" ht="14.25" customHeight="1">
      <c r="A544" s="2"/>
    </row>
    <row r="545" ht="14.25" customHeight="1">
      <c r="A545" s="2"/>
    </row>
    <row r="546" ht="14.25" customHeight="1">
      <c r="A546" s="2"/>
    </row>
    <row r="547" ht="14.25" customHeight="1">
      <c r="A547" s="2"/>
    </row>
    <row r="548" ht="14.25" customHeight="1">
      <c r="A548" s="2"/>
    </row>
    <row r="549" ht="14.25" customHeight="1">
      <c r="A549" s="2"/>
    </row>
    <row r="550" ht="14.25" customHeight="1">
      <c r="A550" s="2"/>
    </row>
    <row r="551" ht="14.25" customHeight="1">
      <c r="A551" s="2"/>
    </row>
    <row r="552" ht="14.25" customHeight="1">
      <c r="A552" s="2"/>
    </row>
    <row r="553" ht="14.25" customHeight="1">
      <c r="A553" s="2"/>
    </row>
    <row r="554" ht="14.25" customHeight="1">
      <c r="A554" s="2"/>
    </row>
    <row r="555" ht="14.25" customHeight="1">
      <c r="A555" s="2"/>
    </row>
    <row r="556" ht="14.25" customHeight="1">
      <c r="A556" s="2"/>
    </row>
    <row r="557" ht="14.25" customHeight="1">
      <c r="A557" s="2"/>
    </row>
    <row r="558" ht="14.25" customHeight="1">
      <c r="A558" s="2"/>
    </row>
    <row r="559" ht="14.25" customHeight="1">
      <c r="A559" s="2"/>
    </row>
    <row r="560" ht="14.25" customHeight="1">
      <c r="A560" s="2"/>
    </row>
    <row r="561" ht="14.25" customHeight="1">
      <c r="A561" s="2"/>
    </row>
    <row r="562" ht="14.25" customHeight="1">
      <c r="A562" s="2"/>
    </row>
    <row r="563" ht="14.25" customHeight="1">
      <c r="A563" s="2"/>
    </row>
    <row r="564" ht="14.25" customHeight="1">
      <c r="A564" s="2"/>
    </row>
    <row r="565" ht="14.25" customHeight="1">
      <c r="A565" s="2"/>
    </row>
    <row r="566" ht="14.25" customHeight="1">
      <c r="A566" s="2"/>
    </row>
    <row r="567" ht="14.25" customHeight="1">
      <c r="A567" s="2"/>
    </row>
    <row r="568" ht="14.25" customHeight="1">
      <c r="A568" s="2"/>
    </row>
    <row r="569" ht="14.25" customHeight="1">
      <c r="A569" s="2"/>
    </row>
    <row r="570" ht="14.25" customHeight="1">
      <c r="A570" s="2"/>
    </row>
    <row r="571" ht="14.25" customHeight="1">
      <c r="A571" s="2"/>
    </row>
    <row r="572" ht="14.25" customHeight="1">
      <c r="A572" s="2"/>
    </row>
    <row r="573" ht="14.25" customHeight="1">
      <c r="A573" s="2"/>
    </row>
    <row r="574" ht="14.25" customHeight="1">
      <c r="A574" s="2"/>
    </row>
    <row r="575" ht="14.25" customHeight="1">
      <c r="A575" s="2"/>
    </row>
    <row r="576" ht="14.25" customHeight="1">
      <c r="A576" s="2"/>
    </row>
    <row r="577" ht="14.25" customHeight="1">
      <c r="A577" s="2"/>
    </row>
    <row r="578" ht="14.25" customHeight="1">
      <c r="A578" s="2"/>
    </row>
    <row r="579" ht="14.25" customHeight="1">
      <c r="A579" s="2"/>
    </row>
    <row r="580" ht="14.25" customHeight="1">
      <c r="A580" s="2"/>
    </row>
    <row r="581" ht="14.25" customHeight="1">
      <c r="A581" s="2"/>
    </row>
    <row r="582" ht="14.25" customHeight="1">
      <c r="A582" s="2"/>
    </row>
    <row r="583" ht="14.25" customHeight="1">
      <c r="A583" s="2"/>
    </row>
    <row r="584" ht="14.25" customHeight="1">
      <c r="A584" s="2"/>
    </row>
    <row r="585" ht="14.25" customHeight="1">
      <c r="A585" s="2"/>
    </row>
    <row r="586" ht="14.25" customHeight="1">
      <c r="A586" s="2"/>
    </row>
    <row r="587" ht="14.25" customHeight="1">
      <c r="A587" s="2"/>
    </row>
    <row r="588" ht="14.25" customHeight="1">
      <c r="A588" s="2"/>
    </row>
    <row r="589" ht="14.25" customHeight="1">
      <c r="A589" s="2"/>
    </row>
    <row r="590" ht="14.25" customHeight="1">
      <c r="A590" s="2"/>
    </row>
    <row r="591" ht="14.25" customHeight="1">
      <c r="A591" s="2"/>
    </row>
    <row r="592" ht="14.25" customHeight="1">
      <c r="A592" s="2"/>
    </row>
    <row r="593" ht="14.25" customHeight="1">
      <c r="A593" s="2"/>
    </row>
    <row r="594" ht="14.25" customHeight="1">
      <c r="A594" s="2"/>
    </row>
    <row r="595" ht="14.25" customHeight="1">
      <c r="A595" s="2"/>
    </row>
    <row r="596" ht="14.25" customHeight="1">
      <c r="A596" s="2"/>
    </row>
    <row r="597" ht="14.25" customHeight="1">
      <c r="A597" s="2"/>
    </row>
    <row r="598" ht="14.25" customHeight="1">
      <c r="A598" s="2"/>
    </row>
    <row r="599" ht="14.25" customHeight="1">
      <c r="A599" s="2"/>
    </row>
    <row r="600" ht="14.25" customHeight="1">
      <c r="A600" s="2"/>
    </row>
    <row r="601" ht="14.25" customHeight="1">
      <c r="A601" s="2"/>
    </row>
    <row r="602" ht="14.25" customHeight="1">
      <c r="A602" s="2"/>
    </row>
    <row r="603" ht="14.25" customHeight="1">
      <c r="A603" s="2"/>
    </row>
    <row r="604" ht="14.25" customHeight="1">
      <c r="A604" s="2"/>
    </row>
    <row r="605" ht="14.25" customHeight="1">
      <c r="A605" s="2"/>
    </row>
    <row r="606" ht="14.25" customHeight="1">
      <c r="A606" s="2"/>
    </row>
    <row r="607" ht="14.25" customHeight="1">
      <c r="A607" s="2"/>
    </row>
    <row r="608" ht="14.25" customHeight="1">
      <c r="A608" s="2"/>
    </row>
    <row r="609" ht="14.25" customHeight="1">
      <c r="A609" s="2"/>
    </row>
    <row r="610" ht="14.25" customHeight="1">
      <c r="A610" s="2"/>
    </row>
    <row r="611" ht="14.25" customHeight="1">
      <c r="A611" s="2"/>
    </row>
    <row r="612" ht="14.25" customHeight="1">
      <c r="A612" s="2"/>
    </row>
    <row r="613" ht="14.25" customHeight="1">
      <c r="A613" s="2"/>
    </row>
    <row r="614" ht="14.25" customHeight="1">
      <c r="A614" s="2"/>
    </row>
    <row r="615" ht="14.25" customHeight="1">
      <c r="A615" s="2"/>
    </row>
    <row r="616" ht="14.25" customHeight="1">
      <c r="A616" s="2"/>
    </row>
    <row r="617" ht="14.25" customHeight="1">
      <c r="A617" s="2"/>
    </row>
    <row r="618" ht="14.25" customHeight="1">
      <c r="A618" s="2"/>
    </row>
    <row r="619" ht="14.25" customHeight="1">
      <c r="A619" s="2"/>
    </row>
    <row r="620" ht="14.25" customHeight="1">
      <c r="A620" s="2"/>
    </row>
    <row r="621" ht="14.25" customHeight="1">
      <c r="A621" s="2"/>
    </row>
    <row r="622" ht="14.25" customHeight="1">
      <c r="A622" s="2"/>
    </row>
    <row r="623" ht="14.25" customHeight="1">
      <c r="A623" s="2"/>
    </row>
    <row r="624" ht="14.25" customHeight="1">
      <c r="A624" s="2"/>
    </row>
    <row r="625" ht="14.25" customHeight="1">
      <c r="A625" s="2"/>
    </row>
    <row r="626" ht="14.25" customHeight="1">
      <c r="A626" s="2"/>
    </row>
    <row r="627" ht="14.25" customHeight="1">
      <c r="A627" s="2"/>
    </row>
    <row r="628" ht="14.25" customHeight="1">
      <c r="A628" s="2"/>
    </row>
    <row r="629" ht="14.25" customHeight="1">
      <c r="A629" s="2"/>
    </row>
    <row r="630" ht="14.25" customHeight="1">
      <c r="A630" s="2"/>
    </row>
    <row r="631" ht="14.25" customHeight="1">
      <c r="A631" s="2"/>
    </row>
    <row r="632" ht="14.25" customHeight="1">
      <c r="A632" s="2"/>
    </row>
    <row r="633" ht="14.25" customHeight="1">
      <c r="A633" s="2"/>
    </row>
    <row r="634" ht="14.25" customHeight="1">
      <c r="A634" s="2"/>
    </row>
    <row r="635" ht="14.25" customHeight="1">
      <c r="A635" s="2"/>
    </row>
    <row r="636" ht="14.25" customHeight="1">
      <c r="A636" s="2"/>
    </row>
    <row r="637" ht="14.25" customHeight="1">
      <c r="A637" s="2"/>
    </row>
    <row r="638" ht="14.25" customHeight="1">
      <c r="A638" s="2"/>
    </row>
    <row r="639" ht="14.25" customHeight="1">
      <c r="A639" s="2"/>
    </row>
    <row r="640" ht="14.25" customHeight="1">
      <c r="A640" s="2"/>
    </row>
    <row r="641" ht="14.25" customHeight="1">
      <c r="A641" s="2"/>
    </row>
    <row r="642" ht="14.25" customHeight="1">
      <c r="A642" s="2"/>
    </row>
    <row r="643" ht="14.25" customHeight="1">
      <c r="A643" s="2"/>
    </row>
    <row r="644" ht="14.25" customHeight="1">
      <c r="A644" s="2"/>
    </row>
    <row r="645" ht="14.25" customHeight="1">
      <c r="A645" s="2"/>
    </row>
    <row r="646" ht="14.25" customHeight="1">
      <c r="A646" s="2"/>
    </row>
    <row r="647" ht="14.25" customHeight="1">
      <c r="A647" s="2"/>
    </row>
    <row r="648" ht="14.25" customHeight="1">
      <c r="A648" s="2"/>
    </row>
    <row r="649" ht="14.25" customHeight="1">
      <c r="A649" s="2"/>
    </row>
    <row r="650" ht="14.25" customHeight="1">
      <c r="A650" s="2"/>
    </row>
    <row r="651" ht="14.25" customHeight="1">
      <c r="A651" s="2"/>
    </row>
    <row r="652" ht="14.25" customHeight="1">
      <c r="A652" s="2"/>
    </row>
    <row r="653" ht="14.25" customHeight="1">
      <c r="A653" s="2"/>
    </row>
    <row r="654" ht="14.25" customHeight="1">
      <c r="A654" s="2"/>
    </row>
    <row r="655" ht="14.25" customHeight="1">
      <c r="A655" s="2"/>
    </row>
    <row r="656" ht="14.25" customHeight="1">
      <c r="A656" s="2"/>
    </row>
    <row r="657" ht="14.25" customHeight="1">
      <c r="A657" s="2"/>
    </row>
    <row r="658" ht="14.25" customHeight="1">
      <c r="A658" s="2"/>
    </row>
    <row r="659" ht="14.25" customHeight="1">
      <c r="A659" s="2"/>
    </row>
    <row r="660" ht="14.25" customHeight="1">
      <c r="A660" s="2"/>
    </row>
    <row r="661" ht="14.25" customHeight="1">
      <c r="A661" s="2"/>
    </row>
    <row r="662" ht="14.25" customHeight="1">
      <c r="A662" s="2"/>
    </row>
    <row r="663" ht="14.25" customHeight="1">
      <c r="A663" s="2"/>
    </row>
    <row r="664" ht="14.25" customHeight="1">
      <c r="A664" s="2"/>
    </row>
    <row r="665" ht="14.25" customHeight="1">
      <c r="A665" s="2"/>
    </row>
    <row r="666" ht="14.25" customHeight="1">
      <c r="A666" s="2"/>
    </row>
    <row r="667" ht="14.25" customHeight="1">
      <c r="A667" s="2"/>
    </row>
    <row r="668" ht="14.25" customHeight="1">
      <c r="A668" s="2"/>
    </row>
    <row r="669" ht="14.25" customHeight="1">
      <c r="A669" s="2"/>
    </row>
    <row r="670" ht="14.25" customHeight="1">
      <c r="A670" s="2"/>
    </row>
    <row r="671" ht="14.25" customHeight="1">
      <c r="A671" s="2"/>
    </row>
    <row r="672" ht="14.25" customHeight="1">
      <c r="A672" s="2"/>
    </row>
    <row r="673" ht="14.25" customHeight="1">
      <c r="A673" s="2"/>
    </row>
    <row r="674" ht="14.25" customHeight="1">
      <c r="A674" s="2"/>
    </row>
    <row r="675" ht="14.25" customHeight="1">
      <c r="A675" s="2"/>
    </row>
    <row r="676" ht="14.25" customHeight="1">
      <c r="A676" s="2"/>
    </row>
    <row r="677" ht="14.25" customHeight="1">
      <c r="A677" s="2"/>
    </row>
    <row r="678" ht="14.25" customHeight="1">
      <c r="A678" s="2"/>
    </row>
    <row r="679" ht="14.25" customHeight="1">
      <c r="A679" s="2"/>
    </row>
    <row r="680" ht="14.25" customHeight="1">
      <c r="A680" s="2"/>
    </row>
    <row r="681" ht="14.25" customHeight="1">
      <c r="A681" s="2"/>
    </row>
    <row r="682" ht="14.25" customHeight="1">
      <c r="A682" s="2"/>
    </row>
    <row r="683" ht="14.25" customHeight="1">
      <c r="A683" s="2"/>
    </row>
    <row r="684" ht="14.25" customHeight="1">
      <c r="A684" s="2"/>
    </row>
    <row r="685" ht="14.25" customHeight="1">
      <c r="A685" s="2"/>
    </row>
    <row r="686" ht="14.25" customHeight="1">
      <c r="A686" s="2"/>
    </row>
    <row r="687" ht="14.25" customHeight="1">
      <c r="A687" s="2"/>
    </row>
    <row r="688" ht="14.25" customHeight="1">
      <c r="A688" s="2"/>
    </row>
    <row r="689" ht="14.25" customHeight="1">
      <c r="A689" s="2"/>
    </row>
    <row r="690" ht="14.25" customHeight="1">
      <c r="A690" s="2"/>
    </row>
    <row r="691" ht="14.25" customHeight="1">
      <c r="A691" s="2"/>
    </row>
    <row r="692" ht="14.25" customHeight="1">
      <c r="A692" s="2"/>
    </row>
    <row r="693" ht="14.25" customHeight="1">
      <c r="A693" s="2"/>
    </row>
    <row r="694" ht="14.25" customHeight="1">
      <c r="A694" s="2"/>
    </row>
    <row r="695" ht="14.25" customHeight="1">
      <c r="A695" s="2"/>
    </row>
    <row r="696" ht="14.25" customHeight="1">
      <c r="A696" s="2"/>
    </row>
    <row r="697" ht="14.25" customHeight="1">
      <c r="A697" s="2"/>
    </row>
    <row r="698" ht="14.25" customHeight="1">
      <c r="A698" s="2"/>
    </row>
    <row r="699" ht="14.25" customHeight="1">
      <c r="A699" s="2"/>
    </row>
    <row r="700" ht="14.25" customHeight="1">
      <c r="A700" s="2"/>
    </row>
    <row r="701" ht="14.25" customHeight="1">
      <c r="A701" s="2"/>
    </row>
    <row r="702" ht="14.25" customHeight="1">
      <c r="A702" s="2"/>
    </row>
    <row r="703" ht="14.25" customHeight="1">
      <c r="A703" s="2"/>
    </row>
    <row r="704" ht="14.25" customHeight="1">
      <c r="A704" s="2"/>
    </row>
    <row r="705" ht="14.25" customHeight="1">
      <c r="A705" s="2"/>
    </row>
    <row r="706" ht="14.25" customHeight="1">
      <c r="A706" s="2"/>
    </row>
    <row r="707" ht="14.25" customHeight="1">
      <c r="A707" s="2"/>
    </row>
    <row r="708" ht="14.25" customHeight="1">
      <c r="A708" s="2"/>
    </row>
    <row r="709" ht="14.25" customHeight="1">
      <c r="A709" s="2"/>
    </row>
    <row r="710" ht="14.25" customHeight="1">
      <c r="A710" s="2"/>
    </row>
    <row r="711" ht="14.25" customHeight="1">
      <c r="A711" s="2"/>
    </row>
    <row r="712" ht="14.25" customHeight="1">
      <c r="A712" s="2"/>
    </row>
    <row r="713" ht="14.25" customHeight="1">
      <c r="A713" s="2"/>
    </row>
    <row r="714" ht="14.25" customHeight="1">
      <c r="A714" s="2"/>
    </row>
    <row r="715" ht="14.25" customHeight="1">
      <c r="A715" s="2"/>
    </row>
    <row r="716" ht="14.25" customHeight="1">
      <c r="A716" s="2"/>
    </row>
    <row r="717" ht="14.25" customHeight="1">
      <c r="A717" s="2"/>
    </row>
    <row r="718" ht="14.25" customHeight="1">
      <c r="A718" s="2"/>
    </row>
    <row r="719" ht="14.25" customHeight="1">
      <c r="A719" s="2"/>
    </row>
    <row r="720" ht="14.25" customHeight="1">
      <c r="A720" s="2"/>
    </row>
    <row r="721" ht="14.25" customHeight="1">
      <c r="A721" s="2"/>
    </row>
    <row r="722" ht="14.25" customHeight="1">
      <c r="A722" s="2"/>
    </row>
    <row r="723" ht="14.25" customHeight="1">
      <c r="A723" s="2"/>
    </row>
    <row r="724" ht="14.25" customHeight="1">
      <c r="A724" s="2"/>
    </row>
    <row r="725" ht="14.25" customHeight="1">
      <c r="A725" s="2"/>
    </row>
    <row r="726" ht="14.25" customHeight="1">
      <c r="A726" s="2"/>
    </row>
    <row r="727" ht="14.25" customHeight="1">
      <c r="A727" s="2"/>
    </row>
    <row r="728" ht="14.25" customHeight="1">
      <c r="A728" s="2"/>
    </row>
    <row r="729" ht="14.25" customHeight="1">
      <c r="A729" s="2"/>
    </row>
    <row r="730" ht="14.25" customHeight="1">
      <c r="A730" s="2"/>
    </row>
    <row r="731" ht="14.25" customHeight="1">
      <c r="A731" s="2"/>
    </row>
    <row r="732" ht="14.25" customHeight="1">
      <c r="A732" s="2"/>
    </row>
    <row r="733" ht="14.25" customHeight="1">
      <c r="A733" s="2"/>
    </row>
    <row r="734" ht="14.25" customHeight="1">
      <c r="A734" s="2"/>
    </row>
    <row r="735" ht="14.25" customHeight="1">
      <c r="A735" s="2"/>
    </row>
    <row r="736" ht="14.25" customHeight="1">
      <c r="A736" s="2"/>
    </row>
    <row r="737" ht="14.25" customHeight="1">
      <c r="A737" s="2"/>
    </row>
    <row r="738" ht="14.25" customHeight="1">
      <c r="A738" s="2"/>
    </row>
    <row r="739" ht="14.25" customHeight="1">
      <c r="A739" s="2"/>
    </row>
    <row r="740" ht="14.25" customHeight="1">
      <c r="A740" s="2"/>
    </row>
    <row r="741" ht="14.25" customHeight="1">
      <c r="A741" s="2"/>
    </row>
    <row r="742" ht="14.25" customHeight="1">
      <c r="A742" s="2"/>
    </row>
    <row r="743" ht="14.25" customHeight="1">
      <c r="A743" s="2"/>
    </row>
    <row r="744" ht="14.25" customHeight="1">
      <c r="A744" s="2"/>
    </row>
    <row r="745" ht="14.25" customHeight="1">
      <c r="A745" s="2"/>
    </row>
    <row r="746" ht="14.25" customHeight="1">
      <c r="A746" s="2"/>
    </row>
    <row r="747" ht="14.25" customHeight="1">
      <c r="A747" s="2"/>
    </row>
    <row r="748" ht="14.25" customHeight="1">
      <c r="A748" s="2"/>
    </row>
    <row r="749" ht="14.25" customHeight="1">
      <c r="A749" s="2"/>
    </row>
    <row r="750" ht="14.25" customHeight="1">
      <c r="A750" s="2"/>
    </row>
    <row r="751" ht="14.25" customHeight="1">
      <c r="A751" s="2"/>
    </row>
    <row r="752" ht="14.25" customHeight="1">
      <c r="A752" s="2"/>
    </row>
    <row r="753" ht="14.25" customHeight="1">
      <c r="A753" s="2"/>
    </row>
    <row r="754" ht="14.25" customHeight="1">
      <c r="A754" s="2"/>
    </row>
    <row r="755" ht="14.25" customHeight="1">
      <c r="A755" s="2"/>
    </row>
    <row r="756" ht="14.25" customHeight="1">
      <c r="A756" s="2"/>
    </row>
    <row r="757" ht="14.25" customHeight="1">
      <c r="A757" s="2"/>
    </row>
    <row r="758" ht="14.25" customHeight="1">
      <c r="A758" s="2"/>
    </row>
    <row r="759" ht="14.25" customHeight="1">
      <c r="A759" s="2"/>
    </row>
    <row r="760" ht="14.25" customHeight="1">
      <c r="A760" s="2"/>
    </row>
    <row r="761" ht="14.25" customHeight="1">
      <c r="A761" s="2"/>
    </row>
    <row r="762" ht="14.25" customHeight="1">
      <c r="A762" s="2"/>
    </row>
    <row r="763" ht="14.25" customHeight="1">
      <c r="A763" s="2"/>
    </row>
    <row r="764" ht="14.25" customHeight="1">
      <c r="A764" s="2"/>
    </row>
    <row r="765" ht="14.25" customHeight="1">
      <c r="A765" s="2"/>
    </row>
    <row r="766" ht="14.25" customHeight="1">
      <c r="A766" s="2"/>
    </row>
    <row r="767" ht="14.25" customHeight="1">
      <c r="A767" s="2"/>
    </row>
    <row r="768" ht="14.25" customHeight="1">
      <c r="A768" s="2"/>
    </row>
    <row r="769" ht="14.25" customHeight="1">
      <c r="A769" s="2"/>
    </row>
    <row r="770" ht="14.25" customHeight="1">
      <c r="A770" s="2"/>
    </row>
    <row r="771" ht="14.25" customHeight="1">
      <c r="A771" s="2"/>
    </row>
    <row r="772" ht="14.25" customHeight="1">
      <c r="A772" s="2"/>
    </row>
    <row r="773" ht="14.25" customHeight="1">
      <c r="A773" s="2"/>
    </row>
    <row r="774" ht="14.25" customHeight="1">
      <c r="A774" s="2"/>
    </row>
    <row r="775" ht="14.25" customHeight="1">
      <c r="A775" s="2"/>
    </row>
    <row r="776" ht="14.25" customHeight="1">
      <c r="A776" s="2"/>
    </row>
    <row r="777" ht="14.25" customHeight="1">
      <c r="A777" s="2"/>
    </row>
    <row r="778" ht="14.25" customHeight="1">
      <c r="A778" s="2"/>
    </row>
    <row r="779" ht="14.25" customHeight="1">
      <c r="A779" s="2"/>
    </row>
    <row r="780" ht="14.25" customHeight="1">
      <c r="A780" s="2"/>
    </row>
    <row r="781" ht="14.25" customHeight="1">
      <c r="A781" s="2"/>
    </row>
    <row r="782" ht="14.25" customHeight="1">
      <c r="A782" s="2"/>
    </row>
    <row r="783" ht="14.25" customHeight="1">
      <c r="A783" s="2"/>
    </row>
    <row r="784" ht="14.25" customHeight="1">
      <c r="A784" s="2"/>
    </row>
    <row r="785" ht="14.25" customHeight="1">
      <c r="A785" s="2"/>
    </row>
    <row r="786" ht="14.25" customHeight="1">
      <c r="A786" s="2"/>
    </row>
    <row r="787" ht="14.25" customHeight="1">
      <c r="A787" s="2"/>
    </row>
    <row r="788" ht="14.25" customHeight="1">
      <c r="A788" s="2"/>
    </row>
    <row r="789" ht="14.25" customHeight="1">
      <c r="A789" s="2"/>
    </row>
    <row r="790" ht="14.25" customHeight="1">
      <c r="A790" s="2"/>
    </row>
    <row r="791" ht="14.25" customHeight="1">
      <c r="A791" s="2"/>
    </row>
    <row r="792" ht="14.25" customHeight="1">
      <c r="A792" s="2"/>
    </row>
    <row r="793" ht="14.25" customHeight="1">
      <c r="A793" s="2"/>
    </row>
    <row r="794" ht="14.25" customHeight="1">
      <c r="A794" s="2"/>
    </row>
    <row r="795" ht="14.25" customHeight="1">
      <c r="A795" s="2"/>
    </row>
    <row r="796" ht="14.25" customHeight="1">
      <c r="A796" s="2"/>
    </row>
    <row r="797" ht="14.25" customHeight="1">
      <c r="A797" s="2"/>
    </row>
    <row r="798" ht="14.25" customHeight="1">
      <c r="A798" s="2"/>
    </row>
    <row r="799" ht="14.25" customHeight="1">
      <c r="A799" s="2"/>
    </row>
    <row r="800" ht="14.25" customHeight="1">
      <c r="A800" s="2"/>
    </row>
    <row r="801" ht="14.25" customHeight="1">
      <c r="A801" s="2"/>
    </row>
    <row r="802" ht="14.25" customHeight="1">
      <c r="A802" s="2"/>
    </row>
    <row r="803" ht="14.25" customHeight="1">
      <c r="A803" s="2"/>
    </row>
    <row r="804" ht="14.25" customHeight="1">
      <c r="A804" s="2"/>
    </row>
    <row r="805" ht="14.25" customHeight="1">
      <c r="A805" s="2"/>
    </row>
    <row r="806" ht="14.25" customHeight="1">
      <c r="A806" s="2"/>
    </row>
    <row r="807" ht="14.25" customHeight="1">
      <c r="A807" s="2"/>
    </row>
    <row r="808" ht="14.25" customHeight="1">
      <c r="A808" s="2"/>
    </row>
    <row r="809" ht="14.25" customHeight="1">
      <c r="A809" s="2"/>
    </row>
    <row r="810" ht="14.25" customHeight="1">
      <c r="A810" s="2"/>
    </row>
    <row r="811" ht="14.25" customHeight="1">
      <c r="A811" s="2"/>
    </row>
    <row r="812" ht="14.25" customHeight="1">
      <c r="A812" s="2"/>
    </row>
    <row r="813" ht="14.25" customHeight="1">
      <c r="A813" s="2"/>
    </row>
    <row r="814" ht="14.25" customHeight="1">
      <c r="A814" s="2"/>
    </row>
    <row r="815" ht="14.25" customHeight="1">
      <c r="A815" s="2"/>
    </row>
    <row r="816" ht="14.25" customHeight="1">
      <c r="A816" s="2"/>
    </row>
    <row r="817" ht="14.25" customHeight="1">
      <c r="A817" s="2"/>
    </row>
    <row r="818" ht="14.25" customHeight="1">
      <c r="A818" s="2"/>
    </row>
    <row r="819" ht="14.25" customHeight="1">
      <c r="A819" s="2"/>
    </row>
    <row r="820" ht="14.25" customHeight="1">
      <c r="A820" s="2"/>
    </row>
    <row r="821" ht="14.25" customHeight="1">
      <c r="A821" s="2"/>
    </row>
    <row r="822" ht="14.25" customHeight="1">
      <c r="A822" s="2"/>
    </row>
    <row r="823" ht="14.25" customHeight="1">
      <c r="A823" s="2"/>
    </row>
    <row r="824" ht="14.25" customHeight="1">
      <c r="A824" s="2"/>
    </row>
    <row r="825" ht="14.25" customHeight="1">
      <c r="A825" s="2"/>
    </row>
    <row r="826" ht="14.25" customHeight="1">
      <c r="A826" s="2"/>
    </row>
    <row r="827" ht="14.25" customHeight="1">
      <c r="A827" s="2"/>
    </row>
    <row r="828" ht="14.25" customHeight="1">
      <c r="A828" s="2"/>
    </row>
    <row r="829" ht="14.25" customHeight="1">
      <c r="A829" s="2"/>
    </row>
    <row r="830" ht="14.25" customHeight="1">
      <c r="A830" s="2"/>
    </row>
    <row r="831" ht="14.25" customHeight="1">
      <c r="A831" s="2"/>
    </row>
    <row r="832" ht="14.25" customHeight="1">
      <c r="A832" s="2"/>
    </row>
    <row r="833" ht="14.25" customHeight="1">
      <c r="A833" s="2"/>
    </row>
    <row r="834" ht="14.25" customHeight="1">
      <c r="A834" s="2"/>
    </row>
    <row r="835" ht="14.25" customHeight="1">
      <c r="A835" s="2"/>
    </row>
    <row r="836" ht="14.25" customHeight="1">
      <c r="A836" s="2"/>
    </row>
    <row r="837" ht="14.25" customHeight="1">
      <c r="A837" s="2"/>
    </row>
    <row r="838" ht="14.25" customHeight="1">
      <c r="A838" s="2"/>
    </row>
    <row r="839" ht="14.25" customHeight="1">
      <c r="A839" s="2"/>
    </row>
    <row r="840" ht="14.25" customHeight="1">
      <c r="A840" s="2"/>
    </row>
    <row r="841" ht="14.25" customHeight="1">
      <c r="A841" s="2"/>
    </row>
    <row r="842" ht="14.25" customHeight="1">
      <c r="A842" s="2"/>
    </row>
    <row r="843" ht="14.25" customHeight="1">
      <c r="A843" s="2"/>
    </row>
    <row r="844" ht="14.25" customHeight="1">
      <c r="A844" s="2"/>
    </row>
    <row r="845" ht="14.25" customHeight="1">
      <c r="A845" s="2"/>
    </row>
    <row r="846" ht="14.25" customHeight="1">
      <c r="A846" s="2"/>
    </row>
    <row r="847" ht="14.25" customHeight="1">
      <c r="A847" s="2"/>
    </row>
    <row r="848" ht="14.25" customHeight="1">
      <c r="A848" s="2"/>
    </row>
    <row r="849" ht="14.25" customHeight="1">
      <c r="A849" s="2"/>
    </row>
    <row r="850" ht="14.25" customHeight="1">
      <c r="A850" s="2"/>
    </row>
    <row r="851" ht="14.25" customHeight="1">
      <c r="A851" s="2"/>
    </row>
    <row r="852" ht="14.25" customHeight="1">
      <c r="A852" s="2"/>
    </row>
    <row r="853" ht="14.25" customHeight="1">
      <c r="A853" s="2"/>
    </row>
    <row r="854" ht="14.25" customHeight="1">
      <c r="A854" s="2"/>
    </row>
    <row r="855" ht="14.25" customHeight="1">
      <c r="A855" s="2"/>
    </row>
    <row r="856" ht="14.25" customHeight="1">
      <c r="A856" s="2"/>
    </row>
    <row r="857" ht="14.25" customHeight="1">
      <c r="A857" s="2"/>
    </row>
    <row r="858" ht="14.25" customHeight="1">
      <c r="A858" s="2"/>
    </row>
    <row r="859" ht="14.25" customHeight="1">
      <c r="A859" s="2"/>
    </row>
    <row r="860" ht="14.25" customHeight="1">
      <c r="A860" s="2"/>
    </row>
    <row r="861" ht="14.25" customHeight="1">
      <c r="A861" s="2"/>
    </row>
    <row r="862" ht="14.25" customHeight="1">
      <c r="A862" s="2"/>
    </row>
    <row r="863" ht="14.25" customHeight="1">
      <c r="A863" s="2"/>
    </row>
    <row r="864" ht="14.25" customHeight="1">
      <c r="A864" s="2"/>
    </row>
    <row r="865" ht="14.25" customHeight="1">
      <c r="A865" s="2"/>
    </row>
    <row r="866" ht="14.25" customHeight="1">
      <c r="A866" s="2"/>
    </row>
    <row r="867" ht="14.25" customHeight="1">
      <c r="A867" s="2"/>
    </row>
    <row r="868" ht="14.25" customHeight="1">
      <c r="A868" s="2"/>
    </row>
    <row r="869" ht="14.25" customHeight="1">
      <c r="A869" s="2"/>
    </row>
    <row r="870" ht="14.25" customHeight="1">
      <c r="A870" s="2"/>
    </row>
    <row r="871" ht="14.25" customHeight="1">
      <c r="A871" s="2"/>
    </row>
    <row r="872" ht="14.25" customHeight="1">
      <c r="A872" s="2"/>
    </row>
    <row r="873" ht="14.25" customHeight="1">
      <c r="A873" s="2"/>
    </row>
    <row r="874" ht="14.25" customHeight="1">
      <c r="A874" s="2"/>
    </row>
    <row r="875" ht="14.25" customHeight="1">
      <c r="A875" s="2"/>
    </row>
    <row r="876" ht="14.25" customHeight="1">
      <c r="A876" s="2"/>
    </row>
    <row r="877" ht="14.25" customHeight="1">
      <c r="A877" s="2"/>
    </row>
    <row r="878" ht="14.25" customHeight="1">
      <c r="A878" s="2"/>
    </row>
    <row r="879" ht="14.25" customHeight="1">
      <c r="A879" s="2"/>
    </row>
    <row r="880" ht="14.25" customHeight="1">
      <c r="A880" s="2"/>
    </row>
    <row r="881" ht="14.25" customHeight="1">
      <c r="A881" s="2"/>
    </row>
    <row r="882" ht="14.25" customHeight="1">
      <c r="A882" s="2"/>
    </row>
    <row r="883" ht="14.25" customHeight="1">
      <c r="A883" s="2"/>
    </row>
    <row r="884" ht="14.25" customHeight="1">
      <c r="A884" s="2"/>
    </row>
    <row r="885" ht="14.25" customHeight="1">
      <c r="A885" s="2"/>
    </row>
    <row r="886" ht="14.25" customHeight="1">
      <c r="A886" s="2"/>
    </row>
    <row r="887" ht="14.25" customHeight="1">
      <c r="A887" s="2"/>
    </row>
    <row r="888" ht="14.25" customHeight="1">
      <c r="A888" s="2"/>
    </row>
    <row r="889" ht="14.25" customHeight="1">
      <c r="A889" s="2"/>
    </row>
    <row r="890" ht="14.25" customHeight="1">
      <c r="A890" s="2"/>
    </row>
    <row r="891" ht="14.25" customHeight="1">
      <c r="A891" s="2"/>
    </row>
    <row r="892" ht="14.25" customHeight="1">
      <c r="A892" s="2"/>
    </row>
    <row r="893" ht="14.25" customHeight="1">
      <c r="A893" s="2"/>
    </row>
    <row r="894" ht="14.25" customHeight="1">
      <c r="A894" s="2"/>
    </row>
    <row r="895" ht="14.25" customHeight="1">
      <c r="A895" s="2"/>
    </row>
    <row r="896" ht="14.25" customHeight="1">
      <c r="A896" s="2"/>
    </row>
    <row r="897" ht="14.25" customHeight="1">
      <c r="A897" s="2"/>
    </row>
    <row r="898" ht="14.25" customHeight="1">
      <c r="A898" s="2"/>
    </row>
    <row r="899" ht="14.25" customHeight="1">
      <c r="A899" s="2"/>
    </row>
    <row r="900" ht="14.25" customHeight="1">
      <c r="A900" s="2"/>
    </row>
    <row r="901" ht="14.25" customHeight="1">
      <c r="A901" s="2"/>
    </row>
    <row r="902" ht="14.25" customHeight="1">
      <c r="A902" s="2"/>
    </row>
    <row r="903" ht="14.25" customHeight="1">
      <c r="A903" s="2"/>
    </row>
    <row r="904" ht="14.25" customHeight="1">
      <c r="A904" s="2"/>
    </row>
    <row r="905" ht="14.25" customHeight="1">
      <c r="A905" s="2"/>
    </row>
    <row r="906" ht="14.25" customHeight="1">
      <c r="A906" s="2"/>
    </row>
    <row r="907" ht="14.25" customHeight="1">
      <c r="A907" s="2"/>
    </row>
    <row r="908" ht="14.25" customHeight="1">
      <c r="A908" s="2"/>
    </row>
    <row r="909" ht="14.25" customHeight="1">
      <c r="A909" s="2"/>
    </row>
    <row r="910" ht="14.25" customHeight="1">
      <c r="A910" s="2"/>
    </row>
    <row r="911" ht="14.25" customHeight="1">
      <c r="A911" s="2"/>
    </row>
    <row r="912" ht="14.25" customHeight="1">
      <c r="A912" s="2"/>
    </row>
    <row r="913" ht="14.25" customHeight="1">
      <c r="A913" s="2"/>
    </row>
    <row r="914" ht="14.25" customHeight="1">
      <c r="A914" s="2"/>
    </row>
    <row r="915" ht="14.25" customHeight="1">
      <c r="A915" s="2"/>
    </row>
    <row r="916" ht="14.25" customHeight="1">
      <c r="A916" s="2"/>
    </row>
    <row r="917" ht="14.25" customHeight="1">
      <c r="A917" s="2"/>
    </row>
    <row r="918" ht="14.25" customHeight="1">
      <c r="A918" s="2"/>
    </row>
    <row r="919" ht="14.25" customHeight="1">
      <c r="A919" s="2"/>
    </row>
    <row r="920" ht="14.25" customHeight="1">
      <c r="A920" s="2"/>
    </row>
    <row r="921" ht="14.25" customHeight="1">
      <c r="A921" s="2"/>
    </row>
    <row r="922" ht="14.25" customHeight="1">
      <c r="A922" s="2"/>
    </row>
    <row r="923" ht="14.25" customHeight="1">
      <c r="A923" s="2"/>
    </row>
    <row r="924" ht="14.25" customHeight="1">
      <c r="A924" s="2"/>
    </row>
    <row r="925" ht="14.25" customHeight="1">
      <c r="A925" s="2"/>
    </row>
    <row r="926" ht="14.25" customHeight="1">
      <c r="A926" s="2"/>
    </row>
    <row r="927" ht="14.25" customHeight="1">
      <c r="A927" s="2"/>
    </row>
    <row r="928" ht="14.25" customHeight="1">
      <c r="A928" s="2"/>
    </row>
    <row r="929" ht="14.25" customHeight="1">
      <c r="A929" s="2"/>
    </row>
    <row r="930" ht="14.25" customHeight="1">
      <c r="A930" s="2"/>
    </row>
    <row r="931" ht="14.25" customHeight="1">
      <c r="A931" s="2"/>
    </row>
    <row r="932" ht="14.25" customHeight="1">
      <c r="A932" s="2"/>
    </row>
    <row r="933" ht="14.25" customHeight="1">
      <c r="A933" s="2"/>
    </row>
    <row r="934" ht="14.25" customHeight="1">
      <c r="A934" s="2"/>
    </row>
    <row r="935" ht="14.25" customHeight="1">
      <c r="A935" s="2"/>
    </row>
    <row r="936" ht="14.25" customHeight="1">
      <c r="A936" s="2"/>
    </row>
    <row r="937" ht="14.25" customHeight="1">
      <c r="A937" s="2"/>
    </row>
    <row r="938" ht="14.25" customHeight="1">
      <c r="A938" s="2"/>
    </row>
    <row r="939" ht="14.25" customHeight="1">
      <c r="A939" s="2"/>
    </row>
    <row r="940" ht="14.25" customHeight="1">
      <c r="A940" s="2"/>
    </row>
    <row r="941" ht="14.25" customHeight="1">
      <c r="A941" s="2"/>
    </row>
    <row r="942" ht="14.25" customHeight="1">
      <c r="A942" s="2"/>
    </row>
    <row r="943" ht="14.25" customHeight="1">
      <c r="A943" s="2"/>
    </row>
    <row r="944" ht="14.25" customHeight="1">
      <c r="A944" s="2"/>
    </row>
    <row r="945" ht="14.25" customHeight="1">
      <c r="A945" s="2"/>
    </row>
    <row r="946" ht="14.25" customHeight="1">
      <c r="A946" s="2"/>
    </row>
    <row r="947" ht="14.25" customHeight="1">
      <c r="A947" s="2"/>
    </row>
    <row r="948" ht="14.25" customHeight="1">
      <c r="A948" s="2"/>
    </row>
    <row r="949" ht="14.25" customHeight="1">
      <c r="A949" s="2"/>
    </row>
    <row r="950" ht="14.25" customHeight="1">
      <c r="A950" s="2"/>
    </row>
    <row r="951" ht="14.25" customHeight="1">
      <c r="A951" s="2"/>
    </row>
    <row r="952" ht="14.25" customHeight="1">
      <c r="A952" s="2"/>
    </row>
    <row r="953" ht="14.25" customHeight="1">
      <c r="A953" s="2"/>
    </row>
    <row r="954" ht="14.25" customHeight="1">
      <c r="A954" s="2"/>
    </row>
    <row r="955" ht="14.25" customHeight="1">
      <c r="A955" s="2"/>
    </row>
    <row r="956" ht="14.25" customHeight="1">
      <c r="A956" s="2"/>
    </row>
    <row r="957" ht="14.25" customHeight="1">
      <c r="A957" s="2"/>
    </row>
    <row r="958" ht="14.25" customHeight="1">
      <c r="A958" s="2"/>
    </row>
    <row r="959" ht="14.25" customHeight="1">
      <c r="A959" s="2"/>
    </row>
    <row r="960" ht="14.25" customHeight="1">
      <c r="A960" s="2"/>
    </row>
    <row r="961" ht="14.25" customHeight="1">
      <c r="A961" s="2"/>
    </row>
    <row r="962" ht="14.25" customHeight="1">
      <c r="A962" s="2"/>
    </row>
    <row r="963" ht="14.25" customHeight="1">
      <c r="A963" s="2"/>
    </row>
    <row r="964" ht="14.25" customHeight="1">
      <c r="A964" s="2"/>
    </row>
    <row r="965" ht="14.25" customHeight="1">
      <c r="A965" s="2"/>
    </row>
    <row r="966" ht="14.25" customHeight="1">
      <c r="A966" s="2"/>
    </row>
    <row r="967" ht="14.25" customHeight="1">
      <c r="A967" s="2"/>
    </row>
    <row r="968" ht="14.25" customHeight="1">
      <c r="A968" s="2"/>
    </row>
    <row r="969" ht="14.25" customHeight="1">
      <c r="A969" s="2"/>
    </row>
    <row r="970" ht="14.25" customHeight="1">
      <c r="A970" s="2"/>
    </row>
    <row r="971" ht="14.25" customHeight="1">
      <c r="A971" s="2"/>
    </row>
    <row r="972" ht="14.25" customHeight="1">
      <c r="A972" s="2"/>
    </row>
    <row r="973" ht="14.25" customHeight="1">
      <c r="A973" s="2"/>
    </row>
    <row r="974" ht="14.25" customHeight="1">
      <c r="A974" s="2"/>
    </row>
    <row r="975" ht="14.25" customHeight="1">
      <c r="A975" s="2"/>
    </row>
    <row r="976" ht="14.25" customHeight="1">
      <c r="A976" s="2"/>
    </row>
    <row r="977" ht="14.25" customHeight="1">
      <c r="A977" s="2"/>
    </row>
    <row r="978" ht="14.25" customHeight="1">
      <c r="A978" s="2"/>
    </row>
    <row r="979" ht="14.25" customHeight="1">
      <c r="A979" s="2"/>
    </row>
    <row r="980" ht="14.25" customHeight="1">
      <c r="A980" s="2"/>
    </row>
    <row r="981" ht="14.25" customHeight="1">
      <c r="A981" s="2"/>
    </row>
    <row r="982" ht="14.25" customHeight="1">
      <c r="A982" s="2"/>
    </row>
    <row r="983" ht="14.25" customHeight="1">
      <c r="A983" s="2"/>
    </row>
    <row r="984" ht="14.25" customHeight="1">
      <c r="A984" s="2"/>
    </row>
    <row r="985" ht="14.25" customHeight="1">
      <c r="A985" s="2"/>
    </row>
    <row r="986" ht="14.25" customHeight="1">
      <c r="A986" s="2"/>
    </row>
    <row r="987" ht="14.25" customHeight="1">
      <c r="A987" s="2"/>
    </row>
    <row r="988" ht="14.25" customHeight="1">
      <c r="A988" s="2"/>
    </row>
    <row r="989" ht="14.25" customHeight="1">
      <c r="A989" s="2"/>
    </row>
    <row r="990" ht="14.25" customHeight="1">
      <c r="A990" s="2"/>
    </row>
    <row r="991" ht="14.25" customHeight="1">
      <c r="A991" s="2"/>
    </row>
    <row r="992" ht="14.25" customHeight="1">
      <c r="A992" s="2"/>
    </row>
    <row r="993" ht="14.25" customHeight="1">
      <c r="A993" s="2"/>
    </row>
    <row r="994" ht="14.25" customHeight="1">
      <c r="A994" s="2"/>
    </row>
    <row r="995" ht="14.25" customHeight="1">
      <c r="A995" s="2"/>
    </row>
    <row r="996" ht="14.25" customHeight="1">
      <c r="A996" s="2"/>
    </row>
    <row r="997" ht="14.25" customHeight="1">
      <c r="A997" s="2"/>
    </row>
    <row r="998" ht="14.25" customHeight="1">
      <c r="A998" s="2"/>
    </row>
    <row r="999" ht="14.25" customHeight="1">
      <c r="A999" s="2"/>
    </row>
    <row r="1000" ht="14.25" customHeight="1">
      <c r="A1000" s="2"/>
    </row>
  </sheetData>
  <hyperlinks>
    <hyperlink r:id="rId1" ref="A5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9.71"/>
    <col customWidth="1" min="2" max="3" width="11.57"/>
    <col customWidth="1" min="4" max="4" width="11.71"/>
    <col customWidth="1" min="5" max="26" width="8.71"/>
  </cols>
  <sheetData>
    <row r="1" ht="60.0" customHeight="1">
      <c r="A1" s="6" t="s">
        <v>12</v>
      </c>
      <c r="B1" s="7" t="s">
        <v>13</v>
      </c>
      <c r="C1" s="7"/>
      <c r="D1" s="7"/>
      <c r="E1" s="7"/>
      <c r="F1" s="7"/>
      <c r="G1" s="7"/>
      <c r="H1" s="7"/>
      <c r="I1" s="7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4.25" customHeight="1">
      <c r="A2" s="9" t="s">
        <v>14</v>
      </c>
      <c r="B2" s="10"/>
      <c r="C2" s="10"/>
      <c r="D2" s="11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12" t="s">
        <v>15</v>
      </c>
      <c r="B3" s="13"/>
      <c r="C3" s="13"/>
      <c r="D3" s="1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4.25" customHeight="1">
      <c r="A4" s="14"/>
      <c r="B4" s="15"/>
      <c r="C4" s="15"/>
      <c r="D4" s="13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4.25" customHeight="1">
      <c r="A5" s="16" t="s">
        <v>16</v>
      </c>
      <c r="B5" s="14"/>
      <c r="C5" s="14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4.25" customHeight="1">
      <c r="A6" s="13"/>
      <c r="B6" s="17"/>
      <c r="C6" s="17"/>
      <c r="D6" s="1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4.25" customHeight="1">
      <c r="A7" s="13"/>
      <c r="B7" s="18">
        <v>2020.0</v>
      </c>
      <c r="C7" s="18">
        <v>2021.0</v>
      </c>
      <c r="D7" s="18">
        <v>2022.0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19" t="s">
        <v>17</v>
      </c>
      <c r="B8" s="20"/>
      <c r="C8" s="20">
        <v>241787.0</v>
      </c>
      <c r="D8" s="20">
        <v>242901.0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4.25" customHeight="1">
      <c r="A9" s="12" t="s">
        <v>18</v>
      </c>
      <c r="B9" s="21"/>
      <c r="C9" s="21">
        <v>228035.0</v>
      </c>
      <c r="D9" s="21">
        <v>271082.0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A10" s="22" t="s">
        <v>19</v>
      </c>
      <c r="B10" s="23"/>
      <c r="C10" s="23">
        <v>469822.0</v>
      </c>
      <c r="D10" s="23">
        <v>513983.0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4.25" customHeight="1">
      <c r="A11" s="19" t="s">
        <v>20</v>
      </c>
      <c r="B11" s="17"/>
      <c r="C11" s="17"/>
      <c r="D11" s="1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4.25" customHeight="1">
      <c r="A12" s="19" t="s">
        <v>21</v>
      </c>
      <c r="B12" s="21"/>
      <c r="C12" s="21">
        <v>272344.0</v>
      </c>
      <c r="D12" s="21">
        <v>288831.0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4.25" customHeight="1">
      <c r="A13" s="24" t="s">
        <v>22</v>
      </c>
      <c r="B13" s="25"/>
      <c r="C13" s="25">
        <f t="shared" ref="C13:D13" si="1">C10-C12</f>
        <v>197478</v>
      </c>
      <c r="D13" s="25">
        <f t="shared" si="1"/>
        <v>225152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4.25" customHeight="1">
      <c r="A14" s="19"/>
      <c r="B14" s="21"/>
      <c r="C14" s="21"/>
      <c r="D14" s="2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4.25" customHeight="1">
      <c r="A15" s="19" t="s">
        <v>23</v>
      </c>
      <c r="B15" s="21"/>
      <c r="C15" s="21">
        <v>75111.0</v>
      </c>
      <c r="D15" s="21">
        <v>84299.0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4.25" customHeight="1">
      <c r="A16" s="12" t="s">
        <v>24</v>
      </c>
      <c r="B16" s="21"/>
      <c r="C16" s="21">
        <v>56052.0</v>
      </c>
      <c r="D16" s="21">
        <v>73213.0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4.25" customHeight="1">
      <c r="A17" s="19" t="s">
        <v>25</v>
      </c>
      <c r="B17" s="21"/>
      <c r="C17" s="21">
        <v>32551.0</v>
      </c>
      <c r="D17" s="21">
        <v>42238.0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4.25" customHeight="1">
      <c r="A18" s="19" t="s">
        <v>26</v>
      </c>
      <c r="B18" s="21"/>
      <c r="C18" s="21">
        <v>8823.0</v>
      </c>
      <c r="D18" s="21">
        <v>11891.0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4.25" customHeight="1">
      <c r="A19" s="19" t="s">
        <v>27</v>
      </c>
      <c r="B19" s="26"/>
      <c r="C19" s="26">
        <v>62.0</v>
      </c>
      <c r="D19" s="21">
        <v>1263.0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4.25" customHeight="1">
      <c r="A20" s="19" t="s">
        <v>28</v>
      </c>
      <c r="B20" s="21"/>
      <c r="C20" s="21">
        <v>444943.0</v>
      </c>
      <c r="D20" s="21">
        <v>501735.0</v>
      </c>
      <c r="E20" s="8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4.25" customHeight="1">
      <c r="A21" s="24" t="s">
        <v>29</v>
      </c>
      <c r="B21" s="23"/>
      <c r="C21" s="23">
        <v>24879.0</v>
      </c>
      <c r="D21" s="23">
        <v>12248.0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4.25" customHeight="1">
      <c r="A22" s="19"/>
      <c r="B22" s="26"/>
      <c r="C22" s="26"/>
      <c r="D22" s="26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4.25" customHeight="1">
      <c r="A23" s="28" t="s">
        <v>30</v>
      </c>
      <c r="B23" s="29"/>
      <c r="C23" s="30">
        <v>448.0</v>
      </c>
      <c r="D23" s="30">
        <v>989.0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4.25" customHeight="1">
      <c r="A24" s="12" t="s">
        <v>31</v>
      </c>
      <c r="B24" s="21"/>
      <c r="C24" s="21">
        <v>-1809.0</v>
      </c>
      <c r="D24" s="21">
        <v>-2367.0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4.25" customHeight="1">
      <c r="A25" s="19" t="s">
        <v>32</v>
      </c>
      <c r="B25" s="21"/>
      <c r="C25" s="21">
        <v>14633.0</v>
      </c>
      <c r="D25" s="21">
        <v>-16806.0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4.25" customHeight="1">
      <c r="A26" s="12" t="s">
        <v>33</v>
      </c>
      <c r="B26" s="21"/>
      <c r="C26" s="21">
        <v>13272.0</v>
      </c>
      <c r="D26" s="21">
        <v>-18184.0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4.25" customHeight="1">
      <c r="A27" s="22" t="s">
        <v>34</v>
      </c>
      <c r="B27" s="23"/>
      <c r="C27" s="23">
        <v>38151.0</v>
      </c>
      <c r="D27" s="23">
        <v>-5936.0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4.25" customHeight="1">
      <c r="A28" s="19" t="s">
        <v>35</v>
      </c>
      <c r="B28" s="21"/>
      <c r="C28" s="21">
        <v>-4791.0</v>
      </c>
      <c r="D28" s="21">
        <v>3217.0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4.25" customHeight="1">
      <c r="A29" s="12" t="s">
        <v>36</v>
      </c>
      <c r="B29" s="26"/>
      <c r="C29" s="26">
        <v>4.0</v>
      </c>
      <c r="D29" s="26">
        <v>-3.0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4.25" customHeight="1">
      <c r="A30" s="22" t="s">
        <v>37</v>
      </c>
      <c r="B30" s="31"/>
      <c r="C30" s="31">
        <v>33364.0</v>
      </c>
      <c r="D30" s="31">
        <v>-2722.0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4.25" customHeight="1">
      <c r="A31" s="19" t="s">
        <v>38</v>
      </c>
      <c r="B31" s="32"/>
      <c r="C31" s="32">
        <v>3.3</v>
      </c>
      <c r="D31" s="32">
        <v>-0.27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4.25" customHeight="1">
      <c r="A32" s="19" t="s">
        <v>39</v>
      </c>
      <c r="B32" s="32"/>
      <c r="C32" s="32">
        <v>3.24</v>
      </c>
      <c r="D32" s="32">
        <v>-0.27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4.25" customHeight="1">
      <c r="A33" s="19" t="s">
        <v>40</v>
      </c>
      <c r="B33" s="33"/>
      <c r="C33" s="33"/>
      <c r="D33" s="33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4.25" customHeight="1">
      <c r="A34" s="19" t="s">
        <v>41</v>
      </c>
      <c r="B34" s="21"/>
      <c r="C34" s="21">
        <v>10117.0</v>
      </c>
      <c r="D34" s="21">
        <v>10189.0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4.25" customHeight="1">
      <c r="A35" s="19" t="s">
        <v>42</v>
      </c>
      <c r="B35" s="21"/>
      <c r="C35" s="21">
        <v>10296.0</v>
      </c>
      <c r="D35" s="21">
        <v>10189.0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4.25" customHeight="1">
      <c r="A36" s="34"/>
      <c r="B36" s="35"/>
      <c r="C36" s="35"/>
      <c r="D36" s="35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4.25" customHeight="1">
      <c r="A37" s="34"/>
      <c r="B37" s="36"/>
      <c r="C37" s="35"/>
      <c r="D37" s="3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4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4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4.25" customHeight="1">
      <c r="A40" s="9" t="s">
        <v>43</v>
      </c>
      <c r="B40" s="10"/>
      <c r="C40" s="10"/>
      <c r="D40" s="11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4.25" customHeight="1">
      <c r="A41" s="12" t="s">
        <v>15</v>
      </c>
      <c r="B41" s="13"/>
      <c r="C41" s="13"/>
      <c r="D41" s="3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4.25" customHeight="1">
      <c r="A42" s="14"/>
      <c r="B42" s="38" t="s">
        <v>44</v>
      </c>
      <c r="C42" s="39"/>
      <c r="D42" s="40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4.25" customHeight="1">
      <c r="A43" s="14"/>
      <c r="B43" s="14"/>
      <c r="C43" s="14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4.25" customHeight="1">
      <c r="A44" s="14"/>
      <c r="B44" s="18">
        <v>2021.0</v>
      </c>
      <c r="C44" s="18">
        <v>2022.0</v>
      </c>
      <c r="D44" s="41">
        <v>2020.0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4.25" customHeight="1">
      <c r="A45" s="19" t="s">
        <v>45</v>
      </c>
      <c r="B45" s="17"/>
      <c r="C45" s="17"/>
      <c r="D45" s="42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4.25" customHeight="1">
      <c r="A46" s="19" t="s">
        <v>46</v>
      </c>
      <c r="B46" s="17"/>
      <c r="C46" s="17"/>
      <c r="D46" s="42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4.25" customHeight="1">
      <c r="A47" s="19" t="s">
        <v>47</v>
      </c>
      <c r="B47" s="20">
        <v>36220.0</v>
      </c>
      <c r="C47" s="20">
        <v>53888.0</v>
      </c>
      <c r="D47" s="4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4.25" customHeight="1">
      <c r="A48" s="19" t="s">
        <v>48</v>
      </c>
      <c r="B48" s="21">
        <v>59829.0</v>
      </c>
      <c r="C48" s="21">
        <v>16138.0</v>
      </c>
      <c r="D48" s="4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4.25" customHeight="1">
      <c r="A49" s="19" t="s">
        <v>49</v>
      </c>
      <c r="B49" s="21">
        <v>32640.0</v>
      </c>
      <c r="C49" s="21">
        <v>34405.0</v>
      </c>
      <c r="D49" s="43">
        <v>23795.0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4.25" customHeight="1">
      <c r="A50" s="19" t="s">
        <v>50</v>
      </c>
      <c r="B50" s="21">
        <v>32891.0</v>
      </c>
      <c r="C50" s="21">
        <v>42360.0</v>
      </c>
      <c r="D50" s="4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4.25" customHeight="1">
      <c r="A51" s="19" t="s">
        <v>51</v>
      </c>
      <c r="B51" s="44">
        <v>161580.0</v>
      </c>
      <c r="C51" s="44">
        <v>146791.0</v>
      </c>
      <c r="D51" s="43">
        <v>132733.0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4.25" customHeight="1">
      <c r="A52" s="12"/>
      <c r="B52" s="21"/>
      <c r="C52" s="21"/>
      <c r="D52" s="42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4.25" customHeight="1">
      <c r="A53" s="12" t="s">
        <v>52</v>
      </c>
      <c r="B53" s="21">
        <v>160281.0</v>
      </c>
      <c r="C53" s="21">
        <v>186715.0</v>
      </c>
      <c r="D53" s="42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4.25" customHeight="1">
      <c r="A54" s="19" t="s">
        <v>53</v>
      </c>
      <c r="B54" s="21">
        <v>56082.0</v>
      </c>
      <c r="C54" s="21">
        <v>66123.0</v>
      </c>
      <c r="D54" s="42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customHeight="1">
      <c r="A55" s="19" t="s">
        <v>54</v>
      </c>
      <c r="B55" s="21">
        <v>15371.0</v>
      </c>
      <c r="C55" s="21">
        <v>20288.0</v>
      </c>
      <c r="D55" s="42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customHeight="1">
      <c r="A56" s="19" t="s">
        <v>55</v>
      </c>
      <c r="B56" s="21">
        <v>27235.0</v>
      </c>
      <c r="C56" s="21">
        <v>42758.0</v>
      </c>
      <c r="D56" s="42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customHeight="1">
      <c r="A57" s="45" t="s">
        <v>56</v>
      </c>
      <c r="B57" s="44">
        <f t="shared" ref="B57:D57" si="2">B58-B51</f>
        <v>258969</v>
      </c>
      <c r="C57" s="44">
        <f t="shared" si="2"/>
        <v>315884</v>
      </c>
      <c r="D57" s="44">
        <f t="shared" si="2"/>
        <v>188462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customHeight="1">
      <c r="A58" s="19" t="s">
        <v>57</v>
      </c>
      <c r="B58" s="46">
        <v>420549.0</v>
      </c>
      <c r="C58" s="46">
        <v>462675.0</v>
      </c>
      <c r="D58" s="43">
        <v>321195.0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customHeight="1">
      <c r="A59" s="19" t="s">
        <v>58</v>
      </c>
      <c r="B59" s="17"/>
      <c r="C59" s="17"/>
      <c r="D59" s="4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customHeight="1">
      <c r="A60" s="12" t="s">
        <v>59</v>
      </c>
      <c r="B60" s="14"/>
      <c r="C60" s="1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customHeight="1">
      <c r="A61" s="12" t="s">
        <v>60</v>
      </c>
      <c r="B61" s="20">
        <v>78664.0</v>
      </c>
      <c r="C61" s="20">
        <v>79600.0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customHeight="1">
      <c r="A62" s="19" t="s">
        <v>61</v>
      </c>
      <c r="B62" s="21">
        <v>51775.0</v>
      </c>
      <c r="C62" s="21">
        <v>62566.0</v>
      </c>
      <c r="D62" s="42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19" t="s">
        <v>62</v>
      </c>
      <c r="B63" s="21">
        <v>11827.0</v>
      </c>
      <c r="C63" s="21">
        <v>13227.0</v>
      </c>
      <c r="D63" s="42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19" t="s">
        <v>63</v>
      </c>
      <c r="B64" s="44">
        <v>142266.0</v>
      </c>
      <c r="C64" s="44">
        <v>155393.0</v>
      </c>
      <c r="D64" s="42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customHeight="1">
      <c r="A65" s="19"/>
      <c r="B65" s="21"/>
      <c r="C65" s="21"/>
      <c r="D65" s="42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customHeight="1">
      <c r="A66" s="19" t="s">
        <v>64</v>
      </c>
      <c r="B66" s="21">
        <v>67651.0</v>
      </c>
      <c r="C66" s="21">
        <v>72968.0</v>
      </c>
      <c r="D66" s="42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customHeight="1">
      <c r="A67" s="19" t="s">
        <v>65</v>
      </c>
      <c r="B67" s="21">
        <v>48744.0</v>
      </c>
      <c r="C67" s="21">
        <v>67150.0</v>
      </c>
      <c r="D67" s="42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>
      <c r="A68" s="19" t="s">
        <v>66</v>
      </c>
      <c r="B68" s="21">
        <v>23643.0</v>
      </c>
      <c r="C68" s="21">
        <v>21121.0</v>
      </c>
      <c r="D68" s="4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>
      <c r="A69" s="45" t="s">
        <v>67</v>
      </c>
      <c r="B69" s="49">
        <f t="shared" ref="B69:C69" si="3">SUM(B66:B68)</f>
        <v>140038</v>
      </c>
      <c r="C69" s="49">
        <f t="shared" si="3"/>
        <v>161239</v>
      </c>
      <c r="D69" s="42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customHeight="1">
      <c r="A70" s="12" t="s">
        <v>68</v>
      </c>
      <c r="B70" s="17"/>
      <c r="C70" s="17"/>
      <c r="D70" s="42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customHeight="1">
      <c r="A71" s="19" t="s">
        <v>69</v>
      </c>
      <c r="B71" s="17"/>
      <c r="C71" s="17"/>
      <c r="D71" s="42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customHeight="1">
      <c r="A72" s="19" t="s">
        <v>70</v>
      </c>
      <c r="B72" s="50" t="s">
        <v>71</v>
      </c>
      <c r="C72" s="50" t="s">
        <v>71</v>
      </c>
      <c r="D72" s="42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customHeight="1">
      <c r="A73" s="19" t="s">
        <v>72</v>
      </c>
      <c r="B73" s="17"/>
      <c r="C73" s="17"/>
      <c r="D73" s="42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customHeight="1">
      <c r="A74" s="19" t="s">
        <v>73</v>
      </c>
      <c r="B74" s="26">
        <v>106.0</v>
      </c>
      <c r="C74" s="26">
        <v>108.0</v>
      </c>
      <c r="D74" s="42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customHeight="1">
      <c r="A75" s="19" t="s">
        <v>74</v>
      </c>
      <c r="B75" s="21">
        <v>-1837.0</v>
      </c>
      <c r="C75" s="21">
        <v>-7837.0</v>
      </c>
      <c r="D75" s="4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customHeight="1">
      <c r="A76" s="12" t="s">
        <v>75</v>
      </c>
      <c r="B76" s="21">
        <v>55437.0</v>
      </c>
      <c r="C76" s="21">
        <v>75066.0</v>
      </c>
      <c r="D76" s="42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customHeight="1">
      <c r="A77" s="12" t="s">
        <v>76</v>
      </c>
      <c r="B77" s="21">
        <v>-1376.0</v>
      </c>
      <c r="C77" s="21">
        <v>-4487.0</v>
      </c>
      <c r="D77" s="42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customHeight="1">
      <c r="A78" s="19" t="s">
        <v>77</v>
      </c>
      <c r="B78" s="21">
        <v>85915.0</v>
      </c>
      <c r="C78" s="21">
        <v>83193.0</v>
      </c>
      <c r="D78" s="42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customHeight="1">
      <c r="A79" s="19" t="s">
        <v>78</v>
      </c>
      <c r="B79" s="44">
        <v>138245.0</v>
      </c>
      <c r="C79" s="44">
        <v>146043.0</v>
      </c>
      <c r="D79" s="42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customHeight="1">
      <c r="A80" s="19"/>
      <c r="B80" s="20"/>
      <c r="C80" s="20"/>
      <c r="D80" s="42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customHeight="1">
      <c r="A81" s="19" t="s">
        <v>79</v>
      </c>
      <c r="B81" s="20">
        <v>420549.0</v>
      </c>
      <c r="C81" s="20">
        <v>462675.0</v>
      </c>
      <c r="D81" s="42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customHeight="1">
      <c r="A82" s="27"/>
      <c r="B82" s="48"/>
      <c r="C82" s="48"/>
      <c r="D82" s="4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customHeight="1">
      <c r="A83" s="51"/>
      <c r="B83" s="47"/>
      <c r="C83" s="47"/>
      <c r="D83" s="4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customHeight="1">
      <c r="A85" s="9" t="s">
        <v>80</v>
      </c>
      <c r="B85" s="10"/>
      <c r="C85" s="10"/>
      <c r="D85" s="11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customHeight="1">
      <c r="A86" s="8"/>
      <c r="B86" s="37" t="s">
        <v>81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customHeight="1">
      <c r="A87" s="8"/>
      <c r="B87" s="18"/>
      <c r="C87" s="18">
        <v>2021.0</v>
      </c>
      <c r="D87" s="18">
        <v>2022.0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customHeight="1">
      <c r="A88" s="52" t="s">
        <v>82</v>
      </c>
      <c r="B88" s="53"/>
      <c r="C88" s="53"/>
      <c r="D88" s="53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customHeight="1">
      <c r="A89" s="54" t="s">
        <v>83</v>
      </c>
      <c r="B89" s="55"/>
      <c r="C89" s="55">
        <v>42377.0</v>
      </c>
      <c r="D89" s="55">
        <v>36477.0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customHeight="1">
      <c r="A90" s="52" t="s">
        <v>84</v>
      </c>
      <c r="B90" s="56"/>
      <c r="C90" s="56"/>
      <c r="D90" s="56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customHeight="1">
      <c r="A91" s="54" t="s">
        <v>37</v>
      </c>
      <c r="B91" s="57"/>
      <c r="C91" s="57">
        <v>33364.0</v>
      </c>
      <c r="D91" s="57">
        <v>-2722.0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customHeight="1">
      <c r="A92" s="54" t="s">
        <v>85</v>
      </c>
      <c r="B92" s="56"/>
      <c r="C92" s="56"/>
      <c r="D92" s="56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customHeight="1">
      <c r="A93" s="54" t="s">
        <v>86</v>
      </c>
      <c r="B93" s="56"/>
      <c r="C93" s="56"/>
      <c r="D93" s="5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customHeight="1">
      <c r="A94" s="54" t="s">
        <v>87</v>
      </c>
      <c r="B94" s="57"/>
      <c r="C94" s="57">
        <v>34433.0</v>
      </c>
      <c r="D94" s="57">
        <v>41921.0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customHeight="1">
      <c r="A95" s="54" t="s">
        <v>88</v>
      </c>
      <c r="B95" s="57"/>
      <c r="C95" s="57">
        <v>12757.0</v>
      </c>
      <c r="D95" s="57">
        <v>19621.0</v>
      </c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customHeight="1">
      <c r="A96" s="54" t="s">
        <v>89</v>
      </c>
      <c r="B96" s="57"/>
      <c r="C96" s="57">
        <v>-14306.0</v>
      </c>
      <c r="D96" s="57">
        <v>16966.0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customHeight="1">
      <c r="A97" s="52" t="s">
        <v>90</v>
      </c>
      <c r="B97" s="58"/>
      <c r="C97" s="58">
        <v>-310.0</v>
      </c>
      <c r="D97" s="57">
        <v>-8148.0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customHeight="1">
      <c r="A98" s="54" t="s">
        <v>91</v>
      </c>
      <c r="B98" s="56"/>
      <c r="C98" s="56"/>
      <c r="D98" s="56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customHeight="1">
      <c r="A99" s="54" t="s">
        <v>49</v>
      </c>
      <c r="B99" s="57"/>
      <c r="C99" s="57">
        <v>-9487.0</v>
      </c>
      <c r="D99" s="57">
        <v>-2592.0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customHeight="1">
      <c r="A100" s="54" t="s">
        <v>50</v>
      </c>
      <c r="B100" s="57"/>
      <c r="C100" s="57">
        <v>-18163.0</v>
      </c>
      <c r="D100" s="57">
        <v>-21897.0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customHeight="1">
      <c r="A101" s="54" t="s">
        <v>60</v>
      </c>
      <c r="B101" s="57"/>
      <c r="C101" s="57">
        <v>3602.0</v>
      </c>
      <c r="D101" s="57">
        <v>2945.0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customHeight="1">
      <c r="A102" s="54" t="s">
        <v>61</v>
      </c>
      <c r="B102" s="57"/>
      <c r="C102" s="57">
        <v>2123.0</v>
      </c>
      <c r="D102" s="57">
        <v>-1558.0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customHeight="1">
      <c r="A103" s="54" t="s">
        <v>62</v>
      </c>
      <c r="B103" s="57"/>
      <c r="C103" s="57">
        <v>2314.0</v>
      </c>
      <c r="D103" s="57">
        <v>2216.0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customHeight="1">
      <c r="A104" s="54" t="s">
        <v>92</v>
      </c>
      <c r="B104" s="57"/>
      <c r="C104" s="57">
        <v>46327.0</v>
      </c>
      <c r="D104" s="57">
        <v>46752.0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customHeight="1">
      <c r="A105" s="54" t="s">
        <v>93</v>
      </c>
      <c r="B105" s="56"/>
      <c r="C105" s="56"/>
      <c r="D105" s="5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customHeight="1">
      <c r="A106" s="54" t="s">
        <v>94</v>
      </c>
      <c r="B106" s="57"/>
      <c r="C106" s="57">
        <v>-61053.0</v>
      </c>
      <c r="D106" s="57">
        <v>-63645.0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customHeight="1">
      <c r="A107" s="54" t="s">
        <v>95</v>
      </c>
      <c r="B107" s="57"/>
      <c r="C107" s="57">
        <v>5657.0</v>
      </c>
      <c r="D107" s="57">
        <v>5324.0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customHeight="1">
      <c r="A108" s="54" t="s">
        <v>96</v>
      </c>
      <c r="B108" s="57"/>
      <c r="C108" s="57">
        <v>-1985.0</v>
      </c>
      <c r="D108" s="57">
        <v>-8316.0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54" t="s">
        <v>97</v>
      </c>
      <c r="B109" s="57"/>
      <c r="C109" s="57">
        <v>59384.0</v>
      </c>
      <c r="D109" s="57">
        <v>31601.0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54" t="s">
        <v>98</v>
      </c>
      <c r="B110" s="57"/>
      <c r="C110" s="57">
        <v>-60157.0</v>
      </c>
      <c r="D110" s="57">
        <v>-2565.0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54" t="s">
        <v>99</v>
      </c>
      <c r="B111" s="57"/>
      <c r="C111" s="57">
        <v>-58154.0</v>
      </c>
      <c r="D111" s="57">
        <v>-37601.0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54" t="s">
        <v>100</v>
      </c>
      <c r="B112" s="56"/>
      <c r="C112" s="56"/>
      <c r="D112" s="5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54" t="s">
        <v>101</v>
      </c>
      <c r="B113" s="59"/>
      <c r="C113" s="59" t="s">
        <v>71</v>
      </c>
      <c r="D113" s="57">
        <v>-6000.0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54" t="s">
        <v>102</v>
      </c>
      <c r="B114" s="57"/>
      <c r="C114" s="57">
        <v>7956.0</v>
      </c>
      <c r="D114" s="57">
        <v>41553.0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54" t="s">
        <v>103</v>
      </c>
      <c r="B115" s="57"/>
      <c r="C115" s="57">
        <v>-7753.0</v>
      </c>
      <c r="D115" s="57">
        <v>-37554.0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54" t="s">
        <v>104</v>
      </c>
      <c r="B116" s="57"/>
      <c r="C116" s="57">
        <v>19003.0</v>
      </c>
      <c r="D116" s="57">
        <v>21166.0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54" t="s">
        <v>105</v>
      </c>
      <c r="B117" s="57"/>
      <c r="C117" s="57">
        <v>-1590.0</v>
      </c>
      <c r="D117" s="57">
        <v>-1258.0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54" t="s">
        <v>106</v>
      </c>
      <c r="B118" s="57"/>
      <c r="C118" s="57">
        <v>-11163.0</v>
      </c>
      <c r="D118" s="57">
        <v>-7941.0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54" t="s">
        <v>107</v>
      </c>
      <c r="B119" s="58"/>
      <c r="C119" s="58">
        <v>-162.0</v>
      </c>
      <c r="D119" s="58">
        <v>-248.0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54" t="s">
        <v>108</v>
      </c>
      <c r="B120" s="57"/>
      <c r="C120" s="57">
        <v>6291.0</v>
      </c>
      <c r="D120" s="57">
        <v>9718.0</v>
      </c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54" t="s">
        <v>109</v>
      </c>
      <c r="B121" s="58"/>
      <c r="C121" s="58">
        <v>-364.0</v>
      </c>
      <c r="D121" s="57">
        <v>-1093.0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54" t="s">
        <v>110</v>
      </c>
      <c r="B122" s="57"/>
      <c r="C122" s="57">
        <v>-5900.0</v>
      </c>
      <c r="D122" s="57">
        <v>17776.0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54" t="s">
        <v>111</v>
      </c>
      <c r="B123" s="55"/>
      <c r="C123" s="55">
        <v>36477.0</v>
      </c>
      <c r="D123" s="55">
        <v>54253.0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34"/>
      <c r="B124" s="42"/>
      <c r="C124" s="42"/>
      <c r="D124" s="42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27"/>
      <c r="B125" s="48"/>
      <c r="C125" s="48"/>
      <c r="D125" s="4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27"/>
      <c r="B126" s="48"/>
      <c r="C126" s="48"/>
      <c r="D126" s="4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51"/>
      <c r="B127" s="47"/>
      <c r="C127" s="47"/>
      <c r="D127" s="4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8"/>
      <c r="B128" s="42"/>
      <c r="C128" s="42"/>
      <c r="D128" s="42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8"/>
      <c r="B129" s="42"/>
      <c r="C129" s="42"/>
      <c r="D129" s="42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8"/>
      <c r="B130" s="42"/>
      <c r="C130" s="42"/>
      <c r="D130" s="42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8"/>
      <c r="B131" s="42"/>
      <c r="C131" s="42"/>
      <c r="D131" s="42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4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4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4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4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4.2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ht="14.2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ht="14.25" customHeight="1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ht="14.25" customHeight="1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ht="14.25" customHeight="1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ht="14.25" customHeight="1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ht="14.25" customHeight="1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ht="14.25" customHeight="1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ht="14.25" customHeight="1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ht="14.25" customHeight="1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ht="14.25" customHeight="1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ht="14.25" customHeight="1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ht="14.25" customHeight="1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ht="14.25" customHeight="1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</sheetData>
  <mergeCells count="4">
    <mergeCell ref="A2:D2"/>
    <mergeCell ref="A40:D40"/>
    <mergeCell ref="A85:D85"/>
    <mergeCell ref="B86:D8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4.86"/>
    <col customWidth="1" min="3" max="3" width="8.71"/>
    <col customWidth="1" min="4" max="4" width="11.14"/>
    <col customWidth="1" min="5" max="26" width="8.71"/>
  </cols>
  <sheetData>
    <row r="1" ht="60.0" customHeight="1">
      <c r="A1" s="60"/>
      <c r="B1" s="61" t="s">
        <v>12</v>
      </c>
      <c r="C1" s="62"/>
      <c r="D1" s="7" t="s">
        <v>13</v>
      </c>
      <c r="E1" s="62"/>
      <c r="F1" s="62"/>
      <c r="G1" s="62"/>
      <c r="H1" s="62"/>
      <c r="I1" s="62"/>
      <c r="J1" s="62"/>
    </row>
    <row r="2" ht="14.25" customHeight="1">
      <c r="C2" s="37" t="s">
        <v>112</v>
      </c>
    </row>
    <row r="3" ht="14.25" customHeight="1">
      <c r="C3" s="63">
        <v>2020.0</v>
      </c>
      <c r="D3" s="63">
        <v>2021.0</v>
      </c>
      <c r="E3" s="63">
        <v>2022.0</v>
      </c>
    </row>
    <row r="4" ht="14.25" customHeight="1">
      <c r="A4" s="64">
        <v>1.0</v>
      </c>
      <c r="B4" s="65" t="s">
        <v>113</v>
      </c>
      <c r="C4" s="66"/>
      <c r="D4" s="66"/>
      <c r="E4" s="66"/>
    </row>
    <row r="5" ht="14.25" customHeight="1">
      <c r="A5" s="64">
        <f t="shared" ref="A5:A13" si="1">+A4+0.1</f>
        <v>1.1</v>
      </c>
      <c r="B5" s="67" t="s">
        <v>114</v>
      </c>
      <c r="C5" s="66"/>
      <c r="D5" s="68">
        <f>'Financial Statements'!B51/'Financial Statements'!B64</f>
        <v>1.135759774</v>
      </c>
      <c r="E5" s="68">
        <f>'Financial Statements'!C51/'Financial Statements'!C64</f>
        <v>0.9446435811</v>
      </c>
      <c r="F5" s="69"/>
    </row>
    <row r="6" ht="14.25" customHeight="1">
      <c r="A6" s="64">
        <f t="shared" si="1"/>
        <v>1.2</v>
      </c>
      <c r="B6" s="67" t="s">
        <v>115</v>
      </c>
      <c r="C6" s="66"/>
      <c r="D6" s="68">
        <f>('Financial Statements'!B51-'Financial Statements'!B49)/'Financial Statements'!B64</f>
        <v>0.9063303952</v>
      </c>
      <c r="E6" s="68">
        <f>('Financial Statements'!C51-'Financial Statements'!C49)/'Financial Statements'!C64</f>
        <v>0.7232372115</v>
      </c>
      <c r="F6" s="69"/>
    </row>
    <row r="7" ht="14.25" customHeight="1">
      <c r="A7" s="64">
        <f t="shared" si="1"/>
        <v>1.3</v>
      </c>
      <c r="B7" s="67" t="s">
        <v>116</v>
      </c>
      <c r="C7" s="66"/>
      <c r="D7" s="68">
        <f>SUM('Financial Statements'!B47:B48)/'Financial Statements'!B64</f>
        <v>0.6751367157</v>
      </c>
      <c r="E7" s="68">
        <f>SUM('Financial Statements'!C47:C48)/'Financial Statements'!C64</f>
        <v>0.4506380596</v>
      </c>
      <c r="F7" s="69"/>
    </row>
    <row r="8" ht="14.25" customHeight="1">
      <c r="A8" s="64">
        <f t="shared" si="1"/>
        <v>1.4</v>
      </c>
      <c r="B8" s="67" t="s">
        <v>117</v>
      </c>
      <c r="C8" s="66"/>
      <c r="D8" s="68">
        <f>('Financial Statements'!B47+'Financial Statements'!B48+'Financial Statements'!B50)/D15</f>
        <v>272.6730746</v>
      </c>
      <c r="E8" s="68">
        <f>('Financial Statements'!C47+'Financial Statements'!C48+'Financial Statements'!C50)/E15</f>
        <v>192.6731766</v>
      </c>
      <c r="F8" s="69"/>
    </row>
    <row r="9" ht="14.25" customHeight="1">
      <c r="A9" s="64">
        <f t="shared" si="1"/>
        <v>1.5</v>
      </c>
      <c r="B9" s="67" t="s">
        <v>118</v>
      </c>
      <c r="C9" s="66"/>
      <c r="D9" s="68">
        <f>365*('Financial Statements'!B49/'Financial Statements'!C12)</f>
        <v>43.74467585</v>
      </c>
      <c r="E9" s="68">
        <f>365*('Financial Statements'!C49/'Financial Statements'!D12)</f>
        <v>43.47810657</v>
      </c>
      <c r="F9" s="69"/>
    </row>
    <row r="10" ht="14.25" customHeight="1">
      <c r="A10" s="64">
        <f t="shared" si="1"/>
        <v>1.6</v>
      </c>
      <c r="B10" s="67" t="s">
        <v>119</v>
      </c>
      <c r="C10" s="66"/>
      <c r="D10" s="68">
        <f>('Financial Statements'!B61/'Financial Statements'!C12)*365</f>
        <v>105.4268131</v>
      </c>
      <c r="E10" s="68">
        <f>('Financial Statements'!C61/'Financial Statements'!D12)*365</f>
        <v>100.5916955</v>
      </c>
      <c r="F10" s="69"/>
    </row>
    <row r="11" ht="14.25" customHeight="1">
      <c r="A11" s="64">
        <f t="shared" si="1"/>
        <v>1.7</v>
      </c>
      <c r="B11" s="67" t="s">
        <v>120</v>
      </c>
      <c r="C11" s="66"/>
      <c r="D11" s="68">
        <f>365*('Financial Statements'!B50/'Financial Statements'!C10)</f>
        <v>25.55268804</v>
      </c>
      <c r="E11" s="68">
        <f>365*('Financial Statements'!C50/'Financial Statements'!D10)</f>
        <v>30.08153966</v>
      </c>
      <c r="F11" s="69"/>
    </row>
    <row r="12" ht="14.25" customHeight="1">
      <c r="A12" s="64">
        <f t="shared" si="1"/>
        <v>1.8</v>
      </c>
      <c r="B12" s="67" t="s">
        <v>121</v>
      </c>
      <c r="C12" s="66"/>
      <c r="D12" s="68">
        <f t="shared" ref="D12:E12" si="2">D10-D9+D11</f>
        <v>87.23482534</v>
      </c>
      <c r="E12" s="68">
        <f t="shared" si="2"/>
        <v>87.19512858</v>
      </c>
    </row>
    <row r="13" ht="14.25" customHeight="1">
      <c r="A13" s="64">
        <f t="shared" si="1"/>
        <v>1.9</v>
      </c>
      <c r="B13" s="67" t="s">
        <v>122</v>
      </c>
      <c r="C13" s="66"/>
      <c r="D13" s="70">
        <f>('Financial Statements'!B51-'Financial Statements'!B64)/'Financial Statements'!C10</f>
        <v>0.04110918603</v>
      </c>
      <c r="E13" s="70">
        <f>('Financial Statements'!C51-'Financial Statements'!C64)/'Financial Statements'!D10</f>
        <v>-0.01673596208</v>
      </c>
    </row>
    <row r="14" ht="14.25" customHeight="1">
      <c r="A14" s="64"/>
      <c r="B14" s="67" t="s">
        <v>123</v>
      </c>
      <c r="C14" s="66"/>
      <c r="D14" s="68">
        <f>'Financial Statements'!B51-'Financial Statements'!B64</f>
        <v>19314</v>
      </c>
      <c r="E14" s="68">
        <f>'Financial Statements'!C51-'Financial Statements'!C64</f>
        <v>-8602</v>
      </c>
    </row>
    <row r="15" ht="14.25" customHeight="1">
      <c r="A15" s="64"/>
      <c r="B15" s="71" t="s">
        <v>124</v>
      </c>
      <c r="C15" s="66"/>
      <c r="D15" s="68">
        <f>sum('Financial Statements'!C15:C19)/365</f>
        <v>472.8739726</v>
      </c>
      <c r="E15" s="68">
        <f>sum('Financial Statements'!D15:D19)/365</f>
        <v>583.2986301</v>
      </c>
    </row>
    <row r="16" ht="14.25" customHeight="1">
      <c r="A16" s="64"/>
      <c r="B16" s="72"/>
      <c r="C16" s="66"/>
      <c r="D16" s="68"/>
      <c r="E16" s="68"/>
    </row>
    <row r="17" ht="14.25" customHeight="1">
      <c r="A17" s="64">
        <f>+A4+1</f>
        <v>2</v>
      </c>
      <c r="B17" s="72" t="s">
        <v>125</v>
      </c>
      <c r="C17" s="66"/>
      <c r="D17" s="68"/>
      <c r="E17" s="68"/>
    </row>
    <row r="18" ht="14.25" customHeight="1">
      <c r="A18" s="64">
        <f t="shared" ref="A18:A19" si="3">+A17+0.1</f>
        <v>2.1</v>
      </c>
      <c r="B18" s="67" t="s">
        <v>22</v>
      </c>
      <c r="C18" s="66"/>
      <c r="D18" s="68">
        <f>'Financial Statements'!C13/'Financial Statements'!C10</f>
        <v>0.4203251444</v>
      </c>
      <c r="E18" s="68">
        <f>'Financial Statements'!D13/'Financial Statements'!D10</f>
        <v>0.4380533987</v>
      </c>
    </row>
    <row r="19" ht="14.25" customHeight="1">
      <c r="A19" s="64">
        <f t="shared" si="3"/>
        <v>2.2</v>
      </c>
      <c r="B19" s="67" t="s">
        <v>126</v>
      </c>
      <c r="C19" s="66"/>
      <c r="D19" s="68">
        <f>D20/'Financial Statements'!C10</f>
        <v>0.1016959614</v>
      </c>
      <c r="E19" s="68">
        <f>E20/'Financial Statements'!D10</f>
        <v>0.07227476395</v>
      </c>
    </row>
    <row r="20" ht="14.25" customHeight="1">
      <c r="A20" s="64"/>
      <c r="B20" s="67" t="s">
        <v>127</v>
      </c>
      <c r="C20" s="66"/>
      <c r="D20" s="68">
        <f>'Financial Statements'!C21+22900</f>
        <v>47779</v>
      </c>
      <c r="E20" s="68">
        <f>'Financial Statements'!D21+24900</f>
        <v>37148</v>
      </c>
    </row>
    <row r="21" ht="14.25" customHeight="1">
      <c r="A21" s="64">
        <f>+A19+0.1</f>
        <v>2.3</v>
      </c>
      <c r="B21" s="67" t="s">
        <v>128</v>
      </c>
      <c r="C21" s="66"/>
      <c r="D21" s="68">
        <f>D22/'Financial Statements'!C10</f>
        <v>0.05295409751</v>
      </c>
      <c r="E21" s="68">
        <f>E22/'Financial Statements'!D10</f>
        <v>0.02382958191</v>
      </c>
    </row>
    <row r="22" ht="14.25" customHeight="1">
      <c r="A22" s="64"/>
      <c r="B22" s="67" t="s">
        <v>129</v>
      </c>
      <c r="C22" s="66"/>
      <c r="D22" s="68">
        <f>'Financial Statements'!C21</f>
        <v>24879</v>
      </c>
      <c r="E22" s="68">
        <f>'Financial Statements'!D21</f>
        <v>12248</v>
      </c>
    </row>
    <row r="23" ht="14.25" customHeight="1">
      <c r="A23" s="64">
        <f>+A21+0.1</f>
        <v>2.4</v>
      </c>
      <c r="B23" s="67" t="s">
        <v>130</v>
      </c>
      <c r="C23" s="66"/>
      <c r="D23" s="68">
        <f>'Financial Statements'!C30/'Financial Statements'!C10</f>
        <v>0.07101412876</v>
      </c>
      <c r="E23" s="68">
        <f>'Financial Statements'!D30/'Financial Statements'!D10</f>
        <v>-0.005295895</v>
      </c>
    </row>
    <row r="24" ht="14.25" customHeight="1">
      <c r="A24" s="64"/>
      <c r="B24" s="66"/>
      <c r="C24" s="66"/>
      <c r="D24" s="68"/>
      <c r="E24" s="68"/>
    </row>
    <row r="25" ht="14.25" customHeight="1">
      <c r="A25" s="64"/>
      <c r="B25" s="73" t="s">
        <v>131</v>
      </c>
      <c r="C25" s="66"/>
      <c r="D25" s="68"/>
      <c r="E25" s="68"/>
    </row>
    <row r="26" ht="14.25" customHeight="1">
      <c r="A26" s="64"/>
      <c r="B26" s="73" t="s">
        <v>132</v>
      </c>
      <c r="C26" s="66"/>
      <c r="D26" s="68"/>
      <c r="E26" s="68"/>
    </row>
    <row r="27" ht="14.25" customHeight="1">
      <c r="A27" s="64"/>
      <c r="B27" s="73" t="s">
        <v>133</v>
      </c>
      <c r="C27" s="66"/>
      <c r="D27" s="68"/>
      <c r="E27" s="68"/>
    </row>
    <row r="28" ht="14.25" customHeight="1">
      <c r="A28" s="64">
        <f>+A17+1</f>
        <v>3</v>
      </c>
      <c r="B28" s="65" t="s">
        <v>134</v>
      </c>
      <c r="C28" s="66"/>
      <c r="D28" s="68"/>
      <c r="E28" s="68"/>
    </row>
    <row r="29" ht="14.25" customHeight="1">
      <c r="A29" s="64">
        <f t="shared" ref="A29:A34" si="4">+A28+0.1</f>
        <v>3.1</v>
      </c>
      <c r="B29" s="67" t="s">
        <v>135</v>
      </c>
      <c r="C29" s="66"/>
      <c r="D29" s="68">
        <f>('Financial Statements'!B64+'Financial Statements'!B69)/'Financial Statements'!B79</f>
        <v>2.042055771</v>
      </c>
      <c r="E29" s="68">
        <f>('Financial Statements'!C64+'Financial Statements'!C69)/'Financial Statements'!C79</f>
        <v>2.168073786</v>
      </c>
    </row>
    <row r="30" ht="14.25" customHeight="1">
      <c r="A30" s="64">
        <f t="shared" si="4"/>
        <v>3.2</v>
      </c>
      <c r="B30" s="67" t="s">
        <v>136</v>
      </c>
      <c r="C30" s="66"/>
      <c r="D30" s="68">
        <f>('Financial Statements'!B64+'Financial Statements'!B69)/'Financial Statements'!B81</f>
        <v>0.6712749287</v>
      </c>
      <c r="E30" s="68">
        <f>('Financial Statements'!C64+'Financial Statements'!C69)/'Financial Statements'!C81</f>
        <v>0.6843507862</v>
      </c>
    </row>
    <row r="31" ht="14.25" customHeight="1">
      <c r="A31" s="64">
        <f t="shared" si="4"/>
        <v>3.3</v>
      </c>
      <c r="B31" s="67" t="s">
        <v>137</v>
      </c>
      <c r="C31" s="66"/>
      <c r="D31" s="68">
        <f>'Financial Statements'!B69/'Financial Statements'!B81</f>
        <v>0.3329885459</v>
      </c>
      <c r="E31" s="68">
        <f>'Financial Statements'!C69/'Financial Statements'!C81</f>
        <v>0.3484930026</v>
      </c>
    </row>
    <row r="32" ht="14.25" customHeight="1">
      <c r="A32" s="64">
        <f t="shared" si="4"/>
        <v>3.4</v>
      </c>
      <c r="B32" s="67" t="s">
        <v>138</v>
      </c>
      <c r="C32" s="66"/>
      <c r="D32" s="68">
        <f>-D20/'Financial Statements'!C24</f>
        <v>26.41182974</v>
      </c>
      <c r="E32" s="68">
        <f>-E20/'Financial Statements'!D24</f>
        <v>15.69412759</v>
      </c>
    </row>
    <row r="33" ht="14.25" customHeight="1">
      <c r="A33" s="64">
        <f t="shared" si="4"/>
        <v>3.5</v>
      </c>
      <c r="B33" s="67" t="s">
        <v>139</v>
      </c>
      <c r="C33" s="66"/>
      <c r="D33" s="68">
        <f>'Financial Statements'!C30/D36</f>
        <v>1.484361792</v>
      </c>
      <c r="E33" s="68">
        <f>'Financial Statements'!D30/E36</f>
        <v>-0.05513693081</v>
      </c>
    </row>
    <row r="34" ht="14.25" customHeight="1">
      <c r="A34" s="64">
        <f t="shared" si="4"/>
        <v>3.6</v>
      </c>
      <c r="B34" s="67" t="s">
        <v>140</v>
      </c>
      <c r="C34" s="66"/>
      <c r="D34" s="68">
        <f>D35/'Financial Statements'!C34</f>
        <v>-0.8964119798</v>
      </c>
      <c r="E34" s="68">
        <f>E35/'Financial Statements'!D34</f>
        <v>-1.135440181</v>
      </c>
    </row>
    <row r="35" ht="14.25" customHeight="1">
      <c r="A35" s="64"/>
      <c r="B35" s="67" t="s">
        <v>141</v>
      </c>
      <c r="C35" s="66"/>
      <c r="D35" s="68">
        <f>'Financial Statements'!C104+'Financial Statements'!C106+'Financial Statements'!C107</f>
        <v>-9069</v>
      </c>
      <c r="E35" s="68">
        <f>'Financial Statements'!D104+'Financial Statements'!D106+'Financial Statements'!D107</f>
        <v>-11569</v>
      </c>
    </row>
    <row r="36" ht="14.25" customHeight="1">
      <c r="A36" s="64"/>
      <c r="B36" s="71" t="s">
        <v>142</v>
      </c>
      <c r="C36" s="66"/>
      <c r="D36" s="68">
        <f>(-'Financial Statements'!C24-'Financial Statements'!C115-'Financial Statements'!C117-'Financial Statements'!C118-'Financial Statements'!C119)</f>
        <v>22477</v>
      </c>
      <c r="E36" s="68">
        <f>(-'Financial Statements'!D24-'Financial Statements'!D115-'Financial Statements'!D117-'Financial Statements'!D118-'Financial Statements'!D119)</f>
        <v>49368</v>
      </c>
    </row>
    <row r="37" ht="14.25" customHeight="1">
      <c r="A37" s="64"/>
      <c r="B37" s="66"/>
      <c r="C37" s="66"/>
      <c r="D37" s="68"/>
      <c r="E37" s="68"/>
    </row>
    <row r="38" ht="14.25" customHeight="1">
      <c r="A38" s="64">
        <f>+A28+1</f>
        <v>4</v>
      </c>
      <c r="B38" s="72" t="s">
        <v>143</v>
      </c>
      <c r="C38" s="66"/>
      <c r="D38" s="68"/>
      <c r="E38" s="68"/>
    </row>
    <row r="39" ht="14.25" customHeight="1">
      <c r="A39" s="64">
        <f t="shared" ref="A39:A42" si="5">+A38+0.1</f>
        <v>4.1</v>
      </c>
      <c r="B39" s="67" t="s">
        <v>144</v>
      </c>
      <c r="C39" s="66"/>
      <c r="D39" s="68">
        <f>'Financial Statements'!C10/(0.5*('Financial Statements'!B58+'Financial Statements'!D58))</f>
        <v>1.266803641</v>
      </c>
      <c r="E39" s="68">
        <f>'Financial Statements'!D10/AVERAGE('Financial Statements'!B58:C58)</f>
        <v>1.163879152</v>
      </c>
    </row>
    <row r="40" ht="14.25" customHeight="1">
      <c r="A40" s="64">
        <f t="shared" si="5"/>
        <v>4.2</v>
      </c>
      <c r="B40" s="67" t="s">
        <v>145</v>
      </c>
      <c r="C40" s="66"/>
      <c r="D40" s="68">
        <f>'Financial Statements'!C10/(0.5*('Financial Statements'!B57+'Financial Statements'!D57))</f>
        <v>2.100086941</v>
      </c>
      <c r="E40" s="74">
        <f>'Financial Statements'!D10/AVERAGE('Financial Statements'!B57:C57)</f>
        <v>1.78822412</v>
      </c>
    </row>
    <row r="41" ht="14.25" customHeight="1">
      <c r="A41" s="64">
        <f t="shared" si="5"/>
        <v>4.3</v>
      </c>
      <c r="B41" s="67" t="s">
        <v>146</v>
      </c>
      <c r="C41" s="66"/>
      <c r="D41" s="68">
        <f>'Financial Statements'!C12/(0.5*('Financial Statements'!B49+'Financial Statements'!D49))</f>
        <v>9.651599185</v>
      </c>
      <c r="E41" s="68">
        <f>'Financial Statements'!D12/AVERAGE('Financial Statements'!B49:C49)</f>
        <v>8.616034007</v>
      </c>
      <c r="G41" s="75"/>
    </row>
    <row r="42" ht="14.25" customHeight="1">
      <c r="A42" s="64">
        <f t="shared" si="5"/>
        <v>4.4</v>
      </c>
      <c r="B42" s="67" t="s">
        <v>147</v>
      </c>
      <c r="C42" s="66"/>
      <c r="D42" s="68">
        <f>'Financial Statements'!C30/(0.5*('Financial Statements'!B58+'Financial Statements'!D58))</f>
        <v>0.08996095688</v>
      </c>
      <c r="E42" s="68">
        <f>'Financial Statements'!D30/AVERAGE('Financial Statements'!B58:C58)</f>
        <v>-0.006163781781</v>
      </c>
    </row>
    <row r="43" ht="14.25" customHeight="1">
      <c r="A43" s="64"/>
      <c r="B43" s="66"/>
      <c r="C43" s="66"/>
      <c r="D43" s="68"/>
      <c r="E43" s="68"/>
    </row>
    <row r="44" ht="14.25" customHeight="1">
      <c r="A44" s="64">
        <f>+A38+1</f>
        <v>5</v>
      </c>
      <c r="B44" s="72" t="s">
        <v>148</v>
      </c>
      <c r="C44" s="66"/>
      <c r="D44" s="68"/>
      <c r="E44" s="68"/>
    </row>
    <row r="45" ht="14.25" customHeight="1">
      <c r="A45" s="64">
        <f t="shared" ref="A45:A49" si="7">+A44+0.1</f>
        <v>5.1</v>
      </c>
      <c r="B45" s="76" t="s">
        <v>149</v>
      </c>
      <c r="C45" s="66"/>
      <c r="D45" s="68">
        <f t="shared" ref="D45:E45" si="6">D57/D46</f>
        <v>50.5546769</v>
      </c>
      <c r="E45" s="68">
        <f t="shared" si="6"/>
        <v>-314.4290963</v>
      </c>
    </row>
    <row r="46" ht="14.25" customHeight="1">
      <c r="A46" s="64">
        <f t="shared" si="7"/>
        <v>5.2</v>
      </c>
      <c r="B46" s="67" t="s">
        <v>150</v>
      </c>
      <c r="C46" s="66"/>
      <c r="D46" s="68">
        <f>'Financial Statements'!C30/'Financial Statements'!C34</f>
        <v>3.297815558</v>
      </c>
      <c r="E46" s="68">
        <f>'Financial Statements'!D30/'Financial Statements'!D34</f>
        <v>-0.267150849</v>
      </c>
    </row>
    <row r="47" ht="14.25" customHeight="1">
      <c r="A47" s="64">
        <f t="shared" si="7"/>
        <v>5.3</v>
      </c>
      <c r="B47" s="67" t="s">
        <v>151</v>
      </c>
      <c r="C47" s="66"/>
      <c r="D47" s="68">
        <f t="shared" ref="D47:E47" si="8">D57/D48</f>
        <v>12.2707946</v>
      </c>
      <c r="E47" s="68">
        <f t="shared" si="8"/>
        <v>5.890922537</v>
      </c>
    </row>
    <row r="48" ht="14.25" customHeight="1">
      <c r="A48" s="64">
        <f t="shared" si="7"/>
        <v>5.4</v>
      </c>
      <c r="B48" s="67" t="s">
        <v>152</v>
      </c>
      <c r="C48" s="66"/>
      <c r="D48" s="68">
        <f>'Financial Statements'!B79/10175</f>
        <v>13.58673219</v>
      </c>
      <c r="E48" s="68">
        <f>'Financial Statements'!C79/10242</f>
        <v>14.25922671</v>
      </c>
    </row>
    <row r="49" ht="14.25" customHeight="1">
      <c r="A49" s="64">
        <f t="shared" si="7"/>
        <v>5.5</v>
      </c>
      <c r="B49" s="67" t="s">
        <v>153</v>
      </c>
      <c r="C49" s="66"/>
      <c r="D49" s="74">
        <v>0.0</v>
      </c>
      <c r="E49" s="74">
        <v>0.0</v>
      </c>
    </row>
    <row r="50" ht="14.25" customHeight="1">
      <c r="A50" s="64"/>
      <c r="B50" s="67" t="s">
        <v>154</v>
      </c>
      <c r="C50" s="66"/>
      <c r="D50" s="74">
        <v>0.0</v>
      </c>
      <c r="E50" s="74">
        <v>0.0</v>
      </c>
    </row>
    <row r="51" ht="14.25" customHeight="1">
      <c r="A51" s="64">
        <f t="shared" ref="A51:A55" si="9">+A49+0.1</f>
        <v>5.6</v>
      </c>
      <c r="B51" s="67" t="s">
        <v>155</v>
      </c>
      <c r="C51" s="66"/>
      <c r="D51" s="74">
        <v>0.0</v>
      </c>
      <c r="E51" s="74">
        <v>0.0</v>
      </c>
    </row>
    <row r="52" ht="14.25" customHeight="1">
      <c r="A52" s="64">
        <f t="shared" si="9"/>
        <v>0.1</v>
      </c>
      <c r="B52" s="67" t="s">
        <v>156</v>
      </c>
      <c r="C52" s="66"/>
      <c r="D52" s="68">
        <f>'Financial Statements'!C30/'Financial Statements'!B79</f>
        <v>0.2413396506</v>
      </c>
      <c r="E52" s="68">
        <f>'Financial Statements'!D30/'Financial Statements'!C79</f>
        <v>-0.01863834624</v>
      </c>
    </row>
    <row r="53" ht="14.25" customHeight="1">
      <c r="A53" s="64">
        <f t="shared" si="9"/>
        <v>5.7</v>
      </c>
      <c r="B53" s="67" t="s">
        <v>157</v>
      </c>
      <c r="C53" s="66"/>
      <c r="D53" s="68">
        <f>'Financial Statements'!C21/('Financial Statements'!B58-'Financial Statements'!B64)</f>
        <v>0.08940179601</v>
      </c>
      <c r="E53" s="68">
        <f>'Financial Statements'!D21/('Financial Statements'!C58-'Financial Statements'!C64)</f>
        <v>0.03985915218</v>
      </c>
    </row>
    <row r="54" ht="14.25" customHeight="1">
      <c r="A54" s="64">
        <f t="shared" si="9"/>
        <v>0.2</v>
      </c>
      <c r="B54" s="67" t="s">
        <v>147</v>
      </c>
      <c r="C54" s="66"/>
      <c r="D54" s="74">
        <f>'Financial Statements'!C30/'Financial Statements'!B58</f>
        <v>0.07933439385</v>
      </c>
      <c r="E54" s="74">
        <f>'Financial Statements'!D30/'Financial Statements'!C58</f>
        <v>-0.005883179338</v>
      </c>
    </row>
    <row r="55" ht="14.25" customHeight="1">
      <c r="A55" s="64">
        <f t="shared" si="9"/>
        <v>5.8</v>
      </c>
      <c r="B55" s="67" t="s">
        <v>158</v>
      </c>
      <c r="C55" s="66"/>
      <c r="D55" s="68">
        <f t="shared" ref="D55:E55" si="10">D56/D20</f>
        <v>40.65509952</v>
      </c>
      <c r="E55" s="68">
        <f t="shared" si="10"/>
        <v>30.23236783</v>
      </c>
    </row>
    <row r="56" ht="14.25" customHeight="1">
      <c r="A56" s="64"/>
      <c r="B56" s="67" t="s">
        <v>159</v>
      </c>
      <c r="C56" s="66"/>
      <c r="D56" s="68">
        <f>D58+'Financial Statements'!B64+'Financial Statements'!B69-'Financial Statements'!B47</f>
        <v>1942460</v>
      </c>
      <c r="E56" s="68">
        <f>E58+'Financial Statements'!C64+'Financial Statements'!C69-'Financial Statements'!C47</f>
        <v>1123072</v>
      </c>
    </row>
    <row r="57" ht="14.25" customHeight="1">
      <c r="A57" s="66"/>
      <c r="B57" s="71" t="s">
        <v>160</v>
      </c>
      <c r="C57" s="71">
        <v>162.85</v>
      </c>
      <c r="D57" s="74">
        <f>166.72</f>
        <v>166.72</v>
      </c>
      <c r="E57" s="74">
        <v>84.0</v>
      </c>
    </row>
    <row r="58" ht="14.25" customHeight="1">
      <c r="A58" s="66"/>
      <c r="B58" s="71" t="s">
        <v>161</v>
      </c>
      <c r="C58" s="66"/>
      <c r="D58" s="68">
        <f>D57*10175</f>
        <v>1696376</v>
      </c>
      <c r="E58" s="68">
        <f>E57*10242</f>
        <v>860328</v>
      </c>
    </row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mergeCells count="1">
    <mergeCell ref="C2:E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2020-05-19T16:15:53Z</dcterms:created>
  <dc:creator>Dell</dc:creator>
</cp:coreProperties>
</file>