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Instructions" sheetId="1" r:id="rId4"/>
    <sheet state="visible" name="Financial Statements" sheetId="2" r:id="rId5"/>
    <sheet state="visible" name="List of Ratios" sheetId="3" r:id="rId6"/>
  </sheets>
  <definedNames/>
  <calcPr/>
  <extLst>
    <ext uri="GoogleSheetsCustomDataVersion2">
      <go:sheetsCustomData xmlns:go="http://customooxmlschemas.google.com/" r:id="rId7" roundtripDataChecksum="wLWW6tmeCk3DQR+j3KtXRT8ETOYfN+nYLKJbB7Oe1GE="/>
    </ext>
  </extLst>
</workbook>
</file>

<file path=xl/sharedStrings.xml><?xml version="1.0" encoding="utf-8"?>
<sst xmlns="http://schemas.openxmlformats.org/spreadsheetml/2006/main" count="257" uniqueCount="234">
  <si>
    <t>Instructions</t>
  </si>
  <si>
    <t>Sheet contains the financial statements of Apple Inc. extracted from the most recent annual report:</t>
  </si>
  <si>
    <t>https://investor.apple.com/investor-relations/default.aspx</t>
  </si>
  <si>
    <t>You are required to perform a ratio analysis in excel using the information provided from this financial statements</t>
  </si>
  <si>
    <t>The ratios that should be calculated are listed in the ratios tab</t>
  </si>
  <si>
    <t>In addition to the above, you are required to calculate the growth rates for the following:</t>
  </si>
  <si>
    <t>Sales (each category and net sales)</t>
  </si>
  <si>
    <t>Gross profits</t>
  </si>
  <si>
    <t>Each operating expenses</t>
  </si>
  <si>
    <t>Main line items of the balance sheet</t>
  </si>
  <si>
    <t>You are required to calculate margins/ as a % of net sales for the following:</t>
  </si>
  <si>
    <t>COGS (Cost of goods sold)</t>
  </si>
  <si>
    <t>Operating income</t>
  </si>
  <si>
    <t>Net profit</t>
  </si>
  <si>
    <t>You are required to calculate the following additional items</t>
  </si>
  <si>
    <t>Income tax rate</t>
  </si>
  <si>
    <t>Capex as a percentage of sales</t>
  </si>
  <si>
    <t>Capex as a percentage of fixed assets</t>
  </si>
  <si>
    <t>* Market information like share price should be obtained from bloomberg.com from the particular day's closing price</t>
  </si>
  <si>
    <t>https://www.bloomberg.com/quote/AAPL:US</t>
  </si>
  <si>
    <t>All of the above ratios should be calculated in the "List of Ratios" tab</t>
  </si>
  <si>
    <t>Apple Inc.</t>
  </si>
  <si>
    <t>(In millions, except number of shares which are reflected in thousands and per share amounts)</t>
  </si>
  <si>
    <t>CONSOLIDATED STATEMENTS OF OPERATIONS</t>
  </si>
  <si>
    <t>Years ended September,</t>
  </si>
  <si>
    <t>Net sales:</t>
  </si>
  <si>
    <t>Products</t>
  </si>
  <si>
    <t>Services</t>
  </si>
  <si>
    <t>Total net sales</t>
  </si>
  <si>
    <t>Cost of sales:</t>
  </si>
  <si>
    <t>Total cost of sales</t>
  </si>
  <si>
    <t>Gross margin</t>
  </si>
  <si>
    <t>Operating expenses:</t>
  </si>
  <si>
    <t>Research and development</t>
  </si>
  <si>
    <t>Selling, general and administrative</t>
  </si>
  <si>
    <t>Total operating expenses</t>
  </si>
  <si>
    <t>Other income/(expense), net</t>
  </si>
  <si>
    <t>Income before provision for income taxes</t>
  </si>
  <si>
    <t>Provision for income taxes</t>
  </si>
  <si>
    <t>Net income</t>
  </si>
  <si>
    <t>Earnings per share:</t>
  </si>
  <si>
    <t>Basic</t>
  </si>
  <si>
    <t>Diluted</t>
  </si>
  <si>
    <t>Shares used in computing earnings per share:</t>
  </si>
  <si>
    <t>CONSOLIDATED BALANCE SHEETS</t>
  </si>
  <si>
    <t>As at September,</t>
  </si>
  <si>
    <t>Current assets:</t>
  </si>
  <si>
    <t>Cash and cash equivalents</t>
  </si>
  <si>
    <t>Marketable securities</t>
  </si>
  <si>
    <t>Accounts receivable, net</t>
  </si>
  <si>
    <t>Inventories</t>
  </si>
  <si>
    <t>Vendor non trade receivables</t>
  </si>
  <si>
    <t>Other current assets</t>
  </si>
  <si>
    <t>Total current assets</t>
  </si>
  <si>
    <t>Non current assets:</t>
  </si>
  <si>
    <t>Property, plant and equipment, net</t>
  </si>
  <si>
    <t>Other non current assets</t>
  </si>
  <si>
    <t>Total non current assets</t>
  </si>
  <si>
    <t>Total assets</t>
  </si>
  <si>
    <t>Current liabilities:</t>
  </si>
  <si>
    <t>Accounts payable</t>
  </si>
  <si>
    <t>Other current liabilities</t>
  </si>
  <si>
    <t>Deferred revenue</t>
  </si>
  <si>
    <t>Commercial paper</t>
  </si>
  <si>
    <t>Term debt</t>
  </si>
  <si>
    <t>Total current liabilities</t>
  </si>
  <si>
    <t>Non current liabilities:</t>
  </si>
  <si>
    <t>Other non current liabilities</t>
  </si>
  <si>
    <t>Total non current liabilities</t>
  </si>
  <si>
    <t>Total liabilities</t>
  </si>
  <si>
    <t>Shareholders’ equity:</t>
  </si>
  <si>
    <t>Common stock and additional paid in capital, $0.00001 par value: 12,600,000 shares authorized; 4,443,236 and 4,754,986 shares issued and outstanding, respectively</t>
  </si>
  <si>
    <t>Retained earnings</t>
  </si>
  <si>
    <t>Accumulated other comprehensive income/(loss)</t>
  </si>
  <si>
    <t>Total shareholders’ equity</t>
  </si>
  <si>
    <t>Total liabilities and shareholders’ equity</t>
  </si>
  <si>
    <t>CONSOLIDATED STATEMENTS OF CASH FLOWS</t>
  </si>
  <si>
    <t>Cash, cash equivalents and restricted cash, beginning balances</t>
  </si>
  <si>
    <t>Operating activities:</t>
  </si>
  <si>
    <t>Adjustments to reconcile net income to cash generated by operating</t>
  </si>
  <si>
    <t>Depreciation and amortization</t>
  </si>
  <si>
    <t>Share based compensation expense</t>
  </si>
  <si>
    <t>Deferred income tax expense/(benefit)</t>
  </si>
  <si>
    <t>Other</t>
  </si>
  <si>
    <t>Changes in operating assets and liabilities:</t>
  </si>
  <si>
    <t>Other current and non current assets</t>
  </si>
  <si>
    <t>Other current and non current liabilities</t>
  </si>
  <si>
    <t>Cash generated by operating activities</t>
  </si>
  <si>
    <t>Investing activities:</t>
  </si>
  <si>
    <t>Purchases of marketable securities</t>
  </si>
  <si>
    <t>Proceeds from maturities of marketable securities</t>
  </si>
  <si>
    <t>Proceeds from sales of marketable securities</t>
  </si>
  <si>
    <t>Payments for acquisition of property, plant and equipment</t>
  </si>
  <si>
    <t>Payments made in connection with business acquisitions, net</t>
  </si>
  <si>
    <t>Cash generated by/(used in) investing activities</t>
  </si>
  <si>
    <t>Financing activities:</t>
  </si>
  <si>
    <t>Payments for taxes related to net share settlement of equity awards</t>
  </si>
  <si>
    <t>Payments for dividends and dividend equivalents</t>
  </si>
  <si>
    <t>Repurchases of common stock</t>
  </si>
  <si>
    <t>Proceeds from issuance of term debt, net</t>
  </si>
  <si>
    <t>Repayments of term debt</t>
  </si>
  <si>
    <t>Proceeds from/(Repayments of) commercial paper, net</t>
  </si>
  <si>
    <t>Cash used in financing activities</t>
  </si>
  <si>
    <t>Increase/(Decrease) in cash, cash equivalents and restricted</t>
  </si>
  <si>
    <t>Cash, cash equivalents and restricted cash, ending balances</t>
  </si>
  <si>
    <t>Supplemental cash flow disclosure:</t>
  </si>
  <si>
    <t>Cash paid for income taxes, net</t>
  </si>
  <si>
    <t>Cash paid for interest</t>
  </si>
  <si>
    <t>Liquidity</t>
  </si>
  <si>
    <t>Current ratio</t>
  </si>
  <si>
    <t>Quick Ratio</t>
  </si>
  <si>
    <t>Cash Ratio</t>
  </si>
  <si>
    <t>Defensive Interval</t>
  </si>
  <si>
    <t xml:space="preserve">101.6 </t>
  </si>
  <si>
    <t xml:space="preserve">126.3 </t>
  </si>
  <si>
    <t>187.4</t>
  </si>
  <si>
    <t>Inventory Days</t>
  </si>
  <si>
    <t>9.42</t>
  </si>
  <si>
    <t>9.13</t>
  </si>
  <si>
    <t>8.75</t>
  </si>
  <si>
    <t>Payable Days</t>
  </si>
  <si>
    <t>97.1</t>
  </si>
  <si>
    <t>83.3</t>
  </si>
  <si>
    <t>91.1</t>
  </si>
  <si>
    <t>Receivable Days</t>
  </si>
  <si>
    <t>Net trading cycle</t>
  </si>
  <si>
    <t>-62.5</t>
  </si>
  <si>
    <t>-53.0</t>
  </si>
  <si>
    <t>60.9</t>
  </si>
  <si>
    <t>Working Capital as a % of Sales</t>
  </si>
  <si>
    <t>-4.71%</t>
  </si>
  <si>
    <t>2.56%</t>
  </si>
  <si>
    <t>13.96%</t>
  </si>
  <si>
    <t>Working Capital</t>
  </si>
  <si>
    <t>Profitability</t>
  </si>
  <si>
    <t>43.23%</t>
  </si>
  <si>
    <t>41.79%</t>
  </si>
  <si>
    <t>38.23%</t>
  </si>
  <si>
    <t>EBITDA margin</t>
  </si>
  <si>
    <t>33.11%</t>
  </si>
  <si>
    <t>32.86%</t>
  </si>
  <si>
    <t>28.18%</t>
  </si>
  <si>
    <t>EBITDA</t>
  </si>
  <si>
    <t>EBIT margin</t>
  </si>
  <si>
    <t>30.29%</t>
  </si>
  <si>
    <t>29.78%</t>
  </si>
  <si>
    <t>24.15%</t>
  </si>
  <si>
    <t>EBIT</t>
  </si>
  <si>
    <t>Net margin</t>
  </si>
  <si>
    <t>25.30%</t>
  </si>
  <si>
    <t>25.88%</t>
  </si>
  <si>
    <t>20.91%</t>
  </si>
  <si>
    <t>Solvency/ debt management</t>
  </si>
  <si>
    <t>Debt to equity (D/E)</t>
  </si>
  <si>
    <t>5.96</t>
  </si>
  <si>
    <t>4.56</t>
  </si>
  <si>
    <t>3.96</t>
  </si>
  <si>
    <t>Debt to total assets</t>
  </si>
  <si>
    <t>85.63%</t>
  </si>
  <si>
    <t>82.01%</t>
  </si>
  <si>
    <t>79.84%</t>
  </si>
  <si>
    <t>Long-term debt to capital</t>
  </si>
  <si>
    <t>66.15%</t>
  </si>
  <si>
    <t>63.36%</t>
  </si>
  <si>
    <t>60.17%</t>
  </si>
  <si>
    <t>Times interest earned</t>
  </si>
  <si>
    <t>41.63</t>
  </si>
  <si>
    <t>40.51</t>
  </si>
  <si>
    <t>Debt coverage</t>
  </si>
  <si>
    <t>0.90</t>
  </si>
  <si>
    <t>0.75</t>
  </si>
  <si>
    <t>Free cash flow (FCFE) per share</t>
  </si>
  <si>
    <t>$24.19 per share</t>
  </si>
  <si>
    <t>$22.02 per share</t>
  </si>
  <si>
    <t>$13.79 per share</t>
  </si>
  <si>
    <t>FCFE</t>
  </si>
  <si>
    <t>Asset utilization</t>
  </si>
  <si>
    <t>Total asset turnover</t>
  </si>
  <si>
    <t>0.85</t>
  </si>
  <si>
    <t>Fixed asset turnover</t>
  </si>
  <si>
    <t>9.36</t>
  </si>
  <si>
    <t>9.27</t>
  </si>
  <si>
    <t>7.47</t>
  </si>
  <si>
    <t>Inventory turnover</t>
  </si>
  <si>
    <t>38.81</t>
  </si>
  <si>
    <t>40.04</t>
  </si>
  <si>
    <t>48.87</t>
  </si>
  <si>
    <t>Return on assets (ROA)</t>
  </si>
  <si>
    <t>28.29%</t>
  </si>
  <si>
    <t>26.97%</t>
  </si>
  <si>
    <t>17.73%</t>
  </si>
  <si>
    <t>Investor/market ratios</t>
  </si>
  <si>
    <t>Price to equity (P/E)</t>
  </si>
  <si>
    <t>35.5</t>
  </si>
  <si>
    <t>Earnings per share (EPS)</t>
  </si>
  <si>
    <t>$6.11</t>
  </si>
  <si>
    <t>$5.61</t>
  </si>
  <si>
    <t>$3.28</t>
  </si>
  <si>
    <t>Price to book value (PBV)</t>
  </si>
  <si>
    <t>12.28</t>
  </si>
  <si>
    <t>11.23</t>
  </si>
  <si>
    <t>9.81</t>
  </si>
  <si>
    <t>Book value per share (BV)</t>
  </si>
  <si>
    <t>$11.40</t>
  </si>
  <si>
    <t>$13.27</t>
  </si>
  <si>
    <t>$11.73</t>
  </si>
  <si>
    <t>Dividend payout ratio</t>
  </si>
  <si>
    <t>15.06%</t>
  </si>
  <si>
    <t>15.69%</t>
  </si>
  <si>
    <t>25.00%</t>
  </si>
  <si>
    <t>Dividend per share</t>
  </si>
  <si>
    <t>0.66%</t>
  </si>
  <si>
    <t>0.59%</t>
  </si>
  <si>
    <t>0.71%</t>
  </si>
  <si>
    <t>Dividend yield</t>
  </si>
  <si>
    <t>196.89%</t>
  </si>
  <si>
    <t>150.05%</t>
  </si>
  <si>
    <t>87.86%</t>
  </si>
  <si>
    <t>Return on equity (ROE)</t>
  </si>
  <si>
    <t>59.13%</t>
  </si>
  <si>
    <t>58.70%</t>
  </si>
  <si>
    <t>38.56%</t>
  </si>
  <si>
    <t>Return on capital employed (ROCE)</t>
  </si>
  <si>
    <t>59.6%</t>
  </si>
  <si>
    <t>60.2%</t>
  </si>
  <si>
    <t>36.5%</t>
  </si>
  <si>
    <t>28.3%</t>
  </si>
  <si>
    <t>27.0%</t>
  </si>
  <si>
    <t>17.7%</t>
  </si>
  <si>
    <t>Enterprise value to EBITDA (EV/EBITDA)</t>
  </si>
  <si>
    <t>Enterprise value (EV)</t>
  </si>
  <si>
    <t>$2.19 trillion</t>
  </si>
  <si>
    <t>$2.98 trillion</t>
  </si>
  <si>
    <t>$2.37 trillion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</si>
</sst>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5">
    <numFmt numFmtId="164" formatCode="_(* #,##0_);_(* \(#,##0\);_(* &quot;-&quot;??_);_(@_)"/>
    <numFmt numFmtId="165" formatCode="0.0"/>
    <numFmt numFmtId="166" formatCode="dd.mm"/>
    <numFmt numFmtId="167" formatCode="#,##0.00;-#,##0.00;&quot;—&quot;"/>
    <numFmt numFmtId="168" formatCode="d.m"/>
  </numFmts>
  <fonts count="13">
    <font>
      <sz val="11.0"/>
      <color theme="1"/>
      <name val="Calibri"/>
      <scheme val="minor"/>
    </font>
    <font>
      <b/>
      <sz val="18.0"/>
      <color theme="0"/>
      <name val="Calibri"/>
    </font>
    <font>
      <b/>
      <sz val="11.0"/>
      <color theme="1"/>
      <name val="Calibri"/>
    </font>
    <font>
      <u/>
      <sz val="11.0"/>
      <color rgb="FF0563C1"/>
      <name val="Calibri"/>
    </font>
    <font>
      <sz val="11.0"/>
      <color theme="1"/>
      <name val="Calibri"/>
    </font>
    <font>
      <u/>
      <sz val="11.0"/>
      <color theme="10"/>
      <name val="Calibri"/>
    </font>
    <font>
      <b/>
      <sz val="20.0"/>
      <color theme="0"/>
      <name val="Calibri"/>
    </font>
    <font>
      <sz val="11.0"/>
      <color theme="0"/>
      <name val="Calibri"/>
    </font>
    <font/>
    <font>
      <color theme="1"/>
      <name val="Calibri"/>
      <scheme val="minor"/>
    </font>
    <font>
      <sz val="20.0"/>
      <color theme="0"/>
      <name val="Calibri"/>
    </font>
    <font>
      <sz val="11.0"/>
      <color rgb="FF252525"/>
      <name val="Calibri"/>
    </font>
    <font>
      <sz val="11.0"/>
      <color rgb="FF1F1F1F"/>
      <name val="Calibri"/>
      <scheme val="minor"/>
    </font>
  </fonts>
  <fills count="5">
    <fill>
      <patternFill patternType="none"/>
    </fill>
    <fill>
      <patternFill patternType="lightGray"/>
    </fill>
    <fill>
      <patternFill patternType="solid">
        <fgColor rgb="FF002060"/>
        <bgColor rgb="FF002060"/>
      </patternFill>
    </fill>
    <fill>
      <patternFill patternType="solid">
        <fgColor rgb="FFADB9CA"/>
        <bgColor rgb="FFADB9CA"/>
      </patternFill>
    </fill>
    <fill>
      <patternFill patternType="solid">
        <fgColor rgb="FFE2EFD9"/>
        <bgColor rgb="FFE2EFD9"/>
      </patternFill>
    </fill>
  </fills>
  <borders count="8">
    <border/>
    <border>
      <left/>
      <right/>
      <top/>
      <bottom/>
    </border>
    <border>
      <left/>
      <top/>
      <bottom/>
    </border>
    <border>
      <top/>
      <bottom/>
    </border>
    <border>
      <right/>
      <top/>
      <bottom/>
    </border>
    <border>
      <top style="thin">
        <color rgb="FF000000"/>
      </top>
    </border>
    <border>
      <top style="thin">
        <color rgb="FF000000"/>
      </top>
      <bottom style="double">
        <color rgb="FF000000"/>
      </bottom>
    </border>
    <border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35">
    <xf borderId="0" fillId="0" fontId="0" numFmtId="0" xfId="0" applyAlignment="1" applyFont="1">
      <alignment readingOrder="0" shrinkToFit="0" vertical="bottom" wrapText="0"/>
    </xf>
    <xf borderId="1" fillId="2" fontId="1" numFmtId="0" xfId="0" applyBorder="1" applyFill="1" applyFont="1"/>
    <xf borderId="0" fillId="0" fontId="2" numFmtId="0" xfId="0" applyFont="1"/>
    <xf borderId="0" fillId="0" fontId="3" numFmtId="0" xfId="0" applyAlignment="1" applyFont="1">
      <alignment horizontal="left" readingOrder="0"/>
    </xf>
    <xf borderId="0" fillId="0" fontId="4" numFmtId="0" xfId="0" applyAlignment="1" applyFont="1">
      <alignment horizontal="left"/>
    </xf>
    <xf borderId="0" fillId="0" fontId="2" numFmtId="0" xfId="0" applyAlignment="1" applyFont="1">
      <alignment horizontal="left"/>
    </xf>
    <xf borderId="0" fillId="0" fontId="5" numFmtId="0" xfId="0" applyAlignment="1" applyFont="1">
      <alignment horizontal="left"/>
    </xf>
    <xf borderId="1" fillId="2" fontId="6" numFmtId="0" xfId="0" applyAlignment="1" applyBorder="1" applyFont="1">
      <alignment vertical="center"/>
    </xf>
    <xf borderId="1" fillId="2" fontId="7" numFmtId="0" xfId="0" applyBorder="1" applyFont="1"/>
    <xf borderId="2" fillId="3" fontId="2" numFmtId="0" xfId="0" applyAlignment="1" applyBorder="1" applyFill="1" applyFont="1">
      <alignment horizontal="center"/>
    </xf>
    <xf borderId="3" fillId="0" fontId="8" numFmtId="0" xfId="0" applyBorder="1" applyFont="1"/>
    <xf borderId="4" fillId="0" fontId="8" numFmtId="0" xfId="0" applyBorder="1" applyFont="1"/>
    <xf borderId="0" fillId="0" fontId="2" numFmtId="0" xfId="0" applyAlignment="1" applyFont="1">
      <alignment horizontal="center"/>
    </xf>
    <xf borderId="0" fillId="0" fontId="9" numFmtId="0" xfId="0" applyFont="1"/>
    <xf borderId="0" fillId="0" fontId="4" numFmtId="164" xfId="0" applyFont="1" applyNumberFormat="1"/>
    <xf borderId="5" fillId="0" fontId="2" numFmtId="0" xfId="0" applyBorder="1" applyFont="1"/>
    <xf borderId="5" fillId="0" fontId="2" numFmtId="164" xfId="0" applyBorder="1" applyFont="1" applyNumberFormat="1"/>
    <xf borderId="6" fillId="0" fontId="2" numFmtId="0" xfId="0" applyBorder="1" applyFont="1"/>
    <xf borderId="6" fillId="0" fontId="2" numFmtId="164" xfId="0" applyBorder="1" applyFont="1" applyNumberFormat="1"/>
    <xf borderId="1" fillId="4" fontId="4" numFmtId="0" xfId="0" applyBorder="1" applyFill="1" applyFont="1"/>
    <xf borderId="0" fillId="0" fontId="4" numFmtId="3" xfId="0" applyFont="1" applyNumberFormat="1"/>
    <xf borderId="7" fillId="0" fontId="2" numFmtId="0" xfId="0" applyAlignment="1" applyBorder="1" applyFont="1">
      <alignment horizontal="left"/>
    </xf>
    <xf borderId="7" fillId="0" fontId="4" numFmtId="164" xfId="0" applyBorder="1" applyFont="1" applyNumberFormat="1"/>
    <xf borderId="0" fillId="0" fontId="2" numFmtId="164" xfId="0" applyFont="1" applyNumberFormat="1"/>
    <xf borderId="1" fillId="2" fontId="10" numFmtId="0" xfId="0" applyAlignment="1" applyBorder="1" applyFont="1">
      <alignment horizontal="left"/>
    </xf>
    <xf borderId="1" fillId="2" fontId="7" numFmtId="0" xfId="0" applyAlignment="1" applyBorder="1" applyFont="1">
      <alignment horizontal="center"/>
    </xf>
    <xf borderId="0" fillId="0" fontId="4" numFmtId="165" xfId="0" applyFont="1" applyNumberFormat="1"/>
    <xf borderId="0" fillId="0" fontId="9" numFmtId="0" xfId="0" applyAlignment="1" applyFont="1">
      <alignment horizontal="center"/>
    </xf>
    <xf borderId="0" fillId="0" fontId="9" numFmtId="166" xfId="0" applyAlignment="1" applyFont="1" applyNumberFormat="1">
      <alignment horizontal="center" readingOrder="0"/>
    </xf>
    <xf borderId="0" fillId="0" fontId="11" numFmtId="167" xfId="0" applyAlignment="1" applyFont="1" applyNumberFormat="1">
      <alignment horizontal="center" vertical="bottom"/>
    </xf>
    <xf borderId="0" fillId="0" fontId="9" numFmtId="0" xfId="0" applyAlignment="1" applyFont="1">
      <alignment horizontal="center" readingOrder="0"/>
    </xf>
    <xf borderId="0" fillId="0" fontId="9" numFmtId="168" xfId="0" applyAlignment="1" applyFont="1" applyNumberFormat="1">
      <alignment horizontal="center" readingOrder="0"/>
    </xf>
    <xf borderId="0" fillId="0" fontId="9" numFmtId="0" xfId="0" applyAlignment="1" applyFont="1">
      <alignment readingOrder="0"/>
    </xf>
    <xf borderId="0" fillId="0" fontId="12" numFmtId="168" xfId="0" applyAlignment="1" applyFont="1" applyNumberFormat="1">
      <alignment horizontal="center" readingOrder="0"/>
    </xf>
    <xf borderId="0" fillId="0" fontId="12" numFmtId="0" xfId="0" applyAlignment="1" applyFont="1">
      <alignment horizontal="center" readingOrder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hyperlink" Target="https://investor.apple.com/investor-relations/default.aspx" TargetMode="External"/><Relationship Id="rId2" Type="http://schemas.openxmlformats.org/officeDocument/2006/relationships/hyperlink" Target="https://www.bloomberg.com/quote/AAPL:US" TargetMode="External"/><Relationship Id="rId3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04.57"/>
    <col customWidth="1" min="2" max="26" width="8.71"/>
  </cols>
  <sheetData>
    <row r="1" ht="14.25" customHeight="1">
      <c r="A1" s="1" t="s">
        <v>0</v>
      </c>
    </row>
    <row r="2" ht="14.25" customHeight="1"/>
    <row r="3" ht="14.25" customHeight="1">
      <c r="A3" s="2" t="s">
        <v>1</v>
      </c>
    </row>
    <row r="4" ht="14.25" customHeight="1">
      <c r="A4" s="3" t="s">
        <v>2</v>
      </c>
    </row>
    <row r="5" ht="14.25" customHeight="1">
      <c r="A5" s="2" t="s">
        <v>3</v>
      </c>
    </row>
    <row r="6" ht="14.25" customHeight="1">
      <c r="A6" s="4" t="s">
        <v>4</v>
      </c>
    </row>
    <row r="7" ht="14.25" customHeight="1">
      <c r="A7" s="4"/>
    </row>
    <row r="8" ht="14.25" customHeight="1">
      <c r="A8" s="5" t="s">
        <v>5</v>
      </c>
    </row>
    <row r="9" ht="14.25" customHeight="1">
      <c r="A9" s="4" t="s">
        <v>6</v>
      </c>
    </row>
    <row r="10" ht="14.25" customHeight="1">
      <c r="A10" s="4" t="s">
        <v>7</v>
      </c>
    </row>
    <row r="11" ht="14.25" customHeight="1">
      <c r="A11" s="4" t="s">
        <v>8</v>
      </c>
    </row>
    <row r="12" ht="14.25" customHeight="1">
      <c r="A12" s="4" t="s">
        <v>9</v>
      </c>
    </row>
    <row r="13" ht="14.25" customHeight="1">
      <c r="A13" s="4"/>
    </row>
    <row r="14" ht="14.25" customHeight="1">
      <c r="A14" s="5" t="s">
        <v>10</v>
      </c>
    </row>
    <row r="15" ht="14.25" customHeight="1">
      <c r="A15" s="4" t="s">
        <v>11</v>
      </c>
    </row>
    <row r="16" ht="14.25" customHeight="1">
      <c r="A16" s="4" t="s">
        <v>7</v>
      </c>
    </row>
    <row r="17" ht="14.25" customHeight="1">
      <c r="A17" s="4" t="s">
        <v>8</v>
      </c>
    </row>
    <row r="18" ht="14.25" customHeight="1">
      <c r="A18" s="4" t="s">
        <v>12</v>
      </c>
    </row>
    <row r="19" ht="14.25" customHeight="1">
      <c r="A19" s="4" t="s">
        <v>13</v>
      </c>
    </row>
    <row r="20" ht="14.25" customHeight="1">
      <c r="A20" s="4"/>
    </row>
    <row r="21" ht="14.25" customHeight="1">
      <c r="A21" s="5" t="s">
        <v>14</v>
      </c>
    </row>
    <row r="22" ht="14.25" customHeight="1">
      <c r="A22" s="4" t="s">
        <v>15</v>
      </c>
    </row>
    <row r="23" ht="14.25" customHeight="1">
      <c r="A23" s="4" t="s">
        <v>16</v>
      </c>
    </row>
    <row r="24" ht="14.25" customHeight="1">
      <c r="A24" s="4" t="s">
        <v>17</v>
      </c>
    </row>
    <row r="25" ht="14.25" customHeight="1">
      <c r="A25" s="4"/>
    </row>
    <row r="26" ht="14.25" customHeight="1">
      <c r="A26" s="5" t="s">
        <v>18</v>
      </c>
    </row>
    <row r="27" ht="14.25" customHeight="1">
      <c r="A27" s="6" t="s">
        <v>19</v>
      </c>
    </row>
    <row r="28" ht="14.25" customHeight="1"/>
    <row r="29" ht="14.25" customHeight="1">
      <c r="A29" s="2" t="s">
        <v>20</v>
      </c>
    </row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hyperlinks>
    <hyperlink r:id="rId1" ref="A4"/>
    <hyperlink r:id="rId2" ref="A27"/>
  </hyperlinks>
  <printOptions/>
  <pageMargins bottom="0.75" footer="0.0" header="0.0" left="0.7" right="0.7" top="0.75"/>
  <pageSetup orientation="portrait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59.0"/>
    <col customWidth="1" min="2" max="3" width="11.57"/>
    <col customWidth="1" min="4" max="4" width="11.71"/>
    <col customWidth="1" min="5" max="26" width="8.71"/>
  </cols>
  <sheetData>
    <row r="1" ht="60.0" customHeight="1">
      <c r="A1" s="7" t="s">
        <v>21</v>
      </c>
      <c r="B1" s="8" t="s">
        <v>22</v>
      </c>
      <c r="C1" s="8"/>
      <c r="D1" s="8"/>
      <c r="E1" s="8"/>
      <c r="F1" s="8"/>
      <c r="G1" s="8"/>
      <c r="H1" s="8"/>
      <c r="I1" s="8"/>
      <c r="J1" s="8"/>
    </row>
    <row r="2" ht="14.25" customHeight="1">
      <c r="A2" s="9" t="s">
        <v>23</v>
      </c>
      <c r="B2" s="10"/>
      <c r="C2" s="10"/>
      <c r="D2" s="11"/>
    </row>
    <row r="3" ht="14.25" customHeight="1">
      <c r="B3" s="12" t="s">
        <v>24</v>
      </c>
    </row>
    <row r="4" ht="14.25" customHeight="1">
      <c r="B4" s="2">
        <v>2022.0</v>
      </c>
      <c r="C4" s="2">
        <v>2021.0</v>
      </c>
      <c r="D4" s="2">
        <v>2020.0</v>
      </c>
    </row>
    <row r="5" ht="14.25" customHeight="1">
      <c r="A5" s="13" t="s">
        <v>25</v>
      </c>
    </row>
    <row r="6" ht="14.25" customHeight="1">
      <c r="A6" s="4" t="s">
        <v>26</v>
      </c>
      <c r="B6" s="14">
        <v>316199.0</v>
      </c>
      <c r="C6" s="14">
        <v>297392.0</v>
      </c>
      <c r="D6" s="14">
        <v>220747.0</v>
      </c>
    </row>
    <row r="7" ht="14.25" customHeight="1">
      <c r="A7" s="4" t="s">
        <v>27</v>
      </c>
      <c r="B7" s="14">
        <v>78129.0</v>
      </c>
      <c r="C7" s="14">
        <v>68425.0</v>
      </c>
      <c r="D7" s="14">
        <v>53768.0</v>
      </c>
    </row>
    <row r="8" ht="14.25" customHeight="1">
      <c r="A8" s="15" t="s">
        <v>28</v>
      </c>
      <c r="B8" s="16">
        <f t="shared" ref="B8:D8" si="1">+B6+B7</f>
        <v>394328</v>
      </c>
      <c r="C8" s="16">
        <f t="shared" si="1"/>
        <v>365817</v>
      </c>
      <c r="D8" s="16">
        <f t="shared" si="1"/>
        <v>274515</v>
      </c>
    </row>
    <row r="9" ht="14.25" customHeight="1">
      <c r="A9" s="13" t="s">
        <v>29</v>
      </c>
      <c r="B9" s="14"/>
      <c r="C9" s="14"/>
      <c r="D9" s="14"/>
    </row>
    <row r="10" ht="14.25" customHeight="1">
      <c r="A10" s="4" t="s">
        <v>26</v>
      </c>
      <c r="B10" s="14">
        <v>201471.0</v>
      </c>
      <c r="C10" s="14">
        <v>192266.0</v>
      </c>
      <c r="D10" s="14">
        <v>151286.0</v>
      </c>
    </row>
    <row r="11" ht="14.25" customHeight="1">
      <c r="A11" s="4" t="s">
        <v>27</v>
      </c>
      <c r="B11" s="14">
        <v>22075.0</v>
      </c>
      <c r="C11" s="14">
        <v>20715.0</v>
      </c>
      <c r="D11" s="14">
        <v>18273.0</v>
      </c>
    </row>
    <row r="12" ht="14.25" customHeight="1">
      <c r="A12" s="15" t="s">
        <v>30</v>
      </c>
      <c r="B12" s="16">
        <f t="shared" ref="B12:D12" si="2">+B10+B11</f>
        <v>223546</v>
      </c>
      <c r="C12" s="16">
        <f t="shared" si="2"/>
        <v>212981</v>
      </c>
      <c r="D12" s="16">
        <f t="shared" si="2"/>
        <v>169559</v>
      </c>
    </row>
    <row r="13" ht="14.25" customHeight="1">
      <c r="A13" s="15" t="s">
        <v>31</v>
      </c>
      <c r="B13" s="16">
        <f t="shared" ref="B13:D13" si="3">+B8-B12</f>
        <v>170782</v>
      </c>
      <c r="C13" s="16">
        <f t="shared" si="3"/>
        <v>152836</v>
      </c>
      <c r="D13" s="16">
        <f t="shared" si="3"/>
        <v>104956</v>
      </c>
    </row>
    <row r="14" ht="14.25" customHeight="1">
      <c r="A14" s="13" t="s">
        <v>32</v>
      </c>
      <c r="B14" s="14"/>
      <c r="C14" s="14"/>
      <c r="D14" s="14"/>
    </row>
    <row r="15" ht="14.25" customHeight="1">
      <c r="A15" s="4" t="s">
        <v>33</v>
      </c>
      <c r="B15" s="14">
        <v>26251.0</v>
      </c>
      <c r="C15" s="14">
        <v>21914.0</v>
      </c>
      <c r="D15" s="14">
        <v>18752.0</v>
      </c>
    </row>
    <row r="16" ht="14.25" customHeight="1">
      <c r="A16" s="4" t="s">
        <v>34</v>
      </c>
      <c r="B16" s="14">
        <v>25094.0</v>
      </c>
      <c r="C16" s="14">
        <v>21973.0</v>
      </c>
      <c r="D16" s="14">
        <v>19916.0</v>
      </c>
    </row>
    <row r="17" ht="14.25" customHeight="1">
      <c r="A17" s="15" t="s">
        <v>35</v>
      </c>
      <c r="B17" s="16">
        <f t="shared" ref="B17:D17" si="4">+B15+B16</f>
        <v>51345</v>
      </c>
      <c r="C17" s="16">
        <f t="shared" si="4"/>
        <v>43887</v>
      </c>
      <c r="D17" s="16">
        <f t="shared" si="4"/>
        <v>38668</v>
      </c>
    </row>
    <row r="18" ht="14.25" customHeight="1">
      <c r="A18" s="15" t="s">
        <v>12</v>
      </c>
      <c r="B18" s="16">
        <f t="shared" ref="B18:D18" si="5">+B13-B17</f>
        <v>119437</v>
      </c>
      <c r="C18" s="16">
        <f t="shared" si="5"/>
        <v>108949</v>
      </c>
      <c r="D18" s="16">
        <f t="shared" si="5"/>
        <v>66288</v>
      </c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ht="14.25" customHeight="1">
      <c r="A19" s="13" t="s">
        <v>36</v>
      </c>
      <c r="B19" s="14">
        <v>-334.0</v>
      </c>
      <c r="C19" s="14">
        <v>258.0</v>
      </c>
      <c r="D19" s="14">
        <v>803.0</v>
      </c>
    </row>
    <row r="20" ht="14.25" customHeight="1">
      <c r="A20" s="15" t="s">
        <v>37</v>
      </c>
      <c r="B20" s="16">
        <f t="shared" ref="B20:D20" si="6">+B18+B19</f>
        <v>119103</v>
      </c>
      <c r="C20" s="16">
        <f t="shared" si="6"/>
        <v>109207</v>
      </c>
      <c r="D20" s="16">
        <f t="shared" si="6"/>
        <v>67091</v>
      </c>
    </row>
    <row r="21" ht="14.25" customHeight="1">
      <c r="A21" s="13" t="s">
        <v>38</v>
      </c>
      <c r="B21" s="14">
        <v>19300.0</v>
      </c>
      <c r="C21" s="14">
        <v>14527.0</v>
      </c>
      <c r="D21" s="14">
        <v>9680.0</v>
      </c>
    </row>
    <row r="22" ht="14.25" customHeight="1">
      <c r="A22" s="17" t="s">
        <v>39</v>
      </c>
      <c r="B22" s="18">
        <f t="shared" ref="B22:D22" si="7">+B20-B21</f>
        <v>99803</v>
      </c>
      <c r="C22" s="18">
        <f t="shared" si="7"/>
        <v>94680</v>
      </c>
      <c r="D22" s="18">
        <f t="shared" si="7"/>
        <v>57411</v>
      </c>
    </row>
    <row r="23" ht="14.25" customHeight="1">
      <c r="A23" s="13" t="s">
        <v>40</v>
      </c>
    </row>
    <row r="24" ht="14.25" customHeight="1">
      <c r="A24" s="4" t="s">
        <v>41</v>
      </c>
      <c r="B24" s="19">
        <v>6.15</v>
      </c>
      <c r="C24" s="19">
        <v>5.67</v>
      </c>
      <c r="D24" s="19">
        <v>3.31</v>
      </c>
    </row>
    <row r="25" ht="14.25" customHeight="1">
      <c r="A25" s="4" t="s">
        <v>42</v>
      </c>
      <c r="B25" s="19">
        <v>6.11</v>
      </c>
      <c r="C25" s="19">
        <v>5.61</v>
      </c>
      <c r="D25" s="19">
        <v>3.28</v>
      </c>
    </row>
    <row r="26" ht="14.25" customHeight="1">
      <c r="A26" s="13" t="s">
        <v>43</v>
      </c>
    </row>
    <row r="27" ht="14.25" customHeight="1">
      <c r="A27" s="4" t="s">
        <v>41</v>
      </c>
      <c r="B27" s="20">
        <v>1.6215963E7</v>
      </c>
      <c r="C27" s="20">
        <v>1.6701272E7</v>
      </c>
      <c r="D27" s="20">
        <v>1.7352119E7</v>
      </c>
    </row>
    <row r="28" ht="14.25" customHeight="1">
      <c r="A28" s="4" t="s">
        <v>42</v>
      </c>
      <c r="B28" s="20">
        <v>1.6325819E7</v>
      </c>
      <c r="C28" s="20">
        <v>1.6864919E7</v>
      </c>
      <c r="D28" s="20">
        <v>1.7528214E7</v>
      </c>
    </row>
    <row r="29" ht="14.25" customHeight="1"/>
    <row r="30" ht="14.25" customHeight="1"/>
    <row r="31" ht="14.25" customHeight="1">
      <c r="A31" s="9" t="s">
        <v>44</v>
      </c>
      <c r="B31" s="10"/>
      <c r="C31" s="10"/>
      <c r="D31" s="11"/>
    </row>
    <row r="32" ht="14.25" customHeight="1">
      <c r="B32" s="12" t="s">
        <v>45</v>
      </c>
    </row>
    <row r="33" ht="14.25" customHeight="1">
      <c r="B33" s="2">
        <f t="shared" ref="B33:D33" si="8">+B4</f>
        <v>2022</v>
      </c>
      <c r="C33" s="2">
        <f t="shared" si="8"/>
        <v>2021</v>
      </c>
      <c r="D33" s="2">
        <f t="shared" si="8"/>
        <v>2020</v>
      </c>
    </row>
    <row r="34" ht="14.25" customHeight="1"/>
    <row r="35" ht="14.25" customHeight="1">
      <c r="A35" s="13" t="s">
        <v>46</v>
      </c>
    </row>
    <row r="36" ht="14.25" customHeight="1">
      <c r="A36" s="4" t="s">
        <v>47</v>
      </c>
      <c r="B36" s="14">
        <v>23646.0</v>
      </c>
      <c r="C36" s="14">
        <v>34940.0</v>
      </c>
      <c r="D36" s="14">
        <v>38016.0</v>
      </c>
    </row>
    <row r="37" ht="14.25" customHeight="1">
      <c r="A37" s="4" t="s">
        <v>48</v>
      </c>
      <c r="B37" s="14">
        <v>24658.0</v>
      </c>
      <c r="C37" s="14">
        <v>27699.0</v>
      </c>
      <c r="D37" s="14">
        <v>52927.0</v>
      </c>
    </row>
    <row r="38" ht="14.25" customHeight="1">
      <c r="A38" s="4" t="s">
        <v>49</v>
      </c>
      <c r="B38" s="14">
        <v>28184.0</v>
      </c>
      <c r="C38" s="14">
        <v>26278.0</v>
      </c>
      <c r="D38" s="14">
        <v>16120.0</v>
      </c>
    </row>
    <row r="39" ht="14.25" customHeight="1">
      <c r="A39" s="4" t="s">
        <v>50</v>
      </c>
      <c r="B39" s="14">
        <v>4946.0</v>
      </c>
      <c r="C39" s="14">
        <v>6580.0</v>
      </c>
      <c r="D39" s="14">
        <v>4061.0</v>
      </c>
    </row>
    <row r="40" ht="14.25" customHeight="1">
      <c r="A40" s="4" t="s">
        <v>51</v>
      </c>
      <c r="B40" s="14">
        <v>32748.0</v>
      </c>
      <c r="C40" s="14">
        <v>25228.0</v>
      </c>
      <c r="D40" s="14">
        <v>21325.0</v>
      </c>
    </row>
    <row r="41" ht="14.25" customHeight="1">
      <c r="A41" s="4" t="s">
        <v>52</v>
      </c>
      <c r="B41" s="14">
        <v>21223.0</v>
      </c>
      <c r="C41" s="14">
        <v>14111.0</v>
      </c>
      <c r="D41" s="14">
        <v>11264.0</v>
      </c>
    </row>
    <row r="42" ht="14.25" customHeight="1">
      <c r="A42" s="15" t="s">
        <v>53</v>
      </c>
      <c r="B42" s="16">
        <f t="shared" ref="B42:D42" si="9">+SUM(B36:B41)</f>
        <v>135405</v>
      </c>
      <c r="C42" s="16">
        <f t="shared" si="9"/>
        <v>134836</v>
      </c>
      <c r="D42" s="16">
        <f t="shared" si="9"/>
        <v>143713</v>
      </c>
    </row>
    <row r="43" ht="14.25" customHeight="1">
      <c r="A43" s="13" t="s">
        <v>54</v>
      </c>
      <c r="B43" s="14"/>
      <c r="C43" s="14"/>
      <c r="D43" s="14"/>
    </row>
    <row r="44" ht="14.25" customHeight="1">
      <c r="A44" s="4" t="s">
        <v>48</v>
      </c>
      <c r="B44" s="14">
        <v>120805.0</v>
      </c>
      <c r="C44" s="14">
        <v>127877.0</v>
      </c>
      <c r="D44" s="14">
        <v>100887.0</v>
      </c>
    </row>
    <row r="45" ht="14.25" customHeight="1">
      <c r="A45" s="4" t="s">
        <v>55</v>
      </c>
      <c r="B45" s="14">
        <v>42117.0</v>
      </c>
      <c r="C45" s="14">
        <v>39440.0</v>
      </c>
      <c r="D45" s="14">
        <v>36766.0</v>
      </c>
    </row>
    <row r="46" ht="14.25" customHeight="1">
      <c r="A46" s="4" t="s">
        <v>56</v>
      </c>
      <c r="B46" s="14">
        <v>54428.0</v>
      </c>
      <c r="C46" s="14">
        <v>48849.0</v>
      </c>
      <c r="D46" s="14">
        <v>42522.0</v>
      </c>
    </row>
    <row r="47" ht="14.25" customHeight="1">
      <c r="A47" s="15" t="s">
        <v>57</v>
      </c>
      <c r="B47" s="16">
        <f t="shared" ref="B47:D47" si="10">+SUM(B44:B46)</f>
        <v>217350</v>
      </c>
      <c r="C47" s="16">
        <f t="shared" si="10"/>
        <v>216166</v>
      </c>
      <c r="D47" s="16">
        <f t="shared" si="10"/>
        <v>180175</v>
      </c>
    </row>
    <row r="48" ht="14.25" customHeight="1">
      <c r="A48" s="17" t="s">
        <v>58</v>
      </c>
      <c r="B48" s="18">
        <f t="shared" ref="B48:D48" si="11">+B42+B47</f>
        <v>352755</v>
      </c>
      <c r="C48" s="18">
        <f t="shared" si="11"/>
        <v>351002</v>
      </c>
      <c r="D48" s="18">
        <f t="shared" si="11"/>
        <v>323888</v>
      </c>
    </row>
    <row r="49" ht="14.25" customHeight="1"/>
    <row r="50" ht="14.25" customHeight="1">
      <c r="A50" s="13" t="s">
        <v>59</v>
      </c>
    </row>
    <row r="51" ht="14.25" customHeight="1">
      <c r="A51" s="4" t="s">
        <v>60</v>
      </c>
      <c r="B51" s="14">
        <v>64115.0</v>
      </c>
      <c r="C51" s="14">
        <v>54763.0</v>
      </c>
      <c r="D51" s="14">
        <v>42296.0</v>
      </c>
    </row>
    <row r="52" ht="14.25" customHeight="1">
      <c r="A52" s="4" t="s">
        <v>61</v>
      </c>
      <c r="B52" s="14">
        <v>60845.0</v>
      </c>
      <c r="C52" s="14">
        <v>47493.0</v>
      </c>
      <c r="D52" s="14">
        <v>42684.0</v>
      </c>
    </row>
    <row r="53" ht="14.25" customHeight="1">
      <c r="A53" s="4" t="s">
        <v>62</v>
      </c>
      <c r="B53" s="14">
        <v>7912.0</v>
      </c>
      <c r="C53" s="14">
        <v>7612.0</v>
      </c>
      <c r="D53" s="14">
        <v>6643.0</v>
      </c>
    </row>
    <row r="54" ht="14.25" customHeight="1">
      <c r="A54" s="4" t="s">
        <v>63</v>
      </c>
      <c r="B54" s="14">
        <v>9982.0</v>
      </c>
      <c r="C54" s="14">
        <v>6000.0</v>
      </c>
      <c r="D54" s="14">
        <v>4996.0</v>
      </c>
    </row>
    <row r="55" ht="14.25" customHeight="1">
      <c r="A55" s="4" t="s">
        <v>64</v>
      </c>
      <c r="B55" s="14">
        <v>11128.0</v>
      </c>
      <c r="C55" s="14">
        <v>9613.0</v>
      </c>
      <c r="D55" s="14">
        <v>8773.0</v>
      </c>
    </row>
    <row r="56" ht="14.25" customHeight="1">
      <c r="A56" s="15" t="s">
        <v>65</v>
      </c>
      <c r="B56" s="16">
        <f t="shared" ref="B56:D56" si="12">+SUM(B51:B55)</f>
        <v>153982</v>
      </c>
      <c r="C56" s="16">
        <f t="shared" si="12"/>
        <v>125481</v>
      </c>
      <c r="D56" s="16">
        <f t="shared" si="12"/>
        <v>105392</v>
      </c>
    </row>
    <row r="57" ht="14.25" customHeight="1">
      <c r="A57" s="13" t="s">
        <v>66</v>
      </c>
      <c r="B57" s="14"/>
      <c r="C57" s="14"/>
      <c r="D57" s="14"/>
    </row>
    <row r="58" ht="14.25" customHeight="1">
      <c r="A58" s="4" t="s">
        <v>62</v>
      </c>
      <c r="B58" s="14"/>
      <c r="C58" s="14"/>
      <c r="D58" s="14"/>
    </row>
    <row r="59" ht="14.25" customHeight="1">
      <c r="A59" s="4" t="s">
        <v>64</v>
      </c>
      <c r="B59" s="14">
        <v>98959.0</v>
      </c>
      <c r="C59" s="14">
        <v>109106.0</v>
      </c>
      <c r="D59" s="14">
        <v>98667.0</v>
      </c>
    </row>
    <row r="60" ht="14.25" customHeight="1">
      <c r="A60" s="4" t="s">
        <v>67</v>
      </c>
      <c r="B60" s="14">
        <v>49142.0</v>
      </c>
      <c r="C60" s="14">
        <v>53325.0</v>
      </c>
      <c r="D60" s="14">
        <v>54490.0</v>
      </c>
    </row>
    <row r="61" ht="14.25" customHeight="1">
      <c r="A61" s="21" t="s">
        <v>68</v>
      </c>
      <c r="B61" s="22">
        <f t="shared" ref="B61:D61" si="13">+B59+B60</f>
        <v>148101</v>
      </c>
      <c r="C61" s="22">
        <f t="shared" si="13"/>
        <v>162431</v>
      </c>
      <c r="D61" s="22">
        <f t="shared" si="13"/>
        <v>153157</v>
      </c>
    </row>
    <row r="62" ht="14.25" customHeight="1">
      <c r="A62" s="15" t="s">
        <v>69</v>
      </c>
      <c r="B62" s="16">
        <f t="shared" ref="B62:D62" si="14">+B56+B61</f>
        <v>302083</v>
      </c>
      <c r="C62" s="16">
        <f t="shared" si="14"/>
        <v>287912</v>
      </c>
      <c r="D62" s="16">
        <f t="shared" si="14"/>
        <v>258549</v>
      </c>
    </row>
    <row r="63" ht="14.25" customHeight="1">
      <c r="B63" s="14"/>
      <c r="C63" s="14"/>
      <c r="D63" s="14"/>
    </row>
    <row r="64" ht="14.25" customHeight="1">
      <c r="A64" s="13" t="s">
        <v>70</v>
      </c>
      <c r="B64" s="14"/>
      <c r="C64" s="14"/>
      <c r="D64" s="14"/>
    </row>
    <row r="65" ht="14.25" customHeight="1">
      <c r="A65" s="4" t="s">
        <v>71</v>
      </c>
      <c r="B65" s="14">
        <v>64849.0</v>
      </c>
      <c r="C65" s="14">
        <v>57365.0</v>
      </c>
      <c r="D65" s="14">
        <v>50779.0</v>
      </c>
    </row>
    <row r="66" ht="14.25" customHeight="1">
      <c r="A66" s="4" t="s">
        <v>72</v>
      </c>
      <c r="B66" s="14">
        <v>-3068.0</v>
      </c>
      <c r="C66" s="14">
        <v>5562.0</v>
      </c>
      <c r="D66" s="14">
        <v>14966.0</v>
      </c>
    </row>
    <row r="67" ht="14.25" customHeight="1">
      <c r="A67" s="4" t="s">
        <v>73</v>
      </c>
      <c r="B67" s="14">
        <v>-11109.0</v>
      </c>
      <c r="C67" s="14">
        <v>163.0</v>
      </c>
      <c r="D67" s="14">
        <v>-406.0</v>
      </c>
    </row>
    <row r="68" ht="14.25" customHeight="1">
      <c r="A68" s="15" t="s">
        <v>74</v>
      </c>
      <c r="B68" s="16">
        <f t="shared" ref="B68:D68" si="15">+SUM(B65:B67)</f>
        <v>50672</v>
      </c>
      <c r="C68" s="16">
        <f t="shared" si="15"/>
        <v>63090</v>
      </c>
      <c r="D68" s="16">
        <f t="shared" si="15"/>
        <v>65339</v>
      </c>
    </row>
    <row r="69" ht="14.25" customHeight="1">
      <c r="A69" s="17" t="s">
        <v>75</v>
      </c>
      <c r="B69" s="18">
        <f t="shared" ref="B69:D69" si="16">+B68+B62</f>
        <v>352755</v>
      </c>
      <c r="C69" s="18">
        <f t="shared" si="16"/>
        <v>351002</v>
      </c>
      <c r="D69" s="18">
        <f t="shared" si="16"/>
        <v>323888</v>
      </c>
    </row>
    <row r="70" ht="14.25" customHeight="1"/>
    <row r="71" ht="14.25" customHeight="1">
      <c r="A71" s="9" t="s">
        <v>76</v>
      </c>
      <c r="B71" s="10"/>
      <c r="C71" s="10"/>
      <c r="D71" s="11"/>
    </row>
    <row r="72" ht="14.25" customHeight="1">
      <c r="B72" s="12" t="s">
        <v>24</v>
      </c>
    </row>
    <row r="73" ht="14.25" customHeight="1">
      <c r="B73" s="2">
        <f t="shared" ref="B73:D73" si="17">+B33</f>
        <v>2022</v>
      </c>
      <c r="C73" s="2">
        <f t="shared" si="17"/>
        <v>2021</v>
      </c>
      <c r="D73" s="2">
        <f t="shared" si="17"/>
        <v>2020</v>
      </c>
    </row>
    <row r="74" ht="14.25" customHeight="1"/>
    <row r="75" ht="14.25" customHeight="1">
      <c r="A75" s="2" t="s">
        <v>77</v>
      </c>
      <c r="B75" s="23"/>
      <c r="C75" s="23"/>
      <c r="D75" s="23"/>
    </row>
    <row r="76" ht="14.25" customHeight="1">
      <c r="A76" s="13" t="s">
        <v>78</v>
      </c>
      <c r="B76" s="14">
        <f t="shared" ref="B76:D76" si="18">+B22</f>
        <v>99803</v>
      </c>
      <c r="C76" s="14">
        <f t="shared" si="18"/>
        <v>94680</v>
      </c>
      <c r="D76" s="14">
        <f t="shared" si="18"/>
        <v>57411</v>
      </c>
    </row>
    <row r="77" ht="14.25" customHeight="1">
      <c r="A77" s="5" t="s">
        <v>39</v>
      </c>
      <c r="B77" s="23"/>
      <c r="C77" s="23"/>
      <c r="D77" s="23"/>
    </row>
    <row r="78" ht="14.25" customHeight="1">
      <c r="A78" s="4" t="s">
        <v>79</v>
      </c>
      <c r="B78" s="14"/>
      <c r="C78" s="14"/>
      <c r="D78" s="14"/>
    </row>
    <row r="79" ht="14.25" customHeight="1">
      <c r="A79" s="4" t="s">
        <v>80</v>
      </c>
      <c r="B79" s="14">
        <v>11104.0</v>
      </c>
      <c r="C79" s="14">
        <v>11284.0</v>
      </c>
      <c r="D79" s="14">
        <v>11056.0</v>
      </c>
    </row>
    <row r="80" ht="14.25" customHeight="1">
      <c r="A80" s="4" t="s">
        <v>81</v>
      </c>
      <c r="B80" s="14">
        <v>9038.0</v>
      </c>
      <c r="C80" s="14">
        <v>7906.0</v>
      </c>
      <c r="D80" s="14">
        <v>6829.0</v>
      </c>
    </row>
    <row r="81" ht="14.25" customHeight="1">
      <c r="A81" s="4" t="s">
        <v>82</v>
      </c>
      <c r="B81" s="14">
        <v>895.0</v>
      </c>
      <c r="C81" s="14">
        <v>-4774.0</v>
      </c>
      <c r="D81" s="14">
        <v>-215.0</v>
      </c>
    </row>
    <row r="82" ht="14.25" customHeight="1">
      <c r="A82" s="4" t="s">
        <v>83</v>
      </c>
      <c r="B82" s="14">
        <v>111.0</v>
      </c>
      <c r="C82" s="14">
        <v>-147.0</v>
      </c>
      <c r="D82" s="14">
        <v>-97.0</v>
      </c>
    </row>
    <row r="83" ht="14.25" customHeight="1">
      <c r="A83" s="13" t="s">
        <v>84</v>
      </c>
      <c r="B83" s="14"/>
      <c r="C83" s="14"/>
      <c r="D83" s="14"/>
    </row>
    <row r="84" ht="14.25" customHeight="1">
      <c r="A84" s="4" t="s">
        <v>49</v>
      </c>
      <c r="B84" s="14">
        <v>-1823.0</v>
      </c>
      <c r="C84" s="14">
        <v>-10125.0</v>
      </c>
      <c r="D84" s="14">
        <v>6917.0</v>
      </c>
    </row>
    <row r="85" ht="14.25" customHeight="1">
      <c r="A85" s="4" t="s">
        <v>50</v>
      </c>
      <c r="B85" s="14">
        <v>1484.0</v>
      </c>
      <c r="C85" s="14">
        <v>-2642.0</v>
      </c>
      <c r="D85" s="14">
        <v>-127.0</v>
      </c>
    </row>
    <row r="86" ht="14.25" customHeight="1">
      <c r="A86" s="4" t="s">
        <v>51</v>
      </c>
      <c r="B86" s="14">
        <v>-7520.0</v>
      </c>
      <c r="C86" s="14">
        <v>-3903.0</v>
      </c>
      <c r="D86" s="14">
        <v>1553.0</v>
      </c>
    </row>
    <row r="87" ht="14.25" customHeight="1">
      <c r="A87" s="4" t="s">
        <v>85</v>
      </c>
      <c r="B87" s="14">
        <v>-6499.0</v>
      </c>
      <c r="C87" s="14">
        <v>-8042.0</v>
      </c>
      <c r="D87" s="14">
        <v>-9588.0</v>
      </c>
    </row>
    <row r="88" ht="14.25" customHeight="1">
      <c r="A88" s="4" t="s">
        <v>60</v>
      </c>
      <c r="B88" s="14">
        <v>9448.0</v>
      </c>
      <c r="C88" s="14">
        <v>12326.0</v>
      </c>
      <c r="D88" s="14">
        <v>-4062.0</v>
      </c>
    </row>
    <row r="89" ht="14.25" customHeight="1">
      <c r="A89" s="4" t="s">
        <v>62</v>
      </c>
      <c r="B89" s="14">
        <v>478.0</v>
      </c>
      <c r="C89" s="14">
        <v>1676.0</v>
      </c>
      <c r="D89" s="14">
        <v>2081.0</v>
      </c>
    </row>
    <row r="90" ht="14.25" customHeight="1">
      <c r="A90" s="4" t="s">
        <v>86</v>
      </c>
      <c r="B90" s="14">
        <v>5632.0</v>
      </c>
      <c r="C90" s="14">
        <v>5799.0</v>
      </c>
      <c r="D90" s="14">
        <v>8916.0</v>
      </c>
    </row>
    <row r="91" ht="14.25" customHeight="1">
      <c r="A91" s="15" t="s">
        <v>87</v>
      </c>
      <c r="B91" s="16">
        <f t="shared" ref="B91:D91" si="19">+SUM(B76:B90)</f>
        <v>122151</v>
      </c>
      <c r="C91" s="16">
        <f t="shared" si="19"/>
        <v>104038</v>
      </c>
      <c r="D91" s="16">
        <f t="shared" si="19"/>
        <v>80674</v>
      </c>
    </row>
    <row r="92" ht="14.25" customHeight="1">
      <c r="A92" s="2" t="s">
        <v>88</v>
      </c>
      <c r="B92" s="14"/>
      <c r="C92" s="14"/>
      <c r="D92" s="14"/>
    </row>
    <row r="93" ht="14.25" customHeight="1">
      <c r="A93" s="4" t="s">
        <v>89</v>
      </c>
      <c r="B93" s="14">
        <v>-76923.0</v>
      </c>
      <c r="C93" s="14">
        <v>-109558.0</v>
      </c>
      <c r="D93" s="14">
        <v>-114938.0</v>
      </c>
    </row>
    <row r="94" ht="14.25" customHeight="1">
      <c r="A94" s="4" t="s">
        <v>90</v>
      </c>
      <c r="B94" s="14">
        <v>29917.0</v>
      </c>
      <c r="C94" s="14">
        <v>59023.0</v>
      </c>
      <c r="D94" s="14">
        <v>69918.0</v>
      </c>
    </row>
    <row r="95" ht="14.25" customHeight="1">
      <c r="A95" s="4" t="s">
        <v>91</v>
      </c>
      <c r="B95" s="14">
        <v>37446.0</v>
      </c>
      <c r="C95" s="14">
        <v>47460.0</v>
      </c>
      <c r="D95" s="14">
        <v>50473.0</v>
      </c>
    </row>
    <row r="96" ht="14.25" customHeight="1">
      <c r="A96" s="4" t="s">
        <v>92</v>
      </c>
      <c r="B96" s="14">
        <v>-10708.0</v>
      </c>
      <c r="C96" s="14">
        <v>-11085.0</v>
      </c>
      <c r="D96" s="14">
        <v>-7309.0</v>
      </c>
    </row>
    <row r="97" ht="14.25" customHeight="1">
      <c r="A97" s="4" t="s">
        <v>93</v>
      </c>
      <c r="B97" s="14">
        <v>-306.0</v>
      </c>
      <c r="C97" s="14">
        <v>-33.0</v>
      </c>
      <c r="D97" s="14">
        <v>-1524.0</v>
      </c>
    </row>
    <row r="98" ht="14.25" customHeight="1">
      <c r="A98" s="4" t="s">
        <v>83</v>
      </c>
      <c r="B98" s="14">
        <v>-1780.0</v>
      </c>
      <c r="C98" s="14">
        <v>-352.0</v>
      </c>
      <c r="D98" s="14">
        <v>-909.0</v>
      </c>
    </row>
    <row r="99" ht="14.25" customHeight="1">
      <c r="A99" s="15" t="s">
        <v>94</v>
      </c>
      <c r="B99" s="16">
        <f t="shared" ref="B99:D99" si="20">+SUM(B93:B98)</f>
        <v>-22354</v>
      </c>
      <c r="C99" s="16">
        <f t="shared" si="20"/>
        <v>-14545</v>
      </c>
      <c r="D99" s="16">
        <f t="shared" si="20"/>
        <v>-4289</v>
      </c>
    </row>
    <row r="100" ht="14.25" customHeight="1">
      <c r="A100" s="2" t="s">
        <v>95</v>
      </c>
      <c r="B100" s="14"/>
      <c r="C100" s="14"/>
      <c r="D100" s="14"/>
    </row>
    <row r="101" ht="14.25" customHeight="1">
      <c r="A101" s="4" t="s">
        <v>96</v>
      </c>
      <c r="B101" s="14">
        <v>-6223.0</v>
      </c>
      <c r="C101" s="14">
        <v>-6556.0</v>
      </c>
      <c r="D101" s="14">
        <v>-3634.0</v>
      </c>
    </row>
    <row r="102" ht="14.25" customHeight="1">
      <c r="A102" s="4" t="s">
        <v>97</v>
      </c>
      <c r="B102" s="14">
        <v>-14841.0</v>
      </c>
      <c r="C102" s="14">
        <v>-14467.0</v>
      </c>
      <c r="D102" s="14">
        <v>-14081.0</v>
      </c>
    </row>
    <row r="103" ht="14.25" customHeight="1">
      <c r="A103" s="4" t="s">
        <v>98</v>
      </c>
      <c r="B103" s="14">
        <v>-89402.0</v>
      </c>
      <c r="C103" s="14">
        <v>-85971.0</v>
      </c>
      <c r="D103" s="14">
        <v>-72358.0</v>
      </c>
    </row>
    <row r="104" ht="14.25" customHeight="1">
      <c r="A104" s="4" t="s">
        <v>99</v>
      </c>
      <c r="B104" s="14">
        <v>5465.0</v>
      </c>
      <c r="C104" s="14">
        <v>20393.0</v>
      </c>
      <c r="D104" s="14">
        <v>16091.0</v>
      </c>
    </row>
    <row r="105" ht="14.25" customHeight="1">
      <c r="A105" s="4" t="s">
        <v>100</v>
      </c>
      <c r="B105" s="14">
        <v>-9543.0</v>
      </c>
      <c r="C105" s="14">
        <v>-8750.0</v>
      </c>
      <c r="D105" s="14">
        <v>-12629.0</v>
      </c>
    </row>
    <row r="106" ht="14.25" customHeight="1">
      <c r="A106" s="4" t="s">
        <v>101</v>
      </c>
      <c r="B106" s="14">
        <v>3955.0</v>
      </c>
      <c r="C106" s="14">
        <v>1022.0</v>
      </c>
      <c r="D106" s="14">
        <v>-963.0</v>
      </c>
    </row>
    <row r="107" ht="14.25" customHeight="1">
      <c r="A107" s="4" t="s">
        <v>83</v>
      </c>
      <c r="B107" s="14">
        <v>-160.0</v>
      </c>
      <c r="C107" s="14">
        <v>976.0</v>
      </c>
      <c r="D107" s="14">
        <v>754.0</v>
      </c>
    </row>
    <row r="108" ht="14.25" customHeight="1">
      <c r="A108" s="15" t="s">
        <v>102</v>
      </c>
      <c r="B108" s="16">
        <f t="shared" ref="B108:D108" si="21">+SUM(B101:B107)</f>
        <v>-110749</v>
      </c>
      <c r="C108" s="16">
        <f t="shared" si="21"/>
        <v>-93353</v>
      </c>
      <c r="D108" s="16">
        <f t="shared" si="21"/>
        <v>-86820</v>
      </c>
    </row>
    <row r="109" ht="14.25" customHeight="1">
      <c r="A109" s="15" t="s">
        <v>103</v>
      </c>
      <c r="B109" s="16">
        <f t="shared" ref="B109:D109" si="22">+B91+B99+B108</f>
        <v>-10952</v>
      </c>
      <c r="C109" s="16">
        <f t="shared" si="22"/>
        <v>-3860</v>
      </c>
      <c r="D109" s="16">
        <f t="shared" si="22"/>
        <v>-10435</v>
      </c>
    </row>
    <row r="110" ht="14.25" customHeight="1">
      <c r="A110" s="17" t="s">
        <v>104</v>
      </c>
      <c r="B110" s="18">
        <v>24977.0</v>
      </c>
      <c r="C110" s="18">
        <v>35929.0</v>
      </c>
      <c r="D110" s="18">
        <v>39789.0</v>
      </c>
    </row>
    <row r="111" ht="14.25" customHeight="1">
      <c r="B111" s="14"/>
      <c r="C111" s="14"/>
      <c r="D111" s="14"/>
    </row>
    <row r="112" ht="14.25" customHeight="1">
      <c r="A112" s="13" t="s">
        <v>105</v>
      </c>
      <c r="B112" s="14"/>
      <c r="C112" s="14"/>
      <c r="D112" s="14"/>
    </row>
    <row r="113" ht="14.25" customHeight="1">
      <c r="A113" s="13" t="s">
        <v>106</v>
      </c>
      <c r="B113" s="14">
        <v>19573.0</v>
      </c>
      <c r="C113" s="14">
        <v>25385.0</v>
      </c>
      <c r="D113" s="14">
        <v>9501.0</v>
      </c>
    </row>
    <row r="114" ht="14.25" customHeight="1">
      <c r="A114" s="13" t="s">
        <v>107</v>
      </c>
      <c r="B114" s="14">
        <v>2865.0</v>
      </c>
      <c r="C114" s="14">
        <v>2687.0</v>
      </c>
      <c r="D114" s="14">
        <v>3002.0</v>
      </c>
    </row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mergeCells count="6">
    <mergeCell ref="A2:D2"/>
    <mergeCell ref="B3:D3"/>
    <mergeCell ref="A31:D31"/>
    <mergeCell ref="B32:D32"/>
    <mergeCell ref="A71:D71"/>
    <mergeCell ref="B72:D72"/>
  </mergeCells>
  <printOptions/>
  <pageMargins bottom="0.75" footer="0.0" header="0.0" left="0.7" right="0.7" top="0.75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4.71"/>
    <col customWidth="1" min="2" max="2" width="44.86"/>
    <col customWidth="1" min="3" max="3" width="16.29"/>
    <col customWidth="1" min="4" max="4" width="17.0"/>
    <col customWidth="1" min="5" max="5" width="18.43"/>
    <col customWidth="1" min="6" max="26" width="8.71"/>
  </cols>
  <sheetData>
    <row r="1" ht="60.0" customHeight="1">
      <c r="A1" s="7"/>
      <c r="B1" s="24" t="s">
        <v>21</v>
      </c>
      <c r="C1" s="25"/>
      <c r="D1" s="25"/>
      <c r="E1" s="25"/>
      <c r="F1" s="25"/>
      <c r="G1" s="25"/>
      <c r="H1" s="25"/>
      <c r="I1" s="25"/>
      <c r="J1" s="25"/>
    </row>
    <row r="2" ht="14.25" customHeight="1">
      <c r="C2" s="12" t="s">
        <v>24</v>
      </c>
    </row>
    <row r="3" ht="14.25" customHeight="1">
      <c r="C3" s="2">
        <f>+'Financial Statements'!B4</f>
        <v>2022</v>
      </c>
      <c r="D3" s="2">
        <f>+'Financial Statements'!C4</f>
        <v>2021</v>
      </c>
      <c r="E3" s="2">
        <f>+'Financial Statements'!D4</f>
        <v>2020</v>
      </c>
    </row>
    <row r="4" ht="14.25" customHeight="1">
      <c r="A4" s="26">
        <v>1.0</v>
      </c>
      <c r="B4" s="2" t="s">
        <v>108</v>
      </c>
      <c r="C4" s="27"/>
      <c r="D4" s="28"/>
      <c r="E4" s="27"/>
      <c r="F4" s="27"/>
    </row>
    <row r="5" ht="14.25" customHeight="1">
      <c r="A5" s="26">
        <f t="shared" ref="A5:A13" si="1">+A4+0.1</f>
        <v>1.1</v>
      </c>
      <c r="B5" s="4" t="s">
        <v>109</v>
      </c>
      <c r="C5" s="29">
        <v>0.88</v>
      </c>
      <c r="D5" s="29">
        <v>1.07</v>
      </c>
      <c r="E5" s="29">
        <v>1.36</v>
      </c>
      <c r="F5" s="27"/>
      <c r="G5" s="27"/>
    </row>
    <row r="6" ht="14.25" customHeight="1">
      <c r="A6" s="26">
        <f t="shared" si="1"/>
        <v>1.2</v>
      </c>
      <c r="B6" s="4" t="s">
        <v>110</v>
      </c>
      <c r="C6" s="29">
        <v>0.71</v>
      </c>
      <c r="D6" s="29">
        <v>0.91</v>
      </c>
      <c r="E6" s="29">
        <v>1.22</v>
      </c>
      <c r="F6" s="27"/>
      <c r="G6" s="27"/>
    </row>
    <row r="7" ht="14.25" customHeight="1">
      <c r="A7" s="26">
        <f t="shared" si="1"/>
        <v>1.3</v>
      </c>
      <c r="B7" s="4" t="s">
        <v>111</v>
      </c>
      <c r="C7" s="29">
        <v>0.31</v>
      </c>
      <c r="D7" s="29">
        <v>0.5</v>
      </c>
      <c r="E7" s="29">
        <v>0.86</v>
      </c>
      <c r="F7" s="27"/>
      <c r="G7" s="27"/>
    </row>
    <row r="8" ht="14.25" customHeight="1">
      <c r="A8" s="26">
        <f t="shared" si="1"/>
        <v>1.4</v>
      </c>
      <c r="B8" s="4" t="s">
        <v>112</v>
      </c>
      <c r="C8" s="30" t="s">
        <v>113</v>
      </c>
      <c r="D8" s="30" t="s">
        <v>114</v>
      </c>
      <c r="E8" s="30" t="s">
        <v>115</v>
      </c>
      <c r="F8" s="27"/>
      <c r="G8" s="27"/>
    </row>
    <row r="9" ht="14.25" customHeight="1">
      <c r="A9" s="26">
        <f t="shared" si="1"/>
        <v>1.5</v>
      </c>
      <c r="B9" s="4" t="s">
        <v>116</v>
      </c>
      <c r="C9" s="30" t="s">
        <v>117</v>
      </c>
      <c r="D9" s="30" t="s">
        <v>118</v>
      </c>
      <c r="E9" s="30" t="s">
        <v>119</v>
      </c>
      <c r="F9" s="27"/>
      <c r="G9" s="27"/>
    </row>
    <row r="10" ht="14.25" customHeight="1">
      <c r="A10" s="26">
        <f t="shared" si="1"/>
        <v>1.6</v>
      </c>
      <c r="B10" s="4" t="s">
        <v>120</v>
      </c>
      <c r="C10" s="30" t="s">
        <v>121</v>
      </c>
      <c r="D10" s="30" t="s">
        <v>122</v>
      </c>
      <c r="E10" s="30" t="s">
        <v>123</v>
      </c>
      <c r="F10" s="27"/>
      <c r="G10" s="27"/>
    </row>
    <row r="11" ht="14.25" customHeight="1">
      <c r="A11" s="26">
        <f t="shared" si="1"/>
        <v>1.7</v>
      </c>
      <c r="B11" s="4" t="s">
        <v>124</v>
      </c>
      <c r="C11" s="31">
        <v>45347.0</v>
      </c>
      <c r="D11" s="31">
        <v>45343.0</v>
      </c>
      <c r="E11" s="31">
        <v>45403.0</v>
      </c>
      <c r="F11" s="27"/>
      <c r="G11" s="27"/>
    </row>
    <row r="12" ht="14.25" customHeight="1">
      <c r="A12" s="26">
        <f t="shared" si="1"/>
        <v>1.8</v>
      </c>
      <c r="B12" s="4" t="s">
        <v>125</v>
      </c>
      <c r="C12" s="30" t="s">
        <v>126</v>
      </c>
      <c r="D12" s="30" t="s">
        <v>127</v>
      </c>
      <c r="E12" s="30" t="s">
        <v>128</v>
      </c>
      <c r="F12" s="27"/>
    </row>
    <row r="13" ht="14.25" customHeight="1">
      <c r="A13" s="26">
        <f t="shared" si="1"/>
        <v>1.9</v>
      </c>
      <c r="B13" s="4" t="s">
        <v>129</v>
      </c>
      <c r="C13" s="30" t="s">
        <v>130</v>
      </c>
      <c r="D13" s="30" t="s">
        <v>131</v>
      </c>
      <c r="E13" s="30" t="s">
        <v>132</v>
      </c>
      <c r="F13" s="27"/>
    </row>
    <row r="14" ht="14.25" customHeight="1">
      <c r="A14" s="26"/>
      <c r="B14" s="4" t="s">
        <v>133</v>
      </c>
      <c r="C14" s="27"/>
      <c r="D14" s="27"/>
      <c r="E14" s="27"/>
      <c r="F14" s="27"/>
    </row>
    <row r="15" ht="14.25" customHeight="1">
      <c r="A15" s="26"/>
      <c r="C15" s="27"/>
      <c r="D15" s="27"/>
      <c r="E15" s="27"/>
      <c r="F15" s="27"/>
    </row>
    <row r="16" ht="14.25" customHeight="1">
      <c r="A16" s="26">
        <f>+A4+1</f>
        <v>2</v>
      </c>
      <c r="B16" s="5" t="s">
        <v>134</v>
      </c>
      <c r="C16" s="27"/>
      <c r="D16" s="27"/>
      <c r="E16" s="27"/>
      <c r="F16" s="27"/>
    </row>
    <row r="17" ht="14.25" customHeight="1">
      <c r="A17" s="26">
        <f t="shared" ref="A17:A18" si="2">+A16+0.1</f>
        <v>2.1</v>
      </c>
      <c r="B17" s="4" t="s">
        <v>31</v>
      </c>
      <c r="C17" s="30" t="s">
        <v>135</v>
      </c>
      <c r="D17" s="30" t="s">
        <v>136</v>
      </c>
      <c r="E17" s="30" t="s">
        <v>137</v>
      </c>
      <c r="F17" s="27"/>
    </row>
    <row r="18" ht="14.25" customHeight="1">
      <c r="A18" s="26">
        <f t="shared" si="2"/>
        <v>2.2</v>
      </c>
      <c r="B18" s="4" t="s">
        <v>138</v>
      </c>
      <c r="C18" s="30" t="s">
        <v>139</v>
      </c>
      <c r="D18" s="30" t="s">
        <v>140</v>
      </c>
      <c r="E18" s="30" t="s">
        <v>141</v>
      </c>
      <c r="F18" s="27"/>
    </row>
    <row r="19" ht="14.25" customHeight="1">
      <c r="A19" s="26"/>
      <c r="B19" s="4" t="s">
        <v>142</v>
      </c>
      <c r="C19" s="27"/>
      <c r="D19" s="27"/>
      <c r="E19" s="27"/>
      <c r="F19" s="27"/>
    </row>
    <row r="20" ht="14.25" customHeight="1">
      <c r="A20" s="26">
        <f>+A18+0.1</f>
        <v>2.3</v>
      </c>
      <c r="B20" s="4" t="s">
        <v>143</v>
      </c>
      <c r="C20" s="30" t="s">
        <v>144</v>
      </c>
      <c r="D20" s="30" t="s">
        <v>145</v>
      </c>
      <c r="E20" s="30" t="s">
        <v>146</v>
      </c>
      <c r="F20" s="27"/>
    </row>
    <row r="21" ht="14.25" customHeight="1">
      <c r="A21" s="26"/>
      <c r="B21" s="4" t="s">
        <v>147</v>
      </c>
      <c r="C21" s="27"/>
      <c r="D21" s="27"/>
      <c r="E21" s="27"/>
      <c r="F21" s="27"/>
    </row>
    <row r="22" ht="14.25" customHeight="1">
      <c r="A22" s="26">
        <f>+A20+0.1</f>
        <v>2.4</v>
      </c>
      <c r="B22" s="4" t="s">
        <v>148</v>
      </c>
      <c r="C22" s="30" t="s">
        <v>149</v>
      </c>
      <c r="D22" s="30" t="s">
        <v>150</v>
      </c>
      <c r="E22" s="30" t="s">
        <v>151</v>
      </c>
      <c r="F22" s="27"/>
    </row>
    <row r="23" ht="14.25" customHeight="1">
      <c r="A23" s="26"/>
      <c r="C23" s="27"/>
      <c r="D23" s="27"/>
      <c r="E23" s="27"/>
      <c r="F23" s="27"/>
    </row>
    <row r="24" ht="14.25" customHeight="1">
      <c r="A24" s="26">
        <f>+A16+1</f>
        <v>3</v>
      </c>
      <c r="B24" s="2" t="s">
        <v>152</v>
      </c>
      <c r="C24" s="27"/>
      <c r="D24" s="27"/>
      <c r="E24" s="27"/>
      <c r="F24" s="27"/>
    </row>
    <row r="25" ht="14.25" customHeight="1">
      <c r="A25" s="26">
        <f t="shared" ref="A25:A30" si="3">+A24+0.1</f>
        <v>3.1</v>
      </c>
      <c r="B25" s="4" t="s">
        <v>153</v>
      </c>
      <c r="C25" s="30" t="s">
        <v>154</v>
      </c>
      <c r="D25" s="30" t="s">
        <v>155</v>
      </c>
      <c r="E25" s="30" t="s">
        <v>156</v>
      </c>
      <c r="F25" s="27"/>
    </row>
    <row r="26" ht="14.25" customHeight="1">
      <c r="A26" s="26">
        <f t="shared" si="3"/>
        <v>3.2</v>
      </c>
      <c r="B26" s="4" t="s">
        <v>157</v>
      </c>
      <c r="C26" s="30" t="s">
        <v>158</v>
      </c>
      <c r="D26" s="30" t="s">
        <v>159</v>
      </c>
      <c r="E26" s="30" t="s">
        <v>160</v>
      </c>
      <c r="F26" s="27"/>
    </row>
    <row r="27" ht="14.25" customHeight="1">
      <c r="A27" s="26">
        <f t="shared" si="3"/>
        <v>3.3</v>
      </c>
      <c r="B27" s="4" t="s">
        <v>161</v>
      </c>
      <c r="C27" s="30" t="s">
        <v>162</v>
      </c>
      <c r="D27" s="30" t="s">
        <v>163</v>
      </c>
      <c r="E27" s="30" t="s">
        <v>164</v>
      </c>
      <c r="F27" s="27"/>
    </row>
    <row r="28" ht="14.25" customHeight="1">
      <c r="A28" s="26">
        <f t="shared" si="3"/>
        <v>3.4</v>
      </c>
      <c r="B28" s="4" t="s">
        <v>165</v>
      </c>
      <c r="C28" s="30" t="s">
        <v>166</v>
      </c>
      <c r="D28" s="30" t="s">
        <v>167</v>
      </c>
      <c r="E28" s="31">
        <v>45587.0</v>
      </c>
      <c r="F28" s="27"/>
    </row>
    <row r="29" ht="14.25" customHeight="1">
      <c r="A29" s="26">
        <f t="shared" si="3"/>
        <v>3.5</v>
      </c>
      <c r="B29" s="4" t="s">
        <v>168</v>
      </c>
      <c r="C29" s="31">
        <v>45597.0</v>
      </c>
      <c r="D29" s="30" t="s">
        <v>169</v>
      </c>
      <c r="E29" s="30" t="s">
        <v>170</v>
      </c>
      <c r="F29" s="27"/>
    </row>
    <row r="30" ht="14.25" customHeight="1">
      <c r="A30" s="26">
        <f t="shared" si="3"/>
        <v>3.6</v>
      </c>
      <c r="B30" s="4" t="s">
        <v>171</v>
      </c>
      <c r="C30" s="32" t="s">
        <v>172</v>
      </c>
      <c r="D30" s="32" t="s">
        <v>173</v>
      </c>
      <c r="E30" s="32" t="s">
        <v>174</v>
      </c>
    </row>
    <row r="31" ht="14.25" customHeight="1">
      <c r="A31" s="26"/>
      <c r="B31" s="4" t="s">
        <v>175</v>
      </c>
    </row>
    <row r="32" ht="14.25" customHeight="1">
      <c r="A32" s="26"/>
    </row>
    <row r="33" ht="14.25" customHeight="1">
      <c r="A33" s="26">
        <f>+A24+1</f>
        <v>4</v>
      </c>
      <c r="B33" s="5" t="s">
        <v>176</v>
      </c>
      <c r="C33" s="27"/>
      <c r="D33" s="27"/>
      <c r="E33" s="27"/>
    </row>
    <row r="34" ht="14.25" customHeight="1">
      <c r="A34" s="26">
        <f t="shared" ref="A34:A37" si="4">+A33+0.1</f>
        <v>4.1</v>
      </c>
      <c r="B34" s="4" t="s">
        <v>177</v>
      </c>
      <c r="C34" s="31">
        <v>45627.0</v>
      </c>
      <c r="D34" s="28">
        <v>45383.0</v>
      </c>
      <c r="E34" s="30" t="s">
        <v>178</v>
      </c>
    </row>
    <row r="35" ht="14.25" customHeight="1">
      <c r="A35" s="26">
        <f t="shared" si="4"/>
        <v>4.2</v>
      </c>
      <c r="B35" s="4" t="s">
        <v>179</v>
      </c>
      <c r="C35" s="30" t="s">
        <v>180</v>
      </c>
      <c r="D35" s="30" t="s">
        <v>181</v>
      </c>
      <c r="E35" s="30" t="s">
        <v>182</v>
      </c>
    </row>
    <row r="36" ht="14.25" customHeight="1">
      <c r="A36" s="26">
        <f t="shared" si="4"/>
        <v>4.3</v>
      </c>
      <c r="B36" s="4" t="s">
        <v>183</v>
      </c>
      <c r="C36" s="30" t="s">
        <v>184</v>
      </c>
      <c r="D36" s="30" t="s">
        <v>185</v>
      </c>
      <c r="E36" s="30" t="s">
        <v>186</v>
      </c>
    </row>
    <row r="37" ht="14.25" customHeight="1">
      <c r="A37" s="26">
        <f t="shared" si="4"/>
        <v>4.4</v>
      </c>
      <c r="B37" s="4" t="s">
        <v>187</v>
      </c>
      <c r="C37" s="30" t="s">
        <v>188</v>
      </c>
      <c r="D37" s="30" t="s">
        <v>189</v>
      </c>
      <c r="E37" s="30" t="s">
        <v>190</v>
      </c>
    </row>
    <row r="38" ht="14.25" customHeight="1">
      <c r="A38" s="26"/>
      <c r="C38" s="27"/>
      <c r="D38" s="27"/>
      <c r="E38" s="27"/>
    </row>
    <row r="39" ht="14.25" customHeight="1">
      <c r="A39" s="26">
        <f>+A33+1</f>
        <v>5</v>
      </c>
      <c r="B39" s="5" t="s">
        <v>191</v>
      </c>
      <c r="C39" s="27"/>
      <c r="D39" s="27"/>
      <c r="E39" s="27"/>
    </row>
    <row r="40" ht="14.25" customHeight="1">
      <c r="A40" s="26">
        <f t="shared" ref="A40:A44" si="5">+A39+0.1</f>
        <v>5.1</v>
      </c>
      <c r="B40" s="4" t="s">
        <v>192</v>
      </c>
      <c r="C40" s="33">
        <v>45556.0</v>
      </c>
      <c r="D40" s="33">
        <v>45351.0</v>
      </c>
      <c r="E40" s="34" t="s">
        <v>193</v>
      </c>
    </row>
    <row r="41" ht="14.25" customHeight="1">
      <c r="A41" s="26">
        <f t="shared" si="5"/>
        <v>5.2</v>
      </c>
      <c r="B41" s="4" t="s">
        <v>194</v>
      </c>
      <c r="C41" s="30" t="s">
        <v>195</v>
      </c>
      <c r="D41" s="30" t="s">
        <v>196</v>
      </c>
      <c r="E41" s="30" t="s">
        <v>197</v>
      </c>
    </row>
    <row r="42" ht="14.25" customHeight="1">
      <c r="A42" s="26">
        <f t="shared" si="5"/>
        <v>5.3</v>
      </c>
      <c r="B42" s="4" t="s">
        <v>198</v>
      </c>
      <c r="C42" s="30" t="s">
        <v>199</v>
      </c>
      <c r="D42" s="30" t="s">
        <v>200</v>
      </c>
      <c r="E42" s="30" t="s">
        <v>201</v>
      </c>
    </row>
    <row r="43" ht="14.25" customHeight="1">
      <c r="A43" s="26">
        <f t="shared" si="5"/>
        <v>5.4</v>
      </c>
      <c r="B43" s="4" t="s">
        <v>202</v>
      </c>
      <c r="C43" s="30" t="s">
        <v>203</v>
      </c>
      <c r="D43" s="30" t="s">
        <v>204</v>
      </c>
      <c r="E43" s="30" t="s">
        <v>205</v>
      </c>
    </row>
    <row r="44" ht="14.25" customHeight="1">
      <c r="A44" s="26">
        <f t="shared" si="5"/>
        <v>5.5</v>
      </c>
      <c r="B44" s="4" t="s">
        <v>206</v>
      </c>
      <c r="C44" s="30" t="s">
        <v>207</v>
      </c>
      <c r="D44" s="30" t="s">
        <v>208</v>
      </c>
      <c r="E44" s="30" t="s">
        <v>209</v>
      </c>
    </row>
    <row r="45" ht="14.25" customHeight="1">
      <c r="A45" s="26"/>
      <c r="B45" s="4" t="s">
        <v>210</v>
      </c>
      <c r="C45" s="30" t="s">
        <v>211</v>
      </c>
      <c r="D45" s="30" t="s">
        <v>212</v>
      </c>
      <c r="E45" s="30" t="s">
        <v>213</v>
      </c>
    </row>
    <row r="46" ht="14.25" customHeight="1">
      <c r="A46" s="26">
        <f t="shared" ref="A46:A50" si="6">+A44+0.1</f>
        <v>5.6</v>
      </c>
      <c r="B46" s="4" t="s">
        <v>214</v>
      </c>
      <c r="C46" s="30" t="s">
        <v>215</v>
      </c>
      <c r="D46" s="30" t="s">
        <v>216</v>
      </c>
      <c r="E46" s="30" t="s">
        <v>217</v>
      </c>
    </row>
    <row r="47" ht="14.25" customHeight="1">
      <c r="A47" s="26">
        <f t="shared" si="6"/>
        <v>0.1</v>
      </c>
      <c r="B47" s="4" t="s">
        <v>218</v>
      </c>
      <c r="C47" s="30" t="s">
        <v>219</v>
      </c>
      <c r="D47" s="30" t="s">
        <v>220</v>
      </c>
      <c r="E47" s="30" t="s">
        <v>221</v>
      </c>
    </row>
    <row r="48" ht="14.25" customHeight="1">
      <c r="A48" s="26">
        <f t="shared" si="6"/>
        <v>5.7</v>
      </c>
      <c r="B48" s="4" t="s">
        <v>222</v>
      </c>
      <c r="C48" s="30" t="s">
        <v>223</v>
      </c>
      <c r="D48" s="30" t="s">
        <v>224</v>
      </c>
      <c r="E48" s="30" t="s">
        <v>225</v>
      </c>
    </row>
    <row r="49" ht="14.25" customHeight="1">
      <c r="A49" s="26">
        <f t="shared" si="6"/>
        <v>0.2</v>
      </c>
      <c r="B49" s="4" t="s">
        <v>187</v>
      </c>
      <c r="C49" s="30" t="s">
        <v>226</v>
      </c>
      <c r="D49" s="30" t="s">
        <v>227</v>
      </c>
      <c r="E49" s="30" t="s">
        <v>228</v>
      </c>
    </row>
    <row r="50" ht="14.25" customHeight="1">
      <c r="A50" s="26">
        <f t="shared" si="6"/>
        <v>5.8</v>
      </c>
      <c r="B50" s="4" t="s">
        <v>229</v>
      </c>
      <c r="C50" s="31">
        <v>45489.0</v>
      </c>
      <c r="D50" s="31">
        <v>45528.0</v>
      </c>
      <c r="E50" s="31">
        <v>45564.0</v>
      </c>
    </row>
    <row r="51" ht="14.25" customHeight="1">
      <c r="A51" s="26"/>
      <c r="B51" s="4" t="s">
        <v>230</v>
      </c>
      <c r="C51" s="30" t="s">
        <v>231</v>
      </c>
      <c r="D51" s="30" t="s">
        <v>232</v>
      </c>
      <c r="E51" s="30" t="s">
        <v>233</v>
      </c>
    </row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mergeCells count="1">
    <mergeCell ref="C2:E2"/>
  </mergeCells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2020-05-18T16:32:37Z</dcterms:created>
  <dc:creator>Dell</dc:creator>
</cp:coreProperties>
</file>