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Quill Capital Partners\TASK 2\"/>
    </mc:Choice>
  </mc:AlternateContent>
  <xr:revisionPtr revIDLastSave="0" documentId="13_ncr:1_{B8591B34-44E5-4F9C-AEC7-D2D8238DDC46}" xr6:coauthVersionLast="47" xr6:coauthVersionMax="47" xr10:uidLastSave="{00000000-0000-0000-0000-000000000000}"/>
  <bookViews>
    <workbookView xWindow="-98" yWindow="-98" windowWidth="21795" windowHeight="13875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8" i="2" l="1"/>
  <c r="D118" i="2"/>
  <c r="B117" i="2"/>
  <c r="D117" i="2"/>
  <c r="C117" i="2"/>
  <c r="C107" i="2"/>
  <c r="D107" i="2"/>
  <c r="B107" i="2"/>
  <c r="D76" i="2"/>
  <c r="C76" i="2"/>
  <c r="B76" i="2"/>
  <c r="D66" i="2"/>
  <c r="C66" i="2"/>
  <c r="B66" i="2"/>
  <c r="C61" i="2"/>
  <c r="C67" i="2" s="1"/>
  <c r="D61" i="2"/>
  <c r="B61" i="2"/>
  <c r="B67" i="2" s="1"/>
  <c r="B77" i="2" s="1"/>
  <c r="D52" i="2"/>
  <c r="C52" i="2"/>
  <c r="B52" i="2"/>
  <c r="C46" i="2"/>
  <c r="D46" i="2"/>
  <c r="B46" i="2"/>
  <c r="C21" i="2"/>
  <c r="D21" i="2"/>
  <c r="B21" i="2"/>
  <c r="C16" i="2"/>
  <c r="B16" i="2"/>
  <c r="D16" i="2"/>
  <c r="B8" i="2"/>
  <c r="D8" i="2"/>
  <c r="C8" i="2"/>
  <c r="C77" i="2" l="1"/>
  <c r="C53" i="2"/>
  <c r="D67" i="2"/>
  <c r="D77" i="2" s="1"/>
  <c r="B53" i="2"/>
  <c r="D53" i="2"/>
  <c r="C17" i="2"/>
  <c r="C22" i="2" s="1"/>
  <c r="C25" i="2" s="1"/>
  <c r="C85" i="2" s="1"/>
  <c r="C99" i="2" s="1"/>
  <c r="D17" i="2"/>
  <c r="D22" i="2" s="1"/>
  <c r="D25" i="2" s="1"/>
  <c r="D85" i="2" s="1"/>
  <c r="D99" i="2" s="1"/>
  <c r="B17" i="2"/>
  <c r="B22" i="2" s="1"/>
  <c r="B25" i="2" s="1"/>
  <c r="B85" i="2" s="1"/>
  <c r="B99" i="2" s="1"/>
  <c r="B118" i="2" s="1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<sst xmlns="http://schemas.openxmlformats.org/spreadsheetml/2006/main" count="171" uniqueCount="163">
  <si>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</si>
  <si>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</si>
  <si>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</si>
  <si>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</si>
  <si>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</si>
  <si>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</si>
  <si>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</si>
  <si>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</si>
  <si>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</si>
  <si>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</si>
  <si>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</si>
  <si>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</si>
  <si>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</si>
  <si>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</si>
  <si>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</si>
  <si>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</si>
  <si>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</si>
  <si>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</si>
  <si>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</si>
  <si>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</si>
  <si>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</si>
  <si>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</si>
  <si>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</si>
  <si>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</si>
  <si>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</si>
  <si>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</si>
  <si>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</si>
  <si>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</si>
  <si>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</si>
  <si>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</si>
  <si>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</si>
  <si>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</si>
  <si>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</si>
  <si>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</si>
  <si>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</si>
  <si>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</si>
  <si>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</si>
  <si>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</si>
  <si>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</si>
  <si>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</si>
  <si>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</si>
  <si>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</si>
  <si>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</si>
  <si>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</si>
  <si>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</si>
  <si>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</si>
  <si>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</si>
  <si>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</si>
  <si>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</si>
  <si>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</si>
  <si>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</si>
  <si>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</si>
  <si>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</si>
  <si>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</si>
  <si>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</si>
  <si>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</si>
  <si>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</si>
  <si>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</si>
  <si>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</si>
  <si>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</si>
  <si>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</si>
  <si>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</si>
  <si>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</si>
  <si>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 Inc.</t>
  </si>
  <si>
    <t>Net sales:</t>
  </si>
  <si>
    <t>Products</t>
  </si>
  <si>
    <t>Services</t>
  </si>
  <si>
    <t xml:space="preserve">Total net sales </t>
  </si>
  <si>
    <t>Operating expenses:</t>
  </si>
  <si>
    <t>Total operating expenses</t>
  </si>
  <si>
    <t>Operating income (EBIT)</t>
  </si>
  <si>
    <t>Other income/(expense), net</t>
  </si>
  <si>
    <t>Provision for income taxes</t>
  </si>
  <si>
    <t>Income before 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</si>
  <si>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</si>
  <si>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</si>
  <si>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</si>
  <si>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</si>
  <si>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</si>
  <si>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</si>
  <si>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</si>
  <si>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 xml:space="preserve">Marketable securities </t>
  </si>
  <si>
    <t xml:space="preserve">Accounts receivable, net </t>
  </si>
  <si>
    <t xml:space="preserve">Vendor non trade receivables </t>
  </si>
  <si>
    <t xml:space="preserve">Other current assets </t>
  </si>
  <si>
    <t xml:space="preserve">Total current assets </t>
  </si>
  <si>
    <t>Non current assets:</t>
  </si>
  <si>
    <t>Property, plant and equipment, net</t>
  </si>
  <si>
    <t>Other non current assets</t>
  </si>
  <si>
    <t>Total non current assets</t>
  </si>
  <si>
    <t xml:space="preserve">Total assets </t>
  </si>
  <si>
    <t>Current liabilities:</t>
  </si>
  <si>
    <t>Accounts payable</t>
  </si>
  <si>
    <t>Deferred revenue</t>
  </si>
  <si>
    <t>Commercial paper</t>
  </si>
  <si>
    <t xml:space="preserve">Term debt </t>
  </si>
  <si>
    <t>Total current liabilities</t>
  </si>
  <si>
    <t>Non current liabilities:</t>
  </si>
  <si>
    <t>Total non current liabilities</t>
  </si>
  <si>
    <t xml:space="preserve">Total liabilities </t>
  </si>
  <si>
    <t>Shareholders' equity:</t>
  </si>
  <si>
    <t>Retained earnings</t>
  </si>
  <si>
    <t>Accumulated other comprehensive income/(loss)</t>
  </si>
  <si>
    <t>Total shareholders' equity</t>
  </si>
  <si>
    <t>Total liabilities and shareholders' equity</t>
  </si>
  <si>
    <t>Cash, cash equivalents and restricted cash, beginning balances</t>
  </si>
  <si>
    <t>Operating activities: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</si>
  <si>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</si>
  <si>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</si>
  <si>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</si>
  <si>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</si>
  <si>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</si>
  <si>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Accounts receivable, net</t>
  </si>
  <si>
    <t>Inventories</t>
  </si>
  <si>
    <t>Other current and non current liabilities</t>
  </si>
  <si>
    <t>Cash generated by operating activities</t>
  </si>
  <si>
    <t>Investing activities:</t>
  </si>
  <si>
    <t>Purchases of marketable securities</t>
  </si>
  <si>
    <t>Cash generated by/(used in) investing activities</t>
  </si>
  <si>
    <t>Financing activities: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</si>
  <si>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</si>
  <si>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</si>
  <si>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</si>
  <si>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</si>
  <si>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</si>
  <si>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</si>
  <si>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Cost of sales</t>
  </si>
  <si>
    <t>Fulfillment</t>
  </si>
  <si>
    <t>Technology and content</t>
  </si>
  <si>
    <t>Sales and marketing</t>
  </si>
  <si>
    <t>General and administrative</t>
  </si>
  <si>
    <t>Interest income</t>
  </si>
  <si>
    <t>Interest expense</t>
  </si>
  <si>
    <t>Other income/(income), net</t>
  </si>
  <si>
    <t>Income (loss) before income taxes</t>
  </si>
  <si>
    <t>Benefit (provision) for income taxes</t>
  </si>
  <si>
    <t>Equity-method investment activity, net of tax</t>
  </si>
  <si>
    <t>Operating leases</t>
  </si>
  <si>
    <t>Goodwill</t>
  </si>
  <si>
    <t>Accrued expenses and other</t>
  </si>
  <si>
    <t xml:space="preserve">Unearned revenue </t>
  </si>
  <si>
    <t>Long-term lease liabilities</t>
  </si>
  <si>
    <t>Long-term debt</t>
  </si>
  <si>
    <t>Other long-term liabilities</t>
  </si>
  <si>
    <t>Common stock ($0.01 par value; 100,000 shares authorized; 10,644 and 10,757 shares 
issued; 10,175 and 10,242 shares outstanding)</t>
  </si>
  <si>
    <t>Preferred stock ($0.01 par value; 500 shares authorized; no shares issued or outstanding)</t>
  </si>
  <si>
    <t>Treasury stock, at cost</t>
  </si>
  <si>
    <t>Additional paid-in capital</t>
  </si>
  <si>
    <t>Adjustments to reconcile net income to cash generated by operating activities</t>
  </si>
  <si>
    <t>Other expense (income), net</t>
  </si>
  <si>
    <t>Accrued payable</t>
  </si>
  <si>
    <t>Acrcrued expenses and other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</si>
  <si>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</si>
  <si>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</si>
  <si>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</si>
  <si>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</si>
  <si>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</si>
  <si>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</si>
  <si>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</si>
  <si>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</si>
  <si>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</si>
  <si>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</si>
  <si>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Foreign currency effect on cash, cash equivalents, and restricted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</si>
</sst>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0" fillId="0" borderId="3" xfId="0" applyBorder="1" applyAlignment="1">
      <alignment horizontal="left" indent="1"/>
    </xf>
    <xf numFmtId="165" fontId="0" fillId="0" borderId="3" xfId="1" applyNumberFormat="1" applyFont="1" applyBorder="1"/>
    <xf numFmtId="165" fontId="0" fillId="0" borderId="4" xfId="1" applyNumberFormat="1" applyFont="1" applyBorder="1"/>
    <xf numFmtId="165" fontId="0" fillId="0" borderId="2" xfId="1" applyNumberFormat="1" applyFont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1" xfId="0" applyFont="1" applyBorder="1"/>
    <xf numFmtId="165" fontId="1" fillId="0" borderId="1" xfId="1" applyNumberFormat="1" applyFont="1" applyBorder="1"/>
    <xf numFmtId="165" fontId="1" fillId="0" borderId="0" xfId="1" applyNumberFormat="1" applyFont="1" applyBorder="1"/>
    <xf numFmtId="164" fontId="0" fillId="4" borderId="0" xfId="0" applyNumberFormat="1" applyFill="1"/>
    <xf numFmtId="165" fontId="2" fillId="0" borderId="1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zoomScaleNormal="100" workbookViewId="0">
      <selection activeCell="A17" sqref="A17"/>
    </sheetView>
  </sheetViews>
  <sheetFormatPr defaultRowHeight="14.25" x14ac:dyDescent="0.45"/>
  <cols>
    <col min="1" max="1" width="157.86328125" style="2" customWidth="1"/>
  </cols>
  <sheetData>
    <row r="1" spans="1:1" ht="23.25" x14ac:dyDescent="0.7">
      <c r="A1" s="3" t="s">
        <v>0</v>
      </c>
    </row>
    <row r="3" spans="1:1" x14ac:dyDescent="0.45">
      <c r="A3" s="2" t="s">
        <v>62</v>
      </c>
    </row>
    <row r="4" spans="1:1" x14ac:dyDescent="0.45">
      <c r="A4" s="5" t="s">
        <v>5</v>
      </c>
    </row>
    <row r="5" spans="1:1" x14ac:dyDescent="0.45">
      <c r="A5" s="6" t="s">
        <v>1</v>
      </c>
    </row>
    <row r="7" spans="1:1" x14ac:dyDescent="0.45">
      <c r="A7" s="2" t="s">
        <v>60</v>
      </c>
    </row>
    <row r="8" spans="1:1" x14ac:dyDescent="0.45">
      <c r="A8" s="2" t="s">
        <v>61</v>
      </c>
    </row>
    <row r="9" spans="1:1" x14ac:dyDescent="0.45">
      <c r="A9" s="2" t="s">
        <v>2</v>
      </c>
    </row>
    <row r="10" spans="1:1" x14ac:dyDescent="0.45">
      <c r="A10" s="2" t="s">
        <v>6</v>
      </c>
    </row>
    <row r="11" spans="1:1" x14ac:dyDescent="0.45">
      <c r="A11" s="2" t="s">
        <v>4</v>
      </c>
    </row>
    <row r="13" spans="1:1" x14ac:dyDescent="0.45">
      <c r="A13" s="4" t="s">
        <v>3</v>
      </c>
    </row>
    <row r="14" spans="1:1" x14ac:dyDescent="0.45">
      <c r="A14" s="2" t="s">
        <v>7</v>
      </c>
    </row>
    <row r="15" spans="1:1" x14ac:dyDescent="0.4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6"/>
  <sheetViews>
    <sheetView tabSelected="1" topLeftCell="A33" zoomScale="85" zoomScaleNormal="85" zoomScaleSheetLayoutView="50" workbookViewId="0">
      <selection activeCell="F13" sqref="F13"/>
    </sheetView>
  </sheetViews>
  <sheetFormatPr defaultRowHeight="14.25" x14ac:dyDescent="0.45"/>
  <cols>
    <col min="1" max="1" width="58.6640625" customWidth="1"/>
    <col min="2" max="3" width="11.53125" bestFit="1" customWidth="1"/>
    <col min="4" max="4" width="11.6640625" bestFit="1" customWidth="1"/>
  </cols>
  <sheetData>
    <row r="1" spans="1:10" ht="60" customHeight="1" x14ac:dyDescent="0.45">
      <c r="A1" s="7" t="s">
        <v>63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45">
      <c r="A2" s="28" t="s">
        <v>10</v>
      </c>
      <c r="B2" s="28"/>
      <c r="C2" s="28"/>
      <c r="D2" s="28"/>
    </row>
    <row r="3" spans="1:10" x14ac:dyDescent="0.45">
      <c r="B3" s="27" t="s">
        <v>56</v>
      </c>
      <c r="C3" s="27"/>
      <c r="D3" s="27"/>
    </row>
    <row r="4" spans="1:10" x14ac:dyDescent="0.45">
      <c r="B4" s="9">
        <v>2022</v>
      </c>
      <c r="C4" s="9">
        <v>2021</v>
      </c>
      <c r="D4" s="9">
        <v>2020</v>
      </c>
    </row>
    <row r="5" spans="1:10" x14ac:dyDescent="0.45">
      <c r="A5" t="s">
        <v>64</v>
      </c>
    </row>
    <row r="6" spans="1:10" x14ac:dyDescent="0.45">
      <c r="A6" s="1" t="s">
        <v>65</v>
      </c>
      <c r="B6" s="10">
        <v>242901</v>
      </c>
      <c r="C6" s="10">
        <v>241787</v>
      </c>
      <c r="D6" s="10">
        <v>215915</v>
      </c>
    </row>
    <row r="7" spans="1:10" x14ac:dyDescent="0.45">
      <c r="A7" s="1" t="s">
        <v>66</v>
      </c>
      <c r="B7" s="10">
        <v>271082</v>
      </c>
      <c r="C7" s="10">
        <v>228035</v>
      </c>
      <c r="D7" s="10">
        <v>170149</v>
      </c>
    </row>
    <row r="8" spans="1:10" x14ac:dyDescent="0.45">
      <c r="A8" s="11" t="s">
        <v>67</v>
      </c>
      <c r="B8" s="12">
        <f>SUM(B6:B7)</f>
        <v>513983</v>
      </c>
      <c r="C8" s="12">
        <f>SUM(C6:C7)</f>
        <v>469822</v>
      </c>
      <c r="D8" s="12">
        <f>SUM(D6:D7)</f>
        <v>386064</v>
      </c>
    </row>
    <row r="9" spans="1:10" x14ac:dyDescent="0.45">
      <c r="A9" t="s">
        <v>68</v>
      </c>
      <c r="B9" s="10"/>
      <c r="C9" s="10"/>
      <c r="D9" s="10"/>
    </row>
    <row r="10" spans="1:10" x14ac:dyDescent="0.45">
      <c r="A10" s="1" t="s">
        <v>126</v>
      </c>
      <c r="B10" s="10">
        <v>288831</v>
      </c>
      <c r="C10" s="10">
        <v>272344</v>
      </c>
      <c r="D10" s="10">
        <v>233307</v>
      </c>
    </row>
    <row r="11" spans="1:10" x14ac:dyDescent="0.45">
      <c r="A11" s="1" t="s">
        <v>127</v>
      </c>
      <c r="B11" s="10">
        <v>84299</v>
      </c>
      <c r="C11" s="10">
        <v>75111</v>
      </c>
      <c r="D11" s="10">
        <v>58517</v>
      </c>
    </row>
    <row r="12" spans="1:10" x14ac:dyDescent="0.45">
      <c r="A12" s="1" t="s">
        <v>128</v>
      </c>
      <c r="B12" s="10">
        <v>73213</v>
      </c>
      <c r="C12" s="10">
        <v>56052</v>
      </c>
      <c r="D12" s="10">
        <v>42740</v>
      </c>
    </row>
    <row r="13" spans="1:10" x14ac:dyDescent="0.45">
      <c r="A13" s="1" t="s">
        <v>129</v>
      </c>
      <c r="B13" s="10">
        <v>42238</v>
      </c>
      <c r="C13" s="10">
        <v>32551</v>
      </c>
      <c r="D13" s="10">
        <v>22008</v>
      </c>
    </row>
    <row r="14" spans="1:10" x14ac:dyDescent="0.45">
      <c r="A14" s="1" t="s">
        <v>130</v>
      </c>
      <c r="B14" s="10">
        <v>11891</v>
      </c>
      <c r="C14" s="10">
        <v>8823</v>
      </c>
      <c r="D14" s="10">
        <v>6668</v>
      </c>
    </row>
    <row r="15" spans="1:10" x14ac:dyDescent="0.45">
      <c r="A15" s="1" t="s">
        <v>133</v>
      </c>
      <c r="B15" s="10">
        <v>1263</v>
      </c>
      <c r="C15" s="10">
        <v>62</v>
      </c>
      <c r="D15" s="10">
        <v>-75</v>
      </c>
    </row>
    <row r="16" spans="1:10" x14ac:dyDescent="0.45">
      <c r="A16" s="11" t="s">
        <v>69</v>
      </c>
      <c r="B16" s="12">
        <f t="shared" ref="B16:C16" si="0">SUM(B10:B15)</f>
        <v>501735</v>
      </c>
      <c r="C16" s="12">
        <f t="shared" si="0"/>
        <v>444943</v>
      </c>
      <c r="D16" s="12">
        <f>SUM(D10:D15)</f>
        <v>363165</v>
      </c>
    </row>
    <row r="17" spans="1:4" x14ac:dyDescent="0.45">
      <c r="A17" s="11" t="s">
        <v>70</v>
      </c>
      <c r="B17" s="12">
        <f>B8-B16</f>
        <v>12248</v>
      </c>
      <c r="C17" s="12">
        <f t="shared" ref="C17:D17" si="1">C8-C16</f>
        <v>24879</v>
      </c>
      <c r="D17" s="12">
        <f t="shared" si="1"/>
        <v>22899</v>
      </c>
    </row>
    <row r="18" spans="1:4" x14ac:dyDescent="0.45">
      <c r="A18" s="1" t="s">
        <v>131</v>
      </c>
      <c r="B18" s="10">
        <v>989</v>
      </c>
      <c r="C18" s="10">
        <v>448</v>
      </c>
      <c r="D18" s="10">
        <v>555</v>
      </c>
    </row>
    <row r="19" spans="1:4" x14ac:dyDescent="0.45">
      <c r="A19" s="1" t="s">
        <v>132</v>
      </c>
      <c r="B19" s="10">
        <v>-2367</v>
      </c>
      <c r="C19" s="10">
        <v>-1809</v>
      </c>
      <c r="D19" s="10">
        <v>-1647</v>
      </c>
    </row>
    <row r="20" spans="1:4" x14ac:dyDescent="0.45">
      <c r="A20" s="1" t="s">
        <v>71</v>
      </c>
      <c r="B20" s="10">
        <v>-16806</v>
      </c>
      <c r="C20" s="10">
        <v>14633</v>
      </c>
      <c r="D20" s="10">
        <v>2371</v>
      </c>
    </row>
    <row r="21" spans="1:4" x14ac:dyDescent="0.45">
      <c r="A21" s="11" t="s">
        <v>73</v>
      </c>
      <c r="B21" s="12">
        <f>SUM(B18:B20)</f>
        <v>-18184</v>
      </c>
      <c r="C21" s="12">
        <f t="shared" ref="C21:D21" si="2">SUM(C18:C20)</f>
        <v>13272</v>
      </c>
      <c r="D21" s="12">
        <f t="shared" si="2"/>
        <v>1279</v>
      </c>
    </row>
    <row r="22" spans="1:4" x14ac:dyDescent="0.45">
      <c r="A22" s="29" t="s">
        <v>134</v>
      </c>
      <c r="B22" s="30">
        <f>B17+B21</f>
        <v>-5936</v>
      </c>
      <c r="C22" s="30">
        <f t="shared" ref="C22:D22" si="3">C17+C21</f>
        <v>38151</v>
      </c>
      <c r="D22" s="30">
        <f t="shared" si="3"/>
        <v>24178</v>
      </c>
    </row>
    <row r="23" spans="1:4" x14ac:dyDescent="0.45">
      <c r="A23" t="s">
        <v>135</v>
      </c>
      <c r="B23" s="31">
        <v>3217</v>
      </c>
      <c r="C23" s="31">
        <v>-4791</v>
      </c>
      <c r="D23" s="31">
        <v>-2863</v>
      </c>
    </row>
    <row r="24" spans="1:4" x14ac:dyDescent="0.45">
      <c r="A24" t="s">
        <v>136</v>
      </c>
      <c r="B24" s="10">
        <v>-3</v>
      </c>
      <c r="C24" s="10">
        <v>4</v>
      </c>
      <c r="D24" s="10">
        <v>16</v>
      </c>
    </row>
    <row r="25" spans="1:4" ht="14.65" thickBot="1" x14ac:dyDescent="0.5">
      <c r="A25" s="13" t="s">
        <v>74</v>
      </c>
      <c r="B25" s="14">
        <f>SUM(B22:B24)</f>
        <v>-2722</v>
      </c>
      <c r="C25" s="14">
        <f t="shared" ref="C25:D25" si="4">SUM(C22:C24)</f>
        <v>33364</v>
      </c>
      <c r="D25" s="14">
        <f t="shared" si="4"/>
        <v>21331</v>
      </c>
    </row>
    <row r="26" spans="1:4" ht="14.65" thickTop="1" x14ac:dyDescent="0.45">
      <c r="A26" t="s">
        <v>72</v>
      </c>
      <c r="B26" s="10"/>
      <c r="C26" s="10"/>
      <c r="D26" s="10"/>
    </row>
    <row r="27" spans="1:4" x14ac:dyDescent="0.45">
      <c r="A27" t="s">
        <v>75</v>
      </c>
    </row>
    <row r="28" spans="1:4" x14ac:dyDescent="0.45">
      <c r="A28" s="1" t="s">
        <v>76</v>
      </c>
      <c r="B28" s="32">
        <v>-0.27</v>
      </c>
      <c r="C28" s="32">
        <v>3.3</v>
      </c>
      <c r="D28" s="32">
        <v>2.13</v>
      </c>
    </row>
    <row r="29" spans="1:4" x14ac:dyDescent="0.45">
      <c r="A29" s="1" t="s">
        <v>77</v>
      </c>
      <c r="B29" s="32">
        <v>-0.27</v>
      </c>
      <c r="C29" s="32">
        <v>3.24</v>
      </c>
      <c r="D29" s="32">
        <v>2.09</v>
      </c>
    </row>
    <row r="30" spans="1:4" x14ac:dyDescent="0.45">
      <c r="A30" t="s">
        <v>78</v>
      </c>
    </row>
    <row r="31" spans="1:4" x14ac:dyDescent="0.45">
      <c r="A31" s="1" t="s">
        <v>76</v>
      </c>
      <c r="B31" s="15">
        <v>10189</v>
      </c>
      <c r="C31" s="15">
        <v>10117</v>
      </c>
      <c r="D31" s="15">
        <v>10005</v>
      </c>
    </row>
    <row r="32" spans="1:4" x14ac:dyDescent="0.45">
      <c r="A32" s="1" t="s">
        <v>77</v>
      </c>
      <c r="B32" s="15">
        <v>10189</v>
      </c>
      <c r="C32" s="15">
        <v>10296</v>
      </c>
      <c r="D32" s="15">
        <v>10198</v>
      </c>
    </row>
    <row r="35" spans="1:4" x14ac:dyDescent="0.45">
      <c r="A35" s="28" t="s">
        <v>12</v>
      </c>
      <c r="B35" s="28"/>
      <c r="C35" s="28"/>
      <c r="D35" s="28"/>
    </row>
    <row r="36" spans="1:4" x14ac:dyDescent="0.45">
      <c r="B36" s="27" t="s">
        <v>57</v>
      </c>
      <c r="C36" s="27"/>
      <c r="D36" s="27"/>
    </row>
    <row r="37" spans="1:4" x14ac:dyDescent="0.45">
      <c r="B37" s="9">
        <v>2022</v>
      </c>
      <c r="C37" s="9">
        <v>2021</v>
      </c>
      <c r="D37" s="9">
        <v>2020</v>
      </c>
    </row>
    <row r="39" spans="1:4" x14ac:dyDescent="0.45">
      <c r="A39" t="s">
        <v>79</v>
      </c>
    </row>
    <row r="40" spans="1:4" x14ac:dyDescent="0.45">
      <c r="A40" s="1" t="s">
        <v>80</v>
      </c>
      <c r="B40" s="10">
        <v>53888</v>
      </c>
      <c r="C40" s="10">
        <v>36220</v>
      </c>
      <c r="D40" s="10">
        <v>42122</v>
      </c>
    </row>
    <row r="41" spans="1:4" x14ac:dyDescent="0.45">
      <c r="A41" s="1" t="s">
        <v>81</v>
      </c>
      <c r="B41" s="10">
        <v>16138</v>
      </c>
      <c r="C41" s="10">
        <v>59829</v>
      </c>
      <c r="D41" s="10">
        <v>42274</v>
      </c>
    </row>
    <row r="42" spans="1:4" x14ac:dyDescent="0.45">
      <c r="A42" s="1" t="s">
        <v>113</v>
      </c>
      <c r="B42" s="10">
        <v>34405</v>
      </c>
      <c r="C42" s="10">
        <v>32640</v>
      </c>
      <c r="D42" s="10">
        <v>23795</v>
      </c>
    </row>
    <row r="43" spans="1:4" x14ac:dyDescent="0.45">
      <c r="A43" s="1" t="s">
        <v>82</v>
      </c>
      <c r="B43" s="10">
        <v>42360</v>
      </c>
      <c r="C43" s="10">
        <v>32891</v>
      </c>
      <c r="D43" s="10">
        <v>24542</v>
      </c>
    </row>
    <row r="44" spans="1:4" x14ac:dyDescent="0.45">
      <c r="A44" s="1" t="s">
        <v>83</v>
      </c>
      <c r="B44" s="10">
        <v>0</v>
      </c>
      <c r="C44" s="10">
        <v>0</v>
      </c>
      <c r="D44" s="10">
        <v>0</v>
      </c>
    </row>
    <row r="45" spans="1:4" x14ac:dyDescent="0.45">
      <c r="A45" s="1" t="s">
        <v>84</v>
      </c>
      <c r="B45" s="10">
        <v>0</v>
      </c>
      <c r="C45" s="10">
        <v>0</v>
      </c>
      <c r="D45" s="10">
        <v>0</v>
      </c>
    </row>
    <row r="46" spans="1:4" x14ac:dyDescent="0.45">
      <c r="A46" s="11" t="s">
        <v>85</v>
      </c>
      <c r="B46" s="12">
        <f>SUM(B40:B45)</f>
        <v>146791</v>
      </c>
      <c r="C46" s="12">
        <f t="shared" ref="C46:D46" si="5">SUM(C40:C45)</f>
        <v>161580</v>
      </c>
      <c r="D46" s="12">
        <f t="shared" si="5"/>
        <v>132733</v>
      </c>
    </row>
    <row r="47" spans="1:4" x14ac:dyDescent="0.45">
      <c r="A47" t="s">
        <v>86</v>
      </c>
      <c r="B47" s="10"/>
      <c r="C47" s="10"/>
      <c r="D47" s="10"/>
    </row>
    <row r="48" spans="1:4" x14ac:dyDescent="0.45">
      <c r="A48" s="1" t="s">
        <v>87</v>
      </c>
      <c r="B48" s="10">
        <v>186715</v>
      </c>
      <c r="C48" s="10">
        <v>160281</v>
      </c>
      <c r="D48" s="10">
        <v>113114</v>
      </c>
    </row>
    <row r="49" spans="1:4" x14ac:dyDescent="0.45">
      <c r="A49" s="1" t="s">
        <v>137</v>
      </c>
      <c r="B49" s="10">
        <v>66123</v>
      </c>
      <c r="C49" s="10">
        <v>56082</v>
      </c>
      <c r="D49" s="10">
        <v>37553</v>
      </c>
    </row>
    <row r="50" spans="1:4" x14ac:dyDescent="0.45">
      <c r="A50" s="1" t="s">
        <v>138</v>
      </c>
      <c r="B50" s="10">
        <v>20288</v>
      </c>
      <c r="C50" s="10">
        <v>15371</v>
      </c>
      <c r="D50" s="10">
        <v>15017</v>
      </c>
    </row>
    <row r="51" spans="1:4" x14ac:dyDescent="0.45">
      <c r="A51" s="1" t="s">
        <v>88</v>
      </c>
      <c r="B51" s="10">
        <v>42758</v>
      </c>
      <c r="C51" s="10">
        <v>27235</v>
      </c>
      <c r="D51" s="10">
        <v>22778</v>
      </c>
    </row>
    <row r="52" spans="1:4" x14ac:dyDescent="0.45">
      <c r="A52" s="11" t="s">
        <v>89</v>
      </c>
      <c r="B52" s="12">
        <f>SUM(B48:B51)</f>
        <v>315884</v>
      </c>
      <c r="C52" s="12">
        <f>SUM(C48:C51)</f>
        <v>258969</v>
      </c>
      <c r="D52" s="12">
        <f>SUM(D48:D51)</f>
        <v>188462</v>
      </c>
    </row>
    <row r="53" spans="1:4" ht="14.65" thickBot="1" x14ac:dyDescent="0.5">
      <c r="A53" s="13" t="s">
        <v>90</v>
      </c>
      <c r="B53" s="14">
        <f>SUM(B46+B52)</f>
        <v>462675</v>
      </c>
      <c r="C53" s="14">
        <f t="shared" ref="C53:D53" si="6">SUM(C46+C52)</f>
        <v>420549</v>
      </c>
      <c r="D53" s="14">
        <f t="shared" si="6"/>
        <v>321195</v>
      </c>
    </row>
    <row r="54" spans="1:4" ht="14.65" thickTop="1" x14ac:dyDescent="0.45"/>
    <row r="55" spans="1:4" x14ac:dyDescent="0.45">
      <c r="A55" t="s">
        <v>91</v>
      </c>
    </row>
    <row r="56" spans="1:4" x14ac:dyDescent="0.45">
      <c r="A56" s="1" t="s">
        <v>92</v>
      </c>
      <c r="B56" s="10">
        <v>79600</v>
      </c>
      <c r="C56" s="10">
        <v>78664</v>
      </c>
      <c r="D56" s="10">
        <v>72539</v>
      </c>
    </row>
    <row r="57" spans="1:4" x14ac:dyDescent="0.45">
      <c r="A57" s="1" t="s">
        <v>139</v>
      </c>
      <c r="B57" s="10">
        <v>62566</v>
      </c>
      <c r="C57" s="10">
        <v>51775</v>
      </c>
      <c r="D57" s="10">
        <v>44138</v>
      </c>
    </row>
    <row r="58" spans="1:4" x14ac:dyDescent="0.45">
      <c r="A58" s="1" t="s">
        <v>140</v>
      </c>
      <c r="B58" s="10">
        <v>13227</v>
      </c>
      <c r="C58" s="10">
        <v>11827</v>
      </c>
      <c r="D58" s="10">
        <v>9708</v>
      </c>
    </row>
    <row r="59" spans="1:4" x14ac:dyDescent="0.45">
      <c r="A59" s="1" t="s">
        <v>94</v>
      </c>
      <c r="B59" s="10">
        <v>0</v>
      </c>
      <c r="C59" s="10">
        <v>0</v>
      </c>
      <c r="D59" s="10">
        <v>0</v>
      </c>
    </row>
    <row r="60" spans="1:4" x14ac:dyDescent="0.45">
      <c r="A60" s="1" t="s">
        <v>95</v>
      </c>
      <c r="B60" s="10">
        <v>0</v>
      </c>
      <c r="C60" s="10">
        <v>0</v>
      </c>
      <c r="D60" s="10">
        <v>0</v>
      </c>
    </row>
    <row r="61" spans="1:4" x14ac:dyDescent="0.45">
      <c r="A61" s="11" t="s">
        <v>96</v>
      </c>
      <c r="B61" s="12">
        <f>SUM(B56:B60)</f>
        <v>155393</v>
      </c>
      <c r="C61" s="12">
        <f t="shared" ref="C61:D61" si="7">SUM(C56:C60)</f>
        <v>142266</v>
      </c>
      <c r="D61" s="12">
        <f t="shared" si="7"/>
        <v>126385</v>
      </c>
    </row>
    <row r="62" spans="1:4" x14ac:dyDescent="0.45">
      <c r="A62" t="s">
        <v>97</v>
      </c>
      <c r="B62" s="10"/>
      <c r="C62" s="10"/>
      <c r="D62" s="10"/>
    </row>
    <row r="63" spans="1:4" x14ac:dyDescent="0.45">
      <c r="A63" s="1" t="s">
        <v>141</v>
      </c>
      <c r="B63" s="10">
        <v>72968</v>
      </c>
      <c r="C63" s="10">
        <v>67651</v>
      </c>
      <c r="D63" s="10">
        <v>52573</v>
      </c>
    </row>
    <row r="64" spans="1:4" x14ac:dyDescent="0.45">
      <c r="A64" s="1" t="s">
        <v>142</v>
      </c>
      <c r="B64" s="10">
        <v>67150</v>
      </c>
      <c r="C64" s="10">
        <v>48744</v>
      </c>
      <c r="D64" s="10">
        <v>31816</v>
      </c>
    </row>
    <row r="65" spans="1:4" x14ac:dyDescent="0.45">
      <c r="A65" s="1" t="s">
        <v>143</v>
      </c>
      <c r="B65" s="10">
        <v>21121</v>
      </c>
      <c r="C65" s="10">
        <v>23643</v>
      </c>
      <c r="D65" s="10">
        <v>17017</v>
      </c>
    </row>
    <row r="66" spans="1:4" x14ac:dyDescent="0.45">
      <c r="A66" s="11" t="s">
        <v>98</v>
      </c>
      <c r="B66" s="33">
        <f>SUM(B63:B65)</f>
        <v>161239</v>
      </c>
      <c r="C66" s="33">
        <f>SUM(C63:C65)</f>
        <v>140038</v>
      </c>
      <c r="D66" s="33">
        <f>SUM(D63:D65)</f>
        <v>101406</v>
      </c>
    </row>
    <row r="67" spans="1:4" x14ac:dyDescent="0.45">
      <c r="A67" s="11" t="s">
        <v>99</v>
      </c>
      <c r="B67" s="12">
        <f>SUM(B61+B66)</f>
        <v>316632</v>
      </c>
      <c r="C67" s="12">
        <f t="shared" ref="C67:D67" si="8">SUM(C61+C66)</f>
        <v>282304</v>
      </c>
      <c r="D67" s="12">
        <f t="shared" si="8"/>
        <v>227791</v>
      </c>
    </row>
    <row r="68" spans="1:4" x14ac:dyDescent="0.45">
      <c r="B68" s="10"/>
      <c r="C68" s="10"/>
      <c r="D68" s="10"/>
    </row>
    <row r="69" spans="1:4" x14ac:dyDescent="0.45">
      <c r="A69" t="s">
        <v>100</v>
      </c>
      <c r="B69" s="10"/>
      <c r="C69" s="10"/>
      <c r="D69" s="10"/>
    </row>
    <row r="70" spans="1:4" x14ac:dyDescent="0.45">
      <c r="A70" s="1" t="s">
        <v>145</v>
      </c>
      <c r="B70" s="10">
        <v>0</v>
      </c>
      <c r="C70" s="10">
        <v>0</v>
      </c>
      <c r="D70" s="10">
        <v>0</v>
      </c>
    </row>
    <row r="71" spans="1:4" x14ac:dyDescent="0.45">
      <c r="A71" s="1" t="s">
        <v>144</v>
      </c>
      <c r="B71" s="10">
        <v>108</v>
      </c>
      <c r="C71" s="10">
        <v>106</v>
      </c>
      <c r="D71" s="10">
        <v>5</v>
      </c>
    </row>
    <row r="72" spans="1:4" x14ac:dyDescent="0.45">
      <c r="A72" s="1" t="s">
        <v>146</v>
      </c>
      <c r="B72" s="10">
        <v>-7837</v>
      </c>
      <c r="C72" s="10">
        <v>-1837</v>
      </c>
      <c r="D72" s="10">
        <v>-1837</v>
      </c>
    </row>
    <row r="73" spans="1:4" x14ac:dyDescent="0.45">
      <c r="A73" s="1" t="s">
        <v>147</v>
      </c>
      <c r="B73" s="10">
        <v>75066</v>
      </c>
      <c r="C73" s="10">
        <v>55437</v>
      </c>
      <c r="D73" s="10">
        <v>42865</v>
      </c>
    </row>
    <row r="74" spans="1:4" x14ac:dyDescent="0.45">
      <c r="A74" s="1" t="s">
        <v>102</v>
      </c>
      <c r="B74" s="10">
        <v>-4487</v>
      </c>
      <c r="C74" s="10">
        <v>-1376</v>
      </c>
      <c r="D74" s="10">
        <v>-180</v>
      </c>
    </row>
    <row r="75" spans="1:4" x14ac:dyDescent="0.45">
      <c r="A75" s="1" t="s">
        <v>101</v>
      </c>
      <c r="B75" s="10">
        <v>83193</v>
      </c>
      <c r="C75" s="10">
        <v>85915</v>
      </c>
      <c r="D75" s="10">
        <v>52551</v>
      </c>
    </row>
    <row r="76" spans="1:4" x14ac:dyDescent="0.45">
      <c r="A76" s="11" t="s">
        <v>103</v>
      </c>
      <c r="B76" s="12">
        <f>SUM(B70:B75)</f>
        <v>146043</v>
      </c>
      <c r="C76" s="12">
        <f t="shared" ref="C76:D76" si="9">SUM(C70:C75)</f>
        <v>138245</v>
      </c>
      <c r="D76" s="12">
        <f t="shared" si="9"/>
        <v>93404</v>
      </c>
    </row>
    <row r="77" spans="1:4" ht="14.65" thickBot="1" x14ac:dyDescent="0.5">
      <c r="A77" s="13" t="s">
        <v>104</v>
      </c>
      <c r="B77" s="14">
        <f>SUM(B67+B76)</f>
        <v>462675</v>
      </c>
      <c r="C77" s="14">
        <f t="shared" ref="C77:D77" si="10">SUM(C67+C76)</f>
        <v>420549</v>
      </c>
      <c r="D77" s="14">
        <f t="shared" si="10"/>
        <v>321195</v>
      </c>
    </row>
    <row r="78" spans="1:4" ht="14.65" thickTop="1" x14ac:dyDescent="0.45"/>
    <row r="79" spans="1:4" x14ac:dyDescent="0.45">
      <c r="A79" s="28" t="s">
        <v>13</v>
      </c>
      <c r="B79" s="28"/>
      <c r="C79" s="28"/>
      <c r="D79" s="28"/>
    </row>
    <row r="80" spans="1:4" x14ac:dyDescent="0.45">
      <c r="B80" s="27" t="s">
        <v>56</v>
      </c>
      <c r="C80" s="27"/>
      <c r="D80" s="27"/>
    </row>
    <row r="81" spans="1:4" x14ac:dyDescent="0.45">
      <c r="B81" s="9">
        <v>2022</v>
      </c>
      <c r="C81" s="9">
        <v>2021</v>
      </c>
      <c r="D81" s="9">
        <v>2020</v>
      </c>
    </row>
    <row r="83" spans="1:4" x14ac:dyDescent="0.45">
      <c r="A83" s="9" t="s">
        <v>105</v>
      </c>
      <c r="B83" s="16"/>
      <c r="C83" s="16"/>
      <c r="D83" s="16"/>
    </row>
    <row r="84" spans="1:4" x14ac:dyDescent="0.45">
      <c r="A84" s="9" t="s">
        <v>106</v>
      </c>
      <c r="B84" s="10"/>
      <c r="C84" s="10"/>
      <c r="D84" s="10"/>
    </row>
    <row r="85" spans="1:4" x14ac:dyDescent="0.45">
      <c r="A85" s="17" t="s">
        <v>74</v>
      </c>
      <c r="B85" s="10">
        <f>B25</f>
        <v>-2722</v>
      </c>
      <c r="C85" s="10">
        <f t="shared" ref="C85:D85" si="11">C25</f>
        <v>33364</v>
      </c>
      <c r="D85" s="10">
        <f t="shared" si="11"/>
        <v>21331</v>
      </c>
    </row>
    <row r="86" spans="1:4" x14ac:dyDescent="0.45">
      <c r="A86" s="1" t="s">
        <v>148</v>
      </c>
      <c r="B86" s="10"/>
      <c r="C86" s="10"/>
      <c r="D86" s="10"/>
    </row>
    <row r="87" spans="1:4" x14ac:dyDescent="0.45">
      <c r="A87" s="18" t="s">
        <v>107</v>
      </c>
      <c r="B87" s="10">
        <v>41921</v>
      </c>
      <c r="C87" s="10">
        <v>34433</v>
      </c>
      <c r="D87" s="10">
        <v>25180</v>
      </c>
    </row>
    <row r="88" spans="1:4" x14ac:dyDescent="0.45">
      <c r="A88" s="18" t="s">
        <v>108</v>
      </c>
      <c r="B88" s="10">
        <v>19621</v>
      </c>
      <c r="C88" s="10">
        <v>12757</v>
      </c>
      <c r="D88" s="10">
        <v>9208</v>
      </c>
    </row>
    <row r="89" spans="1:4" x14ac:dyDescent="0.45">
      <c r="A89" s="18" t="s">
        <v>149</v>
      </c>
      <c r="B89" s="10">
        <v>16966</v>
      </c>
      <c r="C89" s="10">
        <v>-14306</v>
      </c>
      <c r="D89" s="10">
        <v>-2582</v>
      </c>
    </row>
    <row r="90" spans="1:4" x14ac:dyDescent="0.45">
      <c r="A90" s="18" t="s">
        <v>109</v>
      </c>
      <c r="B90" s="10">
        <v>-8148</v>
      </c>
      <c r="C90" s="10">
        <v>-310</v>
      </c>
      <c r="D90" s="10">
        <v>-554</v>
      </c>
    </row>
    <row r="91" spans="1:4" x14ac:dyDescent="0.45">
      <c r="A91" t="s">
        <v>111</v>
      </c>
      <c r="B91" s="10"/>
      <c r="C91" s="10"/>
      <c r="D91" s="10"/>
    </row>
    <row r="92" spans="1:4" x14ac:dyDescent="0.45">
      <c r="A92" s="1" t="s">
        <v>113</v>
      </c>
      <c r="B92" s="10">
        <v>-2592</v>
      </c>
      <c r="C92" s="10">
        <v>-9487</v>
      </c>
      <c r="D92" s="10">
        <v>-2849</v>
      </c>
    </row>
    <row r="93" spans="1:4" x14ac:dyDescent="0.45">
      <c r="A93" s="1" t="s">
        <v>112</v>
      </c>
      <c r="B93" s="10">
        <v>-21897</v>
      </c>
      <c r="C93" s="10">
        <v>-18163</v>
      </c>
      <c r="D93" s="10">
        <v>-8169</v>
      </c>
    </row>
    <row r="94" spans="1:4" x14ac:dyDescent="0.45">
      <c r="A94" s="1" t="s">
        <v>150</v>
      </c>
      <c r="B94" s="10">
        <v>2945</v>
      </c>
      <c r="C94" s="10">
        <v>3602</v>
      </c>
      <c r="D94" s="10">
        <v>17480</v>
      </c>
    </row>
    <row r="95" spans="1:4" x14ac:dyDescent="0.45">
      <c r="A95" s="1" t="s">
        <v>151</v>
      </c>
      <c r="B95" s="10">
        <v>-1558</v>
      </c>
      <c r="C95" s="10">
        <v>2123</v>
      </c>
      <c r="D95" s="10">
        <v>5754</v>
      </c>
    </row>
    <row r="96" spans="1:4" x14ac:dyDescent="0.45">
      <c r="A96" s="1" t="s">
        <v>140</v>
      </c>
      <c r="B96" s="10">
        <v>2216</v>
      </c>
      <c r="C96" s="10">
        <v>2314</v>
      </c>
      <c r="D96" s="10">
        <v>1265</v>
      </c>
    </row>
    <row r="97" spans="1:4" x14ac:dyDescent="0.45">
      <c r="A97" s="1" t="s">
        <v>93</v>
      </c>
      <c r="B97" s="10">
        <v>0</v>
      </c>
      <c r="C97" s="10">
        <v>0</v>
      </c>
      <c r="D97" s="10">
        <v>0</v>
      </c>
    </row>
    <row r="98" spans="1:4" x14ac:dyDescent="0.45">
      <c r="A98" s="1" t="s">
        <v>114</v>
      </c>
      <c r="B98" s="10">
        <v>0</v>
      </c>
      <c r="C98" s="10">
        <v>0</v>
      </c>
      <c r="D98" s="10">
        <v>0</v>
      </c>
    </row>
    <row r="99" spans="1:4" x14ac:dyDescent="0.45">
      <c r="A99" s="11" t="s">
        <v>115</v>
      </c>
      <c r="B99" s="12">
        <f>SUM(B85:B98)</f>
        <v>46752</v>
      </c>
      <c r="C99" s="12">
        <f t="shared" ref="C99:D99" si="12">SUM(C85:C98)</f>
        <v>46327</v>
      </c>
      <c r="D99" s="12">
        <f t="shared" si="12"/>
        <v>66064</v>
      </c>
    </row>
    <row r="100" spans="1:4" x14ac:dyDescent="0.45">
      <c r="A100" s="9" t="s">
        <v>116</v>
      </c>
      <c r="B100" s="10"/>
      <c r="C100" s="10"/>
      <c r="D100" s="10"/>
    </row>
    <row r="101" spans="1:4" x14ac:dyDescent="0.45">
      <c r="A101" s="1" t="s">
        <v>152</v>
      </c>
      <c r="B101" s="10">
        <v>-63645</v>
      </c>
      <c r="C101" s="10">
        <v>-61053</v>
      </c>
      <c r="D101" s="10">
        <v>-40140</v>
      </c>
    </row>
    <row r="102" spans="1:4" x14ac:dyDescent="0.45">
      <c r="A102" s="1" t="s">
        <v>153</v>
      </c>
      <c r="B102" s="10">
        <v>5324</v>
      </c>
      <c r="C102" s="10">
        <v>5657</v>
      </c>
      <c r="D102" s="10">
        <v>5096</v>
      </c>
    </row>
    <row r="103" spans="1:4" x14ac:dyDescent="0.45">
      <c r="A103" s="1" t="s">
        <v>154</v>
      </c>
      <c r="B103" s="10">
        <v>-8316</v>
      </c>
      <c r="C103" s="10">
        <v>-1985</v>
      </c>
      <c r="D103" s="10">
        <v>-2325</v>
      </c>
    </row>
    <row r="104" spans="1:4" x14ac:dyDescent="0.45">
      <c r="A104" s="1" t="s">
        <v>155</v>
      </c>
      <c r="B104" s="10">
        <v>31601</v>
      </c>
      <c r="C104" s="10">
        <v>59384</v>
      </c>
      <c r="D104" s="10">
        <v>50237</v>
      </c>
    </row>
    <row r="105" spans="1:4" x14ac:dyDescent="0.45">
      <c r="A105" s="1" t="s">
        <v>117</v>
      </c>
      <c r="B105" s="10">
        <v>-2565</v>
      </c>
      <c r="C105" s="10">
        <v>-60157</v>
      </c>
      <c r="D105" s="10">
        <v>-72479</v>
      </c>
    </row>
    <row r="106" spans="1:4" x14ac:dyDescent="0.45">
      <c r="A106" s="23" t="s">
        <v>110</v>
      </c>
      <c r="B106" s="24">
        <v>0</v>
      </c>
      <c r="C106" s="24">
        <v>0</v>
      </c>
      <c r="D106" s="24">
        <v>0</v>
      </c>
    </row>
    <row r="107" spans="1:4" x14ac:dyDescent="0.45">
      <c r="A107" s="11" t="s">
        <v>118</v>
      </c>
      <c r="B107" s="10">
        <f>SUM(B101:B106)</f>
        <v>-37601</v>
      </c>
      <c r="C107" s="10">
        <f t="shared" ref="C107:D107" si="13">SUM(C101:C106)</f>
        <v>-58154</v>
      </c>
      <c r="D107" s="10">
        <f t="shared" si="13"/>
        <v>-59611</v>
      </c>
    </row>
    <row r="108" spans="1:4" x14ac:dyDescent="0.45">
      <c r="A108" s="9" t="s">
        <v>119</v>
      </c>
      <c r="B108" s="10"/>
      <c r="C108" s="10"/>
      <c r="D108" s="10"/>
    </row>
    <row r="109" spans="1:4" x14ac:dyDescent="0.45">
      <c r="A109" s="1" t="s">
        <v>156</v>
      </c>
      <c r="B109" s="10">
        <v>-6000</v>
      </c>
      <c r="C109" s="10">
        <v>0</v>
      </c>
      <c r="D109" s="10">
        <v>0</v>
      </c>
    </row>
    <row r="110" spans="1:4" x14ac:dyDescent="0.45">
      <c r="A110" s="1" t="s">
        <v>157</v>
      </c>
      <c r="B110" s="10">
        <v>41553</v>
      </c>
      <c r="C110" s="10">
        <v>7956</v>
      </c>
      <c r="D110" s="10">
        <v>6796</v>
      </c>
    </row>
    <row r="111" spans="1:4" x14ac:dyDescent="0.45">
      <c r="A111" s="1" t="s">
        <v>158</v>
      </c>
      <c r="B111" s="10">
        <v>-37554</v>
      </c>
      <c r="C111" s="10">
        <v>-7753</v>
      </c>
      <c r="D111" s="10">
        <v>-6177</v>
      </c>
    </row>
    <row r="112" spans="1:4" x14ac:dyDescent="0.45">
      <c r="A112" s="1" t="s">
        <v>159</v>
      </c>
      <c r="B112" s="10">
        <v>21166</v>
      </c>
      <c r="C112" s="10">
        <v>19003</v>
      </c>
      <c r="D112" s="10">
        <v>10525</v>
      </c>
    </row>
    <row r="113" spans="1:4" x14ac:dyDescent="0.45">
      <c r="A113" s="1" t="s">
        <v>160</v>
      </c>
      <c r="B113" s="10">
        <v>-1258</v>
      </c>
      <c r="C113" s="10">
        <v>-1590</v>
      </c>
      <c r="D113" s="10">
        <v>-1553</v>
      </c>
    </row>
    <row r="114" spans="1:4" x14ac:dyDescent="0.45">
      <c r="A114" s="1" t="s">
        <v>161</v>
      </c>
      <c r="B114" s="10">
        <v>-7941</v>
      </c>
      <c r="C114" s="10">
        <v>-11163</v>
      </c>
      <c r="D114" s="10">
        <v>-10642</v>
      </c>
    </row>
    <row r="115" spans="1:4" x14ac:dyDescent="0.45">
      <c r="A115" s="1" t="s">
        <v>161</v>
      </c>
      <c r="B115" s="10">
        <v>-248</v>
      </c>
      <c r="C115" s="10">
        <v>-162</v>
      </c>
      <c r="D115" s="10">
        <v>-53</v>
      </c>
    </row>
    <row r="116" spans="1:4" x14ac:dyDescent="0.45">
      <c r="A116" s="1" t="s">
        <v>162</v>
      </c>
      <c r="B116" s="24">
        <v>-1093</v>
      </c>
      <c r="C116" s="24">
        <v>-364</v>
      </c>
      <c r="D116" s="24">
        <v>618</v>
      </c>
    </row>
    <row r="117" spans="1:4" x14ac:dyDescent="0.45">
      <c r="A117" s="11" t="s">
        <v>120</v>
      </c>
      <c r="B117" s="25">
        <f>SUM(B109:B116)</f>
        <v>8625</v>
      </c>
      <c r="C117" s="25">
        <f t="shared" ref="C117:D117" si="14">SUM(C109:C116)</f>
        <v>5927</v>
      </c>
      <c r="D117" s="25">
        <f t="shared" si="14"/>
        <v>-486</v>
      </c>
    </row>
    <row r="118" spans="1:4" x14ac:dyDescent="0.45">
      <c r="A118" s="11" t="s">
        <v>121</v>
      </c>
      <c r="B118" s="24">
        <f>SUM(B99+B107+B117)</f>
        <v>17776</v>
      </c>
      <c r="C118" s="24">
        <f t="shared" ref="C118:D118" si="15">SUM(C99+C107+C117)</f>
        <v>-5900</v>
      </c>
      <c r="D118" s="24">
        <f t="shared" si="15"/>
        <v>5967</v>
      </c>
    </row>
    <row r="119" spans="1:4" ht="14.65" thickBot="1" x14ac:dyDescent="0.5">
      <c r="A119" s="13" t="s">
        <v>122</v>
      </c>
      <c r="B119" s="26">
        <v>54253</v>
      </c>
      <c r="C119" s="26">
        <v>36477</v>
      </c>
      <c r="D119" s="26">
        <v>42377</v>
      </c>
    </row>
    <row r="120" spans="1:4" ht="14.65" thickTop="1" x14ac:dyDescent="0.45">
      <c r="B120" s="10"/>
      <c r="C120" s="10"/>
      <c r="D120" s="10"/>
    </row>
    <row r="121" spans="1:4" x14ac:dyDescent="0.45">
      <c r="A121" t="s">
        <v>123</v>
      </c>
      <c r="B121" s="10"/>
      <c r="C121" s="10"/>
      <c r="D121" s="10"/>
    </row>
    <row r="122" spans="1:4" x14ac:dyDescent="0.45">
      <c r="A122" t="s">
        <v>124</v>
      </c>
      <c r="B122" s="10">
        <v>0</v>
      </c>
      <c r="C122" s="10">
        <v>0</v>
      </c>
      <c r="D122" s="10">
        <v>0</v>
      </c>
    </row>
    <row r="123" spans="1:4" x14ac:dyDescent="0.45">
      <c r="A123" t="s">
        <v>125</v>
      </c>
      <c r="B123" s="10">
        <v>0</v>
      </c>
      <c r="C123" s="10">
        <v>0</v>
      </c>
      <c r="D123" s="10">
        <v>0</v>
      </c>
    </row>
    <row r="124" spans="1:4" x14ac:dyDescent="0.45">
      <c r="B124" s="10"/>
      <c r="C124" s="10"/>
      <c r="D124" s="10"/>
    </row>
    <row r="125" spans="1:4" x14ac:dyDescent="0.45">
      <c r="B125" s="10"/>
      <c r="C125" s="10"/>
      <c r="D125" s="10"/>
    </row>
    <row r="126" spans="1:4" x14ac:dyDescent="0.45">
      <c r="B126" s="10"/>
      <c r="C126" s="10"/>
      <c r="D126" s="10"/>
    </row>
  </sheetData>
  <mergeCells count="6">
    <mergeCell ref="B80:D80"/>
    <mergeCell ref="A2:D2"/>
    <mergeCell ref="B3:D3"/>
    <mergeCell ref="A35:D35"/>
    <mergeCell ref="B36:D36"/>
    <mergeCell ref="A79:D7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workbookViewId="0">
      <selection activeCell="D4" sqref="D4"/>
    </sheetView>
  </sheetViews>
  <sheetFormatPr defaultRowHeight="14.25" x14ac:dyDescent="0.45"/>
  <cols>
    <col min="1" max="1" width="4.6640625" customWidth="1"/>
    <col min="2" max="2" width="44.86328125" customWidth="1"/>
  </cols>
  <sheetData>
    <row r="1" spans="1:10" ht="60" customHeight="1" x14ac:dyDescent="0.75">
      <c r="A1" s="7"/>
      <c r="B1" s="19" t="s">
        <v>58</v>
      </c>
      <c r="C1" s="20"/>
      <c r="D1" s="20"/>
      <c r="E1" s="20"/>
      <c r="F1" s="20"/>
      <c r="G1" s="20"/>
      <c r="H1" s="20"/>
      <c r="I1" s="20"/>
      <c r="J1" s="20"/>
    </row>
    <row r="2" spans="1:10" x14ac:dyDescent="0.45">
      <c r="C2" s="27" t="s">
        <v>59</v>
      </c>
      <c r="D2" s="27"/>
      <c r="E2" s="27"/>
    </row>
    <row r="3" spans="1:10" x14ac:dyDescent="0.45">
      <c r="C3" s="9">
        <v>2022</v>
      </c>
      <c r="D3" s="9">
        <v>2021</v>
      </c>
      <c r="E3" s="9">
        <v>2020</v>
      </c>
    </row>
    <row r="4" spans="1:10" x14ac:dyDescent="0.45">
      <c r="A4" s="21">
        <v>1</v>
      </c>
      <c r="B4" s="9" t="s">
        <v>14</v>
      </c>
    </row>
    <row r="5" spans="1:10" x14ac:dyDescent="0.45">
      <c r="A5" s="21">
        <f>+A4+0.1</f>
        <v>1.1000000000000001</v>
      </c>
      <c r="B5" s="1" t="s">
        <v>15</v>
      </c>
    </row>
    <row r="6" spans="1:10" x14ac:dyDescent="0.45">
      <c r="A6" s="21">
        <f t="shared" ref="A6:A13" si="0">+A5+0.1</f>
        <v>1.2000000000000002</v>
      </c>
      <c r="B6" s="1" t="s">
        <v>16</v>
      </c>
    </row>
    <row r="7" spans="1:10" x14ac:dyDescent="0.45">
      <c r="A7" s="21">
        <f t="shared" si="0"/>
        <v>1.3000000000000003</v>
      </c>
      <c r="B7" s="1" t="s">
        <v>17</v>
      </c>
    </row>
    <row r="8" spans="1:10" x14ac:dyDescent="0.45">
      <c r="A8" s="21">
        <f t="shared" si="0"/>
        <v>1.4000000000000004</v>
      </c>
      <c r="B8" s="1" t="s">
        <v>18</v>
      </c>
    </row>
    <row r="9" spans="1:10" x14ac:dyDescent="0.45">
      <c r="A9" s="21">
        <f t="shared" si="0"/>
        <v>1.5000000000000004</v>
      </c>
      <c r="B9" s="1" t="s">
        <v>19</v>
      </c>
    </row>
    <row r="10" spans="1:10" x14ac:dyDescent="0.45">
      <c r="A10" s="21">
        <f t="shared" si="0"/>
        <v>1.6000000000000005</v>
      </c>
      <c r="B10" s="1" t="s">
        <v>20</v>
      </c>
    </row>
    <row r="11" spans="1:10" x14ac:dyDescent="0.45">
      <c r="A11" s="21">
        <f t="shared" si="0"/>
        <v>1.7000000000000006</v>
      </c>
      <c r="B11" s="1" t="s">
        <v>21</v>
      </c>
    </row>
    <row r="12" spans="1:10" x14ac:dyDescent="0.45">
      <c r="A12" s="21">
        <f t="shared" si="0"/>
        <v>1.8000000000000007</v>
      </c>
      <c r="B12" s="1" t="s">
        <v>22</v>
      </c>
    </row>
    <row r="13" spans="1:10" x14ac:dyDescent="0.45">
      <c r="A13" s="21">
        <f t="shared" si="0"/>
        <v>1.9000000000000008</v>
      </c>
      <c r="B13" s="1" t="s">
        <v>23</v>
      </c>
    </row>
    <row r="14" spans="1:10" x14ac:dyDescent="0.45">
      <c r="A14" s="21"/>
      <c r="B14" s="18" t="s">
        <v>24</v>
      </c>
    </row>
    <row r="15" spans="1:10" x14ac:dyDescent="0.45">
      <c r="A15" s="21"/>
    </row>
    <row r="16" spans="1:10" x14ac:dyDescent="0.45">
      <c r="A16" s="21">
        <f>+A4+1</f>
        <v>2</v>
      </c>
      <c r="B16" s="22" t="s">
        <v>25</v>
      </c>
    </row>
    <row r="17" spans="1:2" x14ac:dyDescent="0.45">
      <c r="A17" s="21">
        <f>+A16+0.1</f>
        <v>2.1</v>
      </c>
      <c r="B17" s="1" t="s">
        <v>11</v>
      </c>
    </row>
    <row r="18" spans="1:2" x14ac:dyDescent="0.45">
      <c r="A18" s="21">
        <f>+A17+0.1</f>
        <v>2.2000000000000002</v>
      </c>
      <c r="B18" s="1" t="s">
        <v>26</v>
      </c>
    </row>
    <row r="19" spans="1:2" x14ac:dyDescent="0.45">
      <c r="A19" s="21"/>
      <c r="B19" s="18" t="s">
        <v>27</v>
      </c>
    </row>
    <row r="20" spans="1:2" x14ac:dyDescent="0.45">
      <c r="A20" s="21">
        <f>+A18+0.1</f>
        <v>2.3000000000000003</v>
      </c>
      <c r="B20" s="1" t="s">
        <v>28</v>
      </c>
    </row>
    <row r="21" spans="1:2" x14ac:dyDescent="0.45">
      <c r="A21" s="21"/>
      <c r="B21" s="18" t="s">
        <v>29</v>
      </c>
    </row>
    <row r="22" spans="1:2" x14ac:dyDescent="0.45">
      <c r="A22" s="21">
        <f>+A20+0.1</f>
        <v>2.4000000000000004</v>
      </c>
      <c r="B22" s="1" t="s">
        <v>30</v>
      </c>
    </row>
    <row r="23" spans="1:2" x14ac:dyDescent="0.45">
      <c r="A23" s="21"/>
    </row>
    <row r="24" spans="1:2" x14ac:dyDescent="0.45">
      <c r="A24" s="21">
        <f>+A16+1</f>
        <v>3</v>
      </c>
      <c r="B24" s="9" t="s">
        <v>31</v>
      </c>
    </row>
    <row r="25" spans="1:2" x14ac:dyDescent="0.45">
      <c r="A25" s="21">
        <f>+A24+0.1</f>
        <v>3.1</v>
      </c>
      <c r="B25" s="1" t="s">
        <v>32</v>
      </c>
    </row>
    <row r="26" spans="1:2" x14ac:dyDescent="0.45">
      <c r="A26" s="21">
        <f t="shared" ref="A26:A30" si="1">+A25+0.1</f>
        <v>3.2</v>
      </c>
      <c r="B26" s="1" t="s">
        <v>33</v>
      </c>
    </row>
    <row r="27" spans="1:2" x14ac:dyDescent="0.45">
      <c r="A27" s="21">
        <f t="shared" si="1"/>
        <v>3.3000000000000003</v>
      </c>
      <c r="B27" s="1" t="s">
        <v>34</v>
      </c>
    </row>
    <row r="28" spans="1:2" x14ac:dyDescent="0.45">
      <c r="A28" s="21">
        <f t="shared" si="1"/>
        <v>3.4000000000000004</v>
      </c>
      <c r="B28" s="1" t="s">
        <v>35</v>
      </c>
    </row>
    <row r="29" spans="1:2" x14ac:dyDescent="0.45">
      <c r="A29" s="21">
        <f t="shared" si="1"/>
        <v>3.5000000000000004</v>
      </c>
      <c r="B29" s="1" t="s">
        <v>36</v>
      </c>
    </row>
    <row r="30" spans="1:2" x14ac:dyDescent="0.45">
      <c r="A30" s="21">
        <f t="shared" si="1"/>
        <v>3.6000000000000005</v>
      </c>
      <c r="B30" s="1" t="s">
        <v>37</v>
      </c>
    </row>
    <row r="31" spans="1:2" x14ac:dyDescent="0.45">
      <c r="A31" s="21"/>
      <c r="B31" s="18" t="s">
        <v>38</v>
      </c>
    </row>
    <row r="32" spans="1:2" x14ac:dyDescent="0.45">
      <c r="A32" s="21"/>
    </row>
    <row r="33" spans="1:2" x14ac:dyDescent="0.45">
      <c r="A33" s="21">
        <f>+A24+1</f>
        <v>4</v>
      </c>
      <c r="B33" s="22" t="s">
        <v>39</v>
      </c>
    </row>
    <row r="34" spans="1:2" x14ac:dyDescent="0.45">
      <c r="A34" s="21">
        <f>+A33+0.1</f>
        <v>4.0999999999999996</v>
      </c>
      <c r="B34" s="1" t="s">
        <v>40</v>
      </c>
    </row>
    <row r="35" spans="1:2" x14ac:dyDescent="0.45">
      <c r="A35" s="21">
        <f t="shared" ref="A35:A37" si="2">+A34+0.1</f>
        <v>4.1999999999999993</v>
      </c>
      <c r="B35" s="1" t="s">
        <v>41</v>
      </c>
    </row>
    <row r="36" spans="1:2" x14ac:dyDescent="0.45">
      <c r="A36" s="21">
        <f t="shared" si="2"/>
        <v>4.2999999999999989</v>
      </c>
      <c r="B36" s="1" t="s">
        <v>42</v>
      </c>
    </row>
    <row r="37" spans="1:2" x14ac:dyDescent="0.45">
      <c r="A37" s="21">
        <f t="shared" si="2"/>
        <v>4.3999999999999986</v>
      </c>
      <c r="B37" s="1" t="s">
        <v>43</v>
      </c>
    </row>
    <row r="38" spans="1:2" x14ac:dyDescent="0.45">
      <c r="A38" s="21"/>
    </row>
    <row r="39" spans="1:2" x14ac:dyDescent="0.45">
      <c r="A39" s="21">
        <f>+A33+1</f>
        <v>5</v>
      </c>
      <c r="B39" s="22" t="s">
        <v>44</v>
      </c>
    </row>
    <row r="40" spans="1:2" x14ac:dyDescent="0.45">
      <c r="A40" s="21">
        <f>+A39+0.1</f>
        <v>5.0999999999999996</v>
      </c>
      <c r="B40" s="1" t="s">
        <v>45</v>
      </c>
    </row>
    <row r="41" spans="1:2" x14ac:dyDescent="0.45">
      <c r="A41" s="21">
        <f t="shared" ref="A41:A44" si="3">+A40+0.1</f>
        <v>5.1999999999999993</v>
      </c>
      <c r="B41" s="18" t="s">
        <v>46</v>
      </c>
    </row>
    <row r="42" spans="1:2" x14ac:dyDescent="0.45">
      <c r="A42" s="21">
        <f t="shared" si="3"/>
        <v>5.2999999999999989</v>
      </c>
      <c r="B42" s="1" t="s">
        <v>47</v>
      </c>
    </row>
    <row r="43" spans="1:2" x14ac:dyDescent="0.45">
      <c r="A43" s="21">
        <f t="shared" si="3"/>
        <v>5.3999999999999986</v>
      </c>
      <c r="B43" s="18" t="s">
        <v>48</v>
      </c>
    </row>
    <row r="44" spans="1:2" x14ac:dyDescent="0.45">
      <c r="A44" s="21">
        <f t="shared" si="3"/>
        <v>5.4999999999999982</v>
      </c>
      <c r="B44" s="1" t="s">
        <v>49</v>
      </c>
    </row>
    <row r="45" spans="1:2" x14ac:dyDescent="0.45">
      <c r="A45" s="21"/>
      <c r="B45" s="18" t="s">
        <v>50</v>
      </c>
    </row>
    <row r="46" spans="1:2" x14ac:dyDescent="0.45">
      <c r="A46" s="21">
        <f>+A44+0.1</f>
        <v>5.5999999999999979</v>
      </c>
      <c r="B46" s="1" t="s">
        <v>51</v>
      </c>
    </row>
    <row r="47" spans="1:2" x14ac:dyDescent="0.45">
      <c r="A47" s="21">
        <f t="shared" ref="A47:A50" si="4">+A45+0.1</f>
        <v>0.1</v>
      </c>
      <c r="B47" s="1" t="s">
        <v>52</v>
      </c>
    </row>
    <row r="48" spans="1:2" x14ac:dyDescent="0.45">
      <c r="A48" s="21">
        <f t="shared" si="4"/>
        <v>5.6999999999999975</v>
      </c>
      <c r="B48" s="1" t="s">
        <v>53</v>
      </c>
    </row>
    <row r="49" spans="1:2" x14ac:dyDescent="0.45">
      <c r="A49" s="21">
        <f t="shared" si="4"/>
        <v>0.2</v>
      </c>
      <c r="B49" s="1" t="s">
        <v>43</v>
      </c>
    </row>
    <row r="50" spans="1:2" x14ac:dyDescent="0.45">
      <c r="A50" s="21">
        <f t="shared" si="4"/>
        <v>5.7999999999999972</v>
      </c>
      <c r="B50" s="1" t="s">
        <v>54</v>
      </c>
    </row>
    <row r="51" spans="1:2" x14ac:dyDescent="0.45">
      <c r="A51" s="21"/>
      <c r="B51" s="18" t="s">
        <v>55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Edward Montenegro</cp:lastModifiedBy>
  <dcterms:created xsi:type="dcterms:W3CDTF">2020-05-19T16:15:53Z</dcterms:created>
  <dcterms:modified xsi:type="dcterms:W3CDTF">2024-10-18T12:11:22Z</dcterms:modified>
</cp:coreProperties>
</file>