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Ben\Downloads\"/>
    </mc:Choice>
  </mc:AlternateContent>
  <xr:revisionPtr revIDLastSave="0" documentId="13_ncr:1_{65AFEC77-79D4-4EB2-BD0C-4FC455317663}" xr6:coauthVersionLast="47" xr6:coauthVersionMax="47" xr10:uidLastSave="{00000000-0000-0000-0000-000000000000}"/>
  <bookViews>
    <workbookView xWindow="96" yWindow="312" windowWidth="15132" windowHeight="11688"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7" i="1" l="1"/>
  <c r="I129" i="1"/>
  <c r="H129" i="1"/>
  <c r="I125" i="1"/>
  <c r="H125" i="1"/>
  <c r="I121" i="1"/>
  <c r="H121" i="1"/>
  <c r="H117" i="1"/>
  <c r="I117" i="1"/>
  <c r="I145" i="1"/>
  <c r="I148" i="1" s="1"/>
  <c r="H145" i="1"/>
  <c r="H148" i="1" s="1"/>
  <c r="G145" i="1"/>
  <c r="G148" i="1" s="1"/>
  <c r="F145" i="1"/>
  <c r="F148" i="1" s="1"/>
  <c r="E145" i="1"/>
  <c r="E148" i="1" s="1"/>
  <c r="D145" i="1"/>
  <c r="D148" i="1" s="1"/>
  <c r="C145" i="1"/>
  <c r="C148" i="1" s="1"/>
  <c r="B145" i="1"/>
  <c r="B148" i="1" s="1"/>
  <c r="C134" i="1" l="1"/>
  <c r="C137" i="1" s="1"/>
  <c r="C138" i="1" s="1"/>
  <c r="H134" i="1"/>
  <c r="H137" i="1" s="1"/>
  <c r="H138" i="1" s="1"/>
  <c r="I134" i="1"/>
  <c r="I137" i="1" s="1"/>
  <c r="I138" i="1" s="1"/>
  <c r="E134" i="1"/>
  <c r="E137" i="1" s="1"/>
  <c r="E138" i="1" s="1"/>
  <c r="F134" i="1"/>
  <c r="F137" i="1" s="1"/>
  <c r="F138" i="1" s="1"/>
  <c r="D134" i="1"/>
  <c r="D137" i="1" s="1"/>
  <c r="D138" i="1" s="1"/>
  <c r="B134" i="1"/>
  <c r="B137" i="1" s="1"/>
  <c r="B138" i="1" s="1"/>
  <c r="G137" i="1"/>
  <c r="G138" i="1" s="1"/>
  <c r="G107" i="1" l="1"/>
  <c r="F107" i="1"/>
  <c r="D107" i="1"/>
  <c r="C107" i="1"/>
  <c r="B107" i="1"/>
  <c r="H102" i="1"/>
  <c r="G102" i="1"/>
  <c r="F102" i="1"/>
  <c r="E102" i="1"/>
  <c r="D102" i="1"/>
  <c r="C102" i="1"/>
  <c r="B102" i="1"/>
  <c r="I102" i="1"/>
  <c r="H88" i="1"/>
  <c r="G88" i="1"/>
  <c r="F88" i="1"/>
  <c r="E88" i="1"/>
  <c r="D88" i="1"/>
  <c r="C88" i="1"/>
  <c r="B88" i="1"/>
  <c r="I88" i="1"/>
  <c r="G79" i="1"/>
  <c r="F79" i="1"/>
  <c r="E79" i="1"/>
  <c r="C79" i="1"/>
  <c r="B79" i="1"/>
  <c r="D79" i="1"/>
  <c r="H61" i="1"/>
  <c r="G61" i="1"/>
  <c r="F61" i="1"/>
  <c r="E61" i="1"/>
  <c r="D61" i="1"/>
  <c r="C61" i="1"/>
  <c r="B61" i="1"/>
  <c r="I61" i="1"/>
  <c r="H48" i="1"/>
  <c r="H62" i="1" s="1"/>
  <c r="G48" i="1"/>
  <c r="F48" i="1"/>
  <c r="E48" i="1"/>
  <c r="D48" i="1"/>
  <c r="C48" i="1"/>
  <c r="C62" i="1" s="1"/>
  <c r="B48" i="1"/>
  <c r="I48" i="1"/>
  <c r="H33" i="1"/>
  <c r="H39" i="1" s="1"/>
  <c r="G33" i="1"/>
  <c r="G39" i="1" s="1"/>
  <c r="F33" i="1"/>
  <c r="F39" i="1" s="1"/>
  <c r="E33" i="1"/>
  <c r="E39" i="1" s="1"/>
  <c r="D33" i="1"/>
  <c r="D39" i="1" s="1"/>
  <c r="C33" i="1"/>
  <c r="C39" i="1" s="1"/>
  <c r="B33" i="1"/>
  <c r="B39" i="1" s="1"/>
  <c r="I33" i="1"/>
  <c r="I39" i="1" s="1"/>
  <c r="H7" i="1"/>
  <c r="G7" i="1"/>
  <c r="F7" i="1"/>
  <c r="E7" i="1"/>
  <c r="D7" i="1"/>
  <c r="C7" i="1"/>
  <c r="B7" i="1"/>
  <c r="I7" i="1"/>
  <c r="H4" i="1"/>
  <c r="G4" i="1"/>
  <c r="F4" i="1"/>
  <c r="E4" i="1"/>
  <c r="D4" i="1"/>
  <c r="C4" i="1"/>
  <c r="B4" i="1"/>
  <c r="I4" i="1"/>
  <c r="I10" i="1" s="1"/>
  <c r="G62" i="1" l="1"/>
  <c r="F62" i="1"/>
  <c r="F63" i="1" s="1"/>
  <c r="F10" i="1"/>
  <c r="F12" i="1" s="1"/>
  <c r="F22" i="1" s="1"/>
  <c r="E62" i="1"/>
  <c r="E63" i="1" s="1"/>
  <c r="E10" i="1"/>
  <c r="E12" i="1" s="1"/>
  <c r="E22" i="1" s="1"/>
  <c r="D62" i="1"/>
  <c r="D63" i="1" s="1"/>
  <c r="C10" i="1"/>
  <c r="C12" i="1" s="1"/>
  <c r="C22" i="1" s="1"/>
  <c r="H10" i="1"/>
  <c r="D10" i="1"/>
  <c r="D12" i="1" s="1"/>
  <c r="D22" i="1" s="1"/>
  <c r="B62" i="1"/>
  <c r="B63" i="1" s="1"/>
  <c r="B10" i="1"/>
  <c r="H12" i="1"/>
  <c r="H22" i="1" s="1"/>
  <c r="H149" i="1"/>
  <c r="I12" i="1"/>
  <c r="I22" i="1" s="1"/>
  <c r="I149" i="1"/>
  <c r="C149" i="1"/>
  <c r="E104" i="1"/>
  <c r="D104" i="1"/>
  <c r="C104" i="1"/>
  <c r="B104" i="1"/>
  <c r="F104" i="1"/>
  <c r="G104" i="1"/>
  <c r="G10" i="1"/>
  <c r="I62" i="1"/>
  <c r="I63" i="1" s="1"/>
  <c r="G63" i="1"/>
  <c r="H63" i="1"/>
  <c r="C63" i="1"/>
  <c r="F149" i="1" l="1"/>
  <c r="E149" i="1"/>
  <c r="B12" i="1"/>
  <c r="B22" i="1" s="1"/>
  <c r="B149" i="1"/>
  <c r="D149" i="1"/>
  <c r="H67" i="1"/>
  <c r="H79" i="1" s="1"/>
  <c r="H104" i="1" s="1"/>
  <c r="H106" i="1" s="1"/>
  <c r="I105" i="1" s="1"/>
  <c r="I67" i="1"/>
  <c r="I79" i="1" s="1"/>
  <c r="I104" i="1" s="1"/>
  <c r="G12" i="1"/>
  <c r="G22" i="1" s="1"/>
  <c r="G149" i="1"/>
  <c r="H107" i="1" l="1"/>
  <c r="I106" i="1"/>
  <c r="I107" i="1" s="1"/>
  <c r="H1" i="1"/>
  <c r="G1" i="1" s="1"/>
  <c r="F1" i="1" s="1"/>
  <c r="E1" i="1" s="1"/>
  <c r="D1" i="1" s="1"/>
  <c r="C1" i="1" s="1"/>
  <c r="B1" i="1" s="1"/>
</calcChain>
</file>

<file path=xl/sharedStrings.xml><?xml version="1.0" encoding="utf-8"?>
<sst xmlns="http://schemas.openxmlformats.org/spreadsheetml/2006/main" count="159" uniqueCount="139">
  <si>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</si>
  <si>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</si>
  <si>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</si>
  <si>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</si>
  <si>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</si>
  <si>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</si>
  <si>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</si>
  <si>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</si>
  <si>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</si>
  <si>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</si>
  <si>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</si>
  <si>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</si>
  <si>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</si>
  <si>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</si>
  <si>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</si>
  <si>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</si>
  <si>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</si>
  <si>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</si>
  <si>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</si>
  <si>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</si>
  <si>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</si>
  <si>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</si>
  <si>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</si>
  <si>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</si>
  <si>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</si>
  <si>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</si>
  <si>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</si>
  <si>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</si>
  <si>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</si>
  <si>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</si>
  <si>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</si>
  <si>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</si>
  <si>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</si>
  <si>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</si>
  <si>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</si>
  <si>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</si>
  <si>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</si>
  <si>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</si>
  <si>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</si>
  <si>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</si>
  <si>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</si>
  <si>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</si>
  <si>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</si>
  <si>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</si>
  <si>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</si>
  <si>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</si>
  <si>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</si>
  <si>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</si>
  <si>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</si>
  <si>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</si>
  <si>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</si>
  <si>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</si>
  <si>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</si>
  <si>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</si>
  <si>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</si>
  <si>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</si>
  <si>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</si>
  <si>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</si>
  <si>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</si>
  <si>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</si>
  <si>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</si>
  <si>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</si>
  <si>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</si>
  <si>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</si>
  <si>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</si>
  <si>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</si>
  <si>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</si>
  <si>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</si>
  <si>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</si>
  <si>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</si>
  <si>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</si>
  <si>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</si>
  <si>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</si>
  <si>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</si>
  <si>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</si>
  <si>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</si>
  <si>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</si>
  <si>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</si>
  <si>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</si>
  <si>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</si>
  <si>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</si>
  <si>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</si>
  <si>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</si>
  <si>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</si>
  <si>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</si>
  <si>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</si>
  <si>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</si>
  <si>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</si>
  <si>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</si>
  <si>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</si>
  <si>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</si>
  <si>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</si>
  <si>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</si>
  <si>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</si>
  <si>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</si>
  <si>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</si>
  <si>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</si>
  <si>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</si>
  <si>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</si>
  <si>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</si>
  <si>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</si>
  <si>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</si>
  <si>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</si>
  <si>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</si>
  <si>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</si>
  <si>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</si>
  <si>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</si>
  <si>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</si>
  <si>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</si>
  <si>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</si>
  <si>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</si>
  <si>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</si>
  <si>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</si>
  <si>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</si>
  <si>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</si>
  <si>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</si>
  <si>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</si>
  <si>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</si>
  <si>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</si>
  <si>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</si>
  <si>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</si>
  <si>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</si>
  <si>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</si>
  <si>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</si>
  <si>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</si>
  <si>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</si>
  <si>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</si>
  <si>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</si>
  <si>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</si>
  <si>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</si>
  <si>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Dividends Declared per Common Share</t>
  </si>
  <si>
    <t>Deferred Income Taxes</t>
  </si>
  <si>
    <t>Disposals of PPE</t>
  </si>
  <si>
    <t>Investments in reverse repurchase agrements</t>
  </si>
  <si>
    <t>Long-term debt payments including current portion</t>
  </si>
  <si>
    <t>Payments on capital lease obligations</t>
  </si>
  <si>
    <t>Excess Tax benefits from share-based payment arrangements</t>
  </si>
  <si>
    <t>Net proceeds from long-term debt isuance</t>
  </si>
  <si>
    <t>Tax payments for net share settlement of equity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</si>
</sst>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9"/>
  <sheetViews>
    <sheetView tabSelected="1" topLeftCell="B1" workbookViewId="0">
      <pane ySplit="1" topLeftCell="A132" activePane="bottomLeft" state="frozen"/>
      <selection pane="bottomLeft" activeCell="G148" sqref="G148"/>
    </sheetView>
  </sheetViews>
  <sheetFormatPr defaultRowHeight="14.4" x14ac:dyDescent="0.3"/>
  <cols>
    <col min="1" max="1" width="78.109375" customWidth="1"/>
    <col min="2" max="7" width="9"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2.21</v>
      </c>
      <c r="E14">
        <v>1.19</v>
      </c>
      <c r="F14">
        <v>2.5499999999999998</v>
      </c>
      <c r="G14">
        <v>1.63</v>
      </c>
      <c r="H14">
        <v>3.64</v>
      </c>
      <c r="I14">
        <v>3.83</v>
      </c>
    </row>
    <row r="15" spans="1:9" x14ac:dyDescent="0.3">
      <c r="A15" s="2" t="s">
        <v>7</v>
      </c>
      <c r="B15">
        <v>3.7</v>
      </c>
      <c r="C15">
        <v>2.16</v>
      </c>
      <c r="D15">
        <v>2.16</v>
      </c>
      <c r="E15">
        <v>1.17</v>
      </c>
      <c r="F15">
        <v>2.4900000000000002</v>
      </c>
      <c r="G15">
        <v>1.6</v>
      </c>
      <c r="H15">
        <v>3.56</v>
      </c>
      <c r="I15">
        <v>3.75</v>
      </c>
    </row>
    <row r="16" spans="1:9" x14ac:dyDescent="0.3">
      <c r="A16" s="1" t="s">
        <v>9</v>
      </c>
    </row>
    <row r="17" spans="1:9" x14ac:dyDescent="0.3">
      <c r="A17" s="2" t="s">
        <v>6</v>
      </c>
      <c r="B17">
        <v>861.7</v>
      </c>
      <c r="C17">
        <v>1697.9</v>
      </c>
      <c r="D17">
        <v>1657.8</v>
      </c>
      <c r="E17">
        <v>1623.8</v>
      </c>
      <c r="F17">
        <v>1579.7</v>
      </c>
      <c r="G17" s="8">
        <v>1558.8</v>
      </c>
      <c r="H17" s="8">
        <v>1573</v>
      </c>
      <c r="I17" s="8">
        <v>1578.8</v>
      </c>
    </row>
    <row r="18" spans="1:9" x14ac:dyDescent="0.3">
      <c r="A18" s="2" t="s">
        <v>7</v>
      </c>
      <c r="B18">
        <v>884.4</v>
      </c>
      <c r="C18">
        <v>1742.5</v>
      </c>
      <c r="D18">
        <v>1692</v>
      </c>
      <c r="E18">
        <v>1659.1</v>
      </c>
      <c r="F18">
        <v>1618.4</v>
      </c>
      <c r="G18" s="8">
        <v>1591.6</v>
      </c>
      <c r="H18" s="8">
        <v>1609.4</v>
      </c>
      <c r="I18" s="8">
        <v>1610.8</v>
      </c>
    </row>
    <row r="19" spans="1:9" x14ac:dyDescent="0.3">
      <c r="A19" s="2"/>
      <c r="G19" s="8"/>
      <c r="H19" s="8"/>
      <c r="I19" s="8"/>
    </row>
    <row r="20" spans="1:9" x14ac:dyDescent="0.3">
      <c r="A20" s="2" t="s">
        <v>130</v>
      </c>
      <c r="B20">
        <v>0.54</v>
      </c>
      <c r="C20">
        <v>0.62</v>
      </c>
      <c r="D20">
        <v>0.7</v>
      </c>
      <c r="E20">
        <v>0.82</v>
      </c>
      <c r="F20">
        <v>0.95</v>
      </c>
      <c r="G20" s="8">
        <v>1</v>
      </c>
      <c r="H20" s="8"/>
      <c r="I20" s="8"/>
    </row>
    <row r="22" spans="1:9" s="12" customFormat="1" x14ac:dyDescent="0.3">
      <c r="A22" s="12" t="s">
        <v>2</v>
      </c>
      <c r="B22" s="13">
        <f>+ROUND(((B12/B18)-B15),2)</f>
        <v>0</v>
      </c>
      <c r="C22" s="13">
        <f>+ROUND(((C12/C18)-C15),2)</f>
        <v>0</v>
      </c>
      <c r="D22" s="13">
        <f>+ROUND(((D12/D18)-D15),2)</f>
        <v>0.35</v>
      </c>
      <c r="E22" s="13">
        <f>+ROUND(((E12/E18)-E15),2)</f>
        <v>0</v>
      </c>
      <c r="F22" s="13">
        <f t="shared" ref="F22:I22" si="5">+ROUND(((F12/F18)-F15),2)</f>
        <v>0</v>
      </c>
      <c r="G22" s="13">
        <f t="shared" si="5"/>
        <v>0</v>
      </c>
      <c r="H22" s="13">
        <f t="shared" si="5"/>
        <v>0</v>
      </c>
      <c r="I22" s="13">
        <f t="shared" si="5"/>
        <v>0</v>
      </c>
    </row>
    <row r="24" spans="1:9" x14ac:dyDescent="0.3">
      <c r="A24" s="14" t="s">
        <v>0</v>
      </c>
      <c r="B24" s="14"/>
      <c r="C24" s="14"/>
      <c r="D24" s="14"/>
      <c r="E24" s="14"/>
      <c r="F24" s="14"/>
      <c r="G24" s="14"/>
      <c r="H24" s="14"/>
      <c r="I24" s="14"/>
    </row>
    <row r="25" spans="1:9" x14ac:dyDescent="0.3">
      <c r="A25" s="1" t="s">
        <v>40</v>
      </c>
    </row>
    <row r="26" spans="1:9" x14ac:dyDescent="0.3">
      <c r="A26" s="10" t="s">
        <v>41</v>
      </c>
      <c r="B26" s="3"/>
      <c r="C26" s="3"/>
      <c r="D26" s="3"/>
      <c r="E26" s="3"/>
      <c r="F26" s="3"/>
      <c r="G26" s="3"/>
      <c r="H26" s="3"/>
      <c r="I26" s="3"/>
    </row>
    <row r="27" spans="1:9" x14ac:dyDescent="0.3">
      <c r="A27" s="11" t="s">
        <v>42</v>
      </c>
      <c r="B27" s="3">
        <v>3852</v>
      </c>
      <c r="C27" s="3">
        <v>3138</v>
      </c>
      <c r="D27" s="3">
        <v>3808</v>
      </c>
      <c r="E27" s="3">
        <v>4249</v>
      </c>
      <c r="F27" s="3">
        <v>4466</v>
      </c>
      <c r="G27" s="3">
        <v>8348</v>
      </c>
      <c r="H27" s="3">
        <v>9889</v>
      </c>
      <c r="I27" s="3">
        <v>8574</v>
      </c>
    </row>
    <row r="28" spans="1:9" x14ac:dyDescent="0.3">
      <c r="A28" s="11" t="s">
        <v>43</v>
      </c>
      <c r="B28" s="3">
        <v>2072</v>
      </c>
      <c r="C28" s="3">
        <v>2319</v>
      </c>
      <c r="D28" s="3">
        <v>2371</v>
      </c>
      <c r="E28" s="3">
        <v>996</v>
      </c>
      <c r="F28" s="3">
        <v>197</v>
      </c>
      <c r="G28" s="3">
        <v>439</v>
      </c>
      <c r="H28" s="3">
        <v>3587</v>
      </c>
      <c r="I28" s="3">
        <v>4423</v>
      </c>
    </row>
    <row r="29" spans="1:9" x14ac:dyDescent="0.3">
      <c r="A29" s="11" t="s">
        <v>44</v>
      </c>
      <c r="B29" s="3">
        <v>3358</v>
      </c>
      <c r="C29" s="3">
        <v>3241</v>
      </c>
      <c r="D29" s="3">
        <v>3677</v>
      </c>
      <c r="E29" s="3">
        <v>3498</v>
      </c>
      <c r="F29" s="3">
        <v>4272</v>
      </c>
      <c r="G29" s="3">
        <v>2749</v>
      </c>
      <c r="H29" s="3">
        <v>4463</v>
      </c>
      <c r="I29" s="3">
        <v>4667</v>
      </c>
    </row>
    <row r="30" spans="1:9" x14ac:dyDescent="0.3">
      <c r="A30" s="11" t="s">
        <v>45</v>
      </c>
      <c r="B30" s="3">
        <v>4337</v>
      </c>
      <c r="C30" s="3">
        <v>4838</v>
      </c>
      <c r="D30" s="3">
        <v>5055</v>
      </c>
      <c r="E30" s="3">
        <v>5261</v>
      </c>
      <c r="F30" s="3">
        <v>5622</v>
      </c>
      <c r="G30" s="3">
        <v>7367</v>
      </c>
      <c r="H30" s="3">
        <v>6854</v>
      </c>
      <c r="I30" s="3">
        <v>8420</v>
      </c>
    </row>
    <row r="31" spans="1:9" x14ac:dyDescent="0.3">
      <c r="A31" s="11" t="s">
        <v>131</v>
      </c>
      <c r="B31" s="3">
        <v>389</v>
      </c>
      <c r="C31" s="3"/>
      <c r="D31" s="3"/>
      <c r="E31" s="3"/>
      <c r="F31" s="3"/>
      <c r="G31" s="3"/>
      <c r="H31" s="3"/>
      <c r="I31" s="3"/>
    </row>
    <row r="32" spans="1:9" x14ac:dyDescent="0.3">
      <c r="A32" s="11" t="s">
        <v>46</v>
      </c>
      <c r="B32" s="3">
        <v>1968</v>
      </c>
      <c r="C32" s="3">
        <v>1489</v>
      </c>
      <c r="D32" s="3">
        <v>1150</v>
      </c>
      <c r="E32" s="3">
        <v>1130</v>
      </c>
      <c r="F32" s="3">
        <v>1968</v>
      </c>
      <c r="G32" s="3">
        <v>1653</v>
      </c>
      <c r="H32" s="3">
        <v>1498</v>
      </c>
      <c r="I32" s="3">
        <v>2129</v>
      </c>
    </row>
    <row r="33" spans="1:9" x14ac:dyDescent="0.3">
      <c r="A33" s="4" t="s">
        <v>10</v>
      </c>
      <c r="B33" s="5">
        <f t="shared" ref="B33:H33" si="6">+SUM(B27:B32)</f>
        <v>15976</v>
      </c>
      <c r="C33" s="5">
        <f t="shared" si="6"/>
        <v>15025</v>
      </c>
      <c r="D33" s="5">
        <f t="shared" si="6"/>
        <v>16061</v>
      </c>
      <c r="E33" s="5">
        <f t="shared" si="6"/>
        <v>15134</v>
      </c>
      <c r="F33" s="5">
        <f t="shared" si="6"/>
        <v>16525</v>
      </c>
      <c r="G33" s="5">
        <f t="shared" si="6"/>
        <v>20556</v>
      </c>
      <c r="H33" s="5">
        <f t="shared" si="6"/>
        <v>26291</v>
      </c>
      <c r="I33" s="5">
        <f>+SUM(I27:I32)</f>
        <v>28213</v>
      </c>
    </row>
    <row r="34" spans="1:9" x14ac:dyDescent="0.3">
      <c r="A34" s="2" t="s">
        <v>47</v>
      </c>
      <c r="B34" s="3">
        <v>3011</v>
      </c>
      <c r="C34" s="3">
        <v>3520</v>
      </c>
      <c r="D34" s="3">
        <v>3989</v>
      </c>
      <c r="E34" s="3">
        <v>4454</v>
      </c>
      <c r="F34" s="3">
        <v>4744</v>
      </c>
      <c r="G34" s="3">
        <v>4866</v>
      </c>
      <c r="H34" s="3">
        <v>4904</v>
      </c>
      <c r="I34" s="3">
        <v>4791</v>
      </c>
    </row>
    <row r="35" spans="1:9" x14ac:dyDescent="0.3">
      <c r="A35" s="2" t="s">
        <v>48</v>
      </c>
      <c r="B35" s="3"/>
      <c r="C35" s="3"/>
      <c r="D35" s="3"/>
      <c r="E35" s="3"/>
      <c r="F35" s="3"/>
      <c r="G35" s="3">
        <v>3097</v>
      </c>
      <c r="H35" s="3">
        <v>3113</v>
      </c>
      <c r="I35" s="3">
        <v>2926</v>
      </c>
    </row>
    <row r="36" spans="1:9" x14ac:dyDescent="0.3">
      <c r="A36" s="2" t="s">
        <v>49</v>
      </c>
      <c r="B36" s="3">
        <v>281</v>
      </c>
      <c r="C36" s="3">
        <v>281</v>
      </c>
      <c r="D36" s="3">
        <v>283</v>
      </c>
      <c r="E36" s="3">
        <v>285</v>
      </c>
      <c r="F36" s="3">
        <v>283</v>
      </c>
      <c r="G36" s="3">
        <v>274</v>
      </c>
      <c r="H36" s="3">
        <v>269</v>
      </c>
      <c r="I36" s="3">
        <v>286</v>
      </c>
    </row>
    <row r="37" spans="1:9" x14ac:dyDescent="0.3">
      <c r="A37" s="2" t="s">
        <v>50</v>
      </c>
      <c r="B37" s="3">
        <v>131</v>
      </c>
      <c r="C37" s="3">
        <v>131</v>
      </c>
      <c r="D37" s="3">
        <v>139</v>
      </c>
      <c r="E37" s="3">
        <v>154</v>
      </c>
      <c r="F37" s="3">
        <v>154</v>
      </c>
      <c r="G37" s="3">
        <v>223</v>
      </c>
      <c r="H37" s="3">
        <v>242</v>
      </c>
      <c r="I37" s="3">
        <v>284</v>
      </c>
    </row>
    <row r="38" spans="1:9" x14ac:dyDescent="0.3">
      <c r="A38" s="2" t="s">
        <v>51</v>
      </c>
      <c r="B38" s="3">
        <v>2201</v>
      </c>
      <c r="C38" s="3">
        <v>2422</v>
      </c>
      <c r="D38" s="3">
        <v>2787</v>
      </c>
      <c r="E38" s="3">
        <v>2509</v>
      </c>
      <c r="F38" s="3">
        <v>2011</v>
      </c>
      <c r="G38" s="3">
        <v>2326</v>
      </c>
      <c r="H38" s="3">
        <v>2921</v>
      </c>
      <c r="I38" s="3">
        <v>3821</v>
      </c>
    </row>
    <row r="39" spans="1:9" ht="15" thickBot="1" x14ac:dyDescent="0.35">
      <c r="A39" s="6" t="s">
        <v>52</v>
      </c>
      <c r="B39" s="7">
        <f t="shared" ref="B39:H39" si="7">+SUM(B33:B38)</f>
        <v>21600</v>
      </c>
      <c r="C39" s="7">
        <f t="shared" si="7"/>
        <v>21379</v>
      </c>
      <c r="D39" s="7">
        <f t="shared" si="7"/>
        <v>23259</v>
      </c>
      <c r="E39" s="7">
        <f t="shared" si="7"/>
        <v>22536</v>
      </c>
      <c r="F39" s="7">
        <f t="shared" si="7"/>
        <v>23717</v>
      </c>
      <c r="G39" s="7">
        <f t="shared" si="7"/>
        <v>31342</v>
      </c>
      <c r="H39" s="7">
        <f t="shared" si="7"/>
        <v>37740</v>
      </c>
      <c r="I39" s="7">
        <f>+SUM(I33:I38)</f>
        <v>40321</v>
      </c>
    </row>
    <row r="40" spans="1:9" ht="15" thickTop="1" x14ac:dyDescent="0.3">
      <c r="A40" s="1" t="s">
        <v>53</v>
      </c>
      <c r="B40" s="3"/>
      <c r="C40" s="3"/>
      <c r="D40" s="3"/>
      <c r="E40" s="3"/>
      <c r="F40" s="3"/>
      <c r="G40" s="3"/>
      <c r="H40" s="3"/>
      <c r="I40" s="3"/>
    </row>
    <row r="41" spans="1:9" x14ac:dyDescent="0.3">
      <c r="A41" s="2" t="s">
        <v>54</v>
      </c>
      <c r="B41" s="3"/>
      <c r="C41" s="3"/>
      <c r="D41" s="3"/>
      <c r="E41" s="3"/>
      <c r="F41" s="3"/>
      <c r="G41" s="3"/>
      <c r="H41" s="3"/>
      <c r="I41" s="3"/>
    </row>
    <row r="42" spans="1:9" x14ac:dyDescent="0.3">
      <c r="A42" s="11" t="s">
        <v>55</v>
      </c>
      <c r="B42" s="3">
        <v>107</v>
      </c>
      <c r="C42" s="3">
        <v>44</v>
      </c>
      <c r="D42" s="3">
        <v>6</v>
      </c>
      <c r="E42" s="3">
        <v>6</v>
      </c>
      <c r="F42" s="3">
        <v>6</v>
      </c>
      <c r="G42" s="3">
        <v>3</v>
      </c>
      <c r="H42" s="3">
        <v>0</v>
      </c>
      <c r="I42" s="3">
        <v>500</v>
      </c>
    </row>
    <row r="43" spans="1:9" x14ac:dyDescent="0.3">
      <c r="A43" s="11" t="s">
        <v>56</v>
      </c>
      <c r="B43" s="3">
        <v>74</v>
      </c>
      <c r="C43" s="3">
        <v>1</v>
      </c>
      <c r="D43" s="3">
        <v>325</v>
      </c>
      <c r="E43" s="3">
        <v>336</v>
      </c>
      <c r="F43" s="3">
        <v>9</v>
      </c>
      <c r="G43" s="3">
        <v>248</v>
      </c>
      <c r="H43" s="3">
        <v>2</v>
      </c>
      <c r="I43" s="3">
        <v>10</v>
      </c>
    </row>
    <row r="44" spans="1:9" x14ac:dyDescent="0.3">
      <c r="A44" s="11" t="s">
        <v>11</v>
      </c>
      <c r="B44" s="3">
        <v>2131</v>
      </c>
      <c r="C44" s="3">
        <v>2191</v>
      </c>
      <c r="D44" s="3">
        <v>2048</v>
      </c>
      <c r="E44" s="3">
        <v>2279</v>
      </c>
      <c r="F44" s="3">
        <v>2612</v>
      </c>
      <c r="G44" s="3">
        <v>2248</v>
      </c>
      <c r="H44" s="3">
        <v>2836</v>
      </c>
      <c r="I44" s="3">
        <v>3358</v>
      </c>
    </row>
    <row r="45" spans="1:9" x14ac:dyDescent="0.3">
      <c r="A45" s="11" t="s">
        <v>57</v>
      </c>
      <c r="B45" s="3"/>
      <c r="C45" s="3"/>
      <c r="D45" s="3"/>
      <c r="E45" s="3"/>
      <c r="F45" s="3"/>
      <c r="G45" s="3">
        <v>445</v>
      </c>
      <c r="H45" s="3">
        <v>467</v>
      </c>
      <c r="I45" s="3">
        <v>420</v>
      </c>
    </row>
    <row r="46" spans="1:9" x14ac:dyDescent="0.3">
      <c r="A46" s="11" t="s">
        <v>12</v>
      </c>
      <c r="B46" s="3">
        <v>3951</v>
      </c>
      <c r="C46" s="3">
        <v>3037</v>
      </c>
      <c r="D46" s="3">
        <v>3011</v>
      </c>
      <c r="E46" s="3">
        <v>3269</v>
      </c>
      <c r="F46" s="3">
        <v>5010</v>
      </c>
      <c r="G46" s="3">
        <v>5184</v>
      </c>
      <c r="H46" s="3">
        <v>6063</v>
      </c>
      <c r="I46" s="3">
        <v>6220</v>
      </c>
    </row>
    <row r="47" spans="1:9" x14ac:dyDescent="0.3">
      <c r="A47" s="11" t="s">
        <v>58</v>
      </c>
      <c r="B47" s="3">
        <v>71</v>
      </c>
      <c r="C47" s="3">
        <v>85</v>
      </c>
      <c r="D47" s="3">
        <v>84</v>
      </c>
      <c r="E47" s="3">
        <v>150</v>
      </c>
      <c r="F47" s="3">
        <v>229</v>
      </c>
      <c r="G47" s="3">
        <v>156</v>
      </c>
      <c r="H47" s="3">
        <v>306</v>
      </c>
      <c r="I47" s="3">
        <v>222</v>
      </c>
    </row>
    <row r="48" spans="1:9" x14ac:dyDescent="0.3">
      <c r="A48" s="4" t="s">
        <v>13</v>
      </c>
      <c r="B48" s="5">
        <f t="shared" ref="B48:H48" si="8">+SUM(B42:B47)</f>
        <v>6334</v>
      </c>
      <c r="C48" s="5">
        <f t="shared" si="8"/>
        <v>5358</v>
      </c>
      <c r="D48" s="5">
        <f t="shared" si="8"/>
        <v>5474</v>
      </c>
      <c r="E48" s="5">
        <f t="shared" si="8"/>
        <v>6040</v>
      </c>
      <c r="F48" s="5">
        <f t="shared" si="8"/>
        <v>7866</v>
      </c>
      <c r="G48" s="5">
        <f t="shared" si="8"/>
        <v>8284</v>
      </c>
      <c r="H48" s="5">
        <f t="shared" si="8"/>
        <v>9674</v>
      </c>
      <c r="I48" s="5">
        <f>+SUM(I42:I47)</f>
        <v>10730</v>
      </c>
    </row>
    <row r="49" spans="1:9" x14ac:dyDescent="0.3">
      <c r="A49" s="2" t="s">
        <v>59</v>
      </c>
      <c r="B49" s="3">
        <v>1079</v>
      </c>
      <c r="C49" s="3">
        <v>1993</v>
      </c>
      <c r="D49" s="3">
        <v>3471</v>
      </c>
      <c r="E49" s="3">
        <v>3468</v>
      </c>
      <c r="F49" s="3">
        <v>3464</v>
      </c>
      <c r="G49" s="3">
        <v>9406</v>
      </c>
      <c r="H49" s="3">
        <v>9413</v>
      </c>
      <c r="I49" s="3">
        <v>8920</v>
      </c>
    </row>
    <row r="50" spans="1:9" x14ac:dyDescent="0.3">
      <c r="A50" s="2" t="s">
        <v>60</v>
      </c>
      <c r="B50" s="3"/>
      <c r="C50" s="3"/>
      <c r="D50" s="3"/>
      <c r="E50" s="3"/>
      <c r="F50" s="3"/>
      <c r="G50" s="3">
        <v>2913</v>
      </c>
      <c r="H50" s="3">
        <v>2931</v>
      </c>
      <c r="I50" s="3">
        <v>2777</v>
      </c>
    </row>
    <row r="51" spans="1:9" x14ac:dyDescent="0.3">
      <c r="A51" s="2" t="s">
        <v>61</v>
      </c>
      <c r="B51" s="3">
        <v>1480</v>
      </c>
      <c r="C51" s="3">
        <v>1770</v>
      </c>
      <c r="D51" s="3">
        <v>1907</v>
      </c>
      <c r="E51" s="3">
        <v>3216</v>
      </c>
      <c r="F51" s="3">
        <v>3347</v>
      </c>
      <c r="G51" s="3">
        <v>2684</v>
      </c>
      <c r="H51" s="3">
        <v>2955</v>
      </c>
      <c r="I51" s="3">
        <v>2613</v>
      </c>
    </row>
    <row r="52" spans="1:9" x14ac:dyDescent="0.3">
      <c r="A52" s="2" t="s">
        <v>62</v>
      </c>
      <c r="B52" s="3"/>
      <c r="C52" s="3"/>
      <c r="D52" s="3"/>
      <c r="E52" s="3"/>
      <c r="F52" s="3"/>
      <c r="G52" s="3"/>
      <c r="H52" s="3"/>
      <c r="I52" s="3"/>
    </row>
    <row r="53" spans="1:9" x14ac:dyDescent="0.3">
      <c r="A53" s="11" t="s">
        <v>63</v>
      </c>
      <c r="B53" s="3"/>
      <c r="C53" s="3"/>
      <c r="D53" s="3"/>
      <c r="E53" s="3"/>
      <c r="F53" s="3"/>
      <c r="G53" s="3"/>
      <c r="H53" s="3">
        <v>0</v>
      </c>
      <c r="I53" s="3">
        <v>0</v>
      </c>
    </row>
    <row r="54" spans="1:9" x14ac:dyDescent="0.3">
      <c r="A54" s="2" t="s">
        <v>64</v>
      </c>
      <c r="B54" s="3"/>
      <c r="C54" s="3"/>
      <c r="D54" s="3"/>
      <c r="E54" s="3"/>
      <c r="F54" s="3"/>
      <c r="G54" s="3"/>
      <c r="H54" s="3"/>
      <c r="I54" s="3"/>
    </row>
    <row r="55" spans="1:9" x14ac:dyDescent="0.3">
      <c r="A55" s="11" t="s">
        <v>65</v>
      </c>
      <c r="B55" s="3"/>
      <c r="C55" s="3"/>
      <c r="D55" s="3"/>
      <c r="E55" s="3"/>
      <c r="F55" s="3"/>
      <c r="G55" s="3"/>
      <c r="H55" s="3"/>
      <c r="I55" s="3"/>
    </row>
    <row r="56" spans="1:9" x14ac:dyDescent="0.3">
      <c r="A56" s="17" t="s">
        <v>66</v>
      </c>
      <c r="B56" s="3"/>
      <c r="C56" s="3"/>
      <c r="D56" s="3"/>
      <c r="E56" s="3"/>
      <c r="F56" s="3"/>
      <c r="G56" s="3"/>
      <c r="H56" s="3"/>
      <c r="I56" s="3"/>
    </row>
    <row r="57" spans="1:9" x14ac:dyDescent="0.3">
      <c r="A57" s="17" t="s">
        <v>67</v>
      </c>
      <c r="B57" s="3">
        <v>3</v>
      </c>
      <c r="C57" s="3">
        <v>3</v>
      </c>
      <c r="D57" s="3">
        <v>3</v>
      </c>
      <c r="E57" s="3">
        <v>3</v>
      </c>
      <c r="F57" s="3">
        <v>3</v>
      </c>
      <c r="G57" s="3">
        <v>3</v>
      </c>
      <c r="H57" s="3">
        <v>3</v>
      </c>
      <c r="I57" s="3">
        <v>3</v>
      </c>
    </row>
    <row r="58" spans="1:9" x14ac:dyDescent="0.3">
      <c r="A58" s="17" t="s">
        <v>68</v>
      </c>
      <c r="B58" s="3">
        <v>6773</v>
      </c>
      <c r="C58" s="3">
        <v>7786</v>
      </c>
      <c r="D58" s="3">
        <v>8638</v>
      </c>
      <c r="E58" s="3">
        <v>6384</v>
      </c>
      <c r="F58" s="3">
        <v>7163</v>
      </c>
      <c r="G58" s="3">
        <v>8299</v>
      </c>
      <c r="H58" s="3">
        <v>9965</v>
      </c>
      <c r="I58" s="3">
        <v>11484</v>
      </c>
    </row>
    <row r="59" spans="1:9" x14ac:dyDescent="0.3">
      <c r="A59" s="17" t="s">
        <v>69</v>
      </c>
      <c r="B59" s="3">
        <v>1246</v>
      </c>
      <c r="C59" s="3">
        <v>318</v>
      </c>
      <c r="D59" s="3">
        <v>-213</v>
      </c>
      <c r="E59" s="3">
        <v>-92</v>
      </c>
      <c r="F59" s="3">
        <v>231</v>
      </c>
      <c r="G59" s="3">
        <v>-56</v>
      </c>
      <c r="H59" s="3">
        <v>-380</v>
      </c>
      <c r="I59" s="3">
        <v>318</v>
      </c>
    </row>
    <row r="60" spans="1:9" x14ac:dyDescent="0.3">
      <c r="A60" s="17" t="s">
        <v>70</v>
      </c>
      <c r="B60" s="3">
        <v>4685</v>
      </c>
      <c r="C60" s="3">
        <v>4151</v>
      </c>
      <c r="D60" s="3">
        <v>3979</v>
      </c>
      <c r="E60" s="3">
        <v>3517</v>
      </c>
      <c r="F60" s="3">
        <v>1643</v>
      </c>
      <c r="G60" s="3">
        <v>-191</v>
      </c>
      <c r="H60" s="3">
        <v>3179</v>
      </c>
      <c r="I60" s="3">
        <v>3476</v>
      </c>
    </row>
    <row r="61" spans="1:9" x14ac:dyDescent="0.3">
      <c r="A61" s="4" t="s">
        <v>71</v>
      </c>
      <c r="B61" s="5">
        <f t="shared" ref="B61:H61" si="9">+SUM(B56:B60)</f>
        <v>12707</v>
      </c>
      <c r="C61" s="5">
        <f t="shared" si="9"/>
        <v>12258</v>
      </c>
      <c r="D61" s="5">
        <f t="shared" si="9"/>
        <v>12407</v>
      </c>
      <c r="E61" s="5">
        <f t="shared" si="9"/>
        <v>9812</v>
      </c>
      <c r="F61" s="5">
        <f t="shared" si="9"/>
        <v>9040</v>
      </c>
      <c r="G61" s="5">
        <f t="shared" si="9"/>
        <v>8055</v>
      </c>
      <c r="H61" s="5">
        <f t="shared" si="9"/>
        <v>12767</v>
      </c>
      <c r="I61" s="5">
        <f>+SUM(I56:I60)</f>
        <v>15281</v>
      </c>
    </row>
    <row r="62" spans="1:9" ht="15" thickBot="1" x14ac:dyDescent="0.35">
      <c r="A62" s="6" t="s">
        <v>72</v>
      </c>
      <c r="B62" s="7">
        <f t="shared" ref="B62:H62" si="10">+SUM(B48:B53)+B61</f>
        <v>21600</v>
      </c>
      <c r="C62" s="7">
        <f>+SUM(C48:C53)+C61</f>
        <v>21379</v>
      </c>
      <c r="D62" s="7">
        <f t="shared" si="10"/>
        <v>23259</v>
      </c>
      <c r="E62" s="7">
        <f t="shared" si="10"/>
        <v>22536</v>
      </c>
      <c r="F62" s="7">
        <f t="shared" si="10"/>
        <v>23717</v>
      </c>
      <c r="G62" s="7">
        <f t="shared" si="10"/>
        <v>31342</v>
      </c>
      <c r="H62" s="7">
        <f t="shared" si="10"/>
        <v>37740</v>
      </c>
      <c r="I62" s="7">
        <f>+SUM(I48:I53)+I61</f>
        <v>40321</v>
      </c>
    </row>
    <row r="63" spans="1:9" s="12" customFormat="1" ht="15" thickTop="1" x14ac:dyDescent="0.3">
      <c r="A63" s="12" t="s">
        <v>3</v>
      </c>
      <c r="B63" s="13">
        <f t="shared" ref="B63:H63" si="11">+B62-B39</f>
        <v>0</v>
      </c>
      <c r="C63" s="13">
        <f t="shared" si="11"/>
        <v>0</v>
      </c>
      <c r="D63" s="13">
        <f t="shared" si="11"/>
        <v>0</v>
      </c>
      <c r="E63" s="13">
        <f t="shared" si="11"/>
        <v>0</v>
      </c>
      <c r="F63" s="13">
        <f t="shared" si="11"/>
        <v>0</v>
      </c>
      <c r="G63" s="13">
        <f t="shared" si="11"/>
        <v>0</v>
      </c>
      <c r="H63" s="13">
        <f t="shared" si="11"/>
        <v>0</v>
      </c>
      <c r="I63" s="13">
        <f>+I62-I39</f>
        <v>0</v>
      </c>
    </row>
    <row r="64" spans="1:9" x14ac:dyDescent="0.3">
      <c r="A64" s="14" t="s">
        <v>1</v>
      </c>
      <c r="B64" s="14"/>
      <c r="C64" s="14"/>
      <c r="D64" s="14"/>
      <c r="E64" s="14"/>
      <c r="F64" s="14"/>
      <c r="G64" s="14"/>
      <c r="H64" s="14"/>
      <c r="I64" s="14"/>
    </row>
    <row r="65" spans="1:9" x14ac:dyDescent="0.3">
      <c r="A65" t="s">
        <v>15</v>
      </c>
    </row>
    <row r="66" spans="1:9" x14ac:dyDescent="0.3">
      <c r="A66" s="1" t="s">
        <v>73</v>
      </c>
    </row>
    <row r="67" spans="1:9" s="1" customFormat="1" x14ac:dyDescent="0.3">
      <c r="A67" s="10" t="s">
        <v>74</v>
      </c>
      <c r="B67" s="9">
        <v>3273</v>
      </c>
      <c r="C67" s="9">
        <v>3760</v>
      </c>
      <c r="D67" s="9">
        <v>4240</v>
      </c>
      <c r="E67" s="9">
        <v>1933</v>
      </c>
      <c r="F67" s="9">
        <v>4029</v>
      </c>
      <c r="G67" s="9">
        <v>2539</v>
      </c>
      <c r="H67" s="9">
        <f>+H12</f>
        <v>5727</v>
      </c>
      <c r="I67" s="9">
        <f>+I12</f>
        <v>6046</v>
      </c>
    </row>
    <row r="68" spans="1:9" s="1" customFormat="1" x14ac:dyDescent="0.3">
      <c r="A68" s="2" t="s">
        <v>75</v>
      </c>
      <c r="B68" s="3"/>
      <c r="C68" s="3"/>
      <c r="D68" s="3"/>
      <c r="E68" s="3"/>
      <c r="F68" s="3"/>
      <c r="G68" s="3"/>
      <c r="H68" s="3"/>
      <c r="I68" s="3"/>
    </row>
    <row r="69" spans="1:9" x14ac:dyDescent="0.3">
      <c r="A69" s="11" t="s">
        <v>76</v>
      </c>
      <c r="B69" s="3">
        <v>606</v>
      </c>
      <c r="C69" s="3">
        <v>649</v>
      </c>
      <c r="D69" s="3">
        <v>706</v>
      </c>
      <c r="E69" s="3">
        <v>747</v>
      </c>
      <c r="F69" s="3">
        <v>705</v>
      </c>
      <c r="G69" s="3">
        <v>721</v>
      </c>
      <c r="H69" s="3">
        <v>744</v>
      </c>
      <c r="I69" s="3">
        <v>717</v>
      </c>
    </row>
    <row r="70" spans="1:9" x14ac:dyDescent="0.3">
      <c r="A70" s="11" t="s">
        <v>77</v>
      </c>
      <c r="B70" s="3">
        <v>-113</v>
      </c>
      <c r="C70" s="3">
        <v>-80</v>
      </c>
      <c r="D70" s="3">
        <v>-273</v>
      </c>
      <c r="E70" s="3">
        <v>647</v>
      </c>
      <c r="F70" s="3">
        <v>34</v>
      </c>
      <c r="G70" s="3">
        <v>-380</v>
      </c>
      <c r="H70" s="3">
        <v>-385</v>
      </c>
      <c r="I70" s="3">
        <v>-650</v>
      </c>
    </row>
    <row r="71" spans="1:9" x14ac:dyDescent="0.3">
      <c r="A71" s="11" t="s">
        <v>78</v>
      </c>
      <c r="B71" s="3">
        <v>191</v>
      </c>
      <c r="C71" s="3">
        <v>236</v>
      </c>
      <c r="D71" s="3">
        <v>215</v>
      </c>
      <c r="E71" s="3">
        <v>218</v>
      </c>
      <c r="F71" s="3">
        <v>325</v>
      </c>
      <c r="G71" s="3">
        <v>429</v>
      </c>
      <c r="H71" s="3">
        <v>611</v>
      </c>
      <c r="I71" s="3">
        <v>638</v>
      </c>
    </row>
    <row r="72" spans="1:9" x14ac:dyDescent="0.3">
      <c r="A72" s="11" t="s">
        <v>79</v>
      </c>
      <c r="B72" s="3">
        <v>43</v>
      </c>
      <c r="C72" s="3">
        <v>13</v>
      </c>
      <c r="D72" s="3">
        <v>10</v>
      </c>
      <c r="E72" s="3">
        <v>27</v>
      </c>
      <c r="F72" s="3">
        <v>15</v>
      </c>
      <c r="G72" s="3">
        <v>398</v>
      </c>
      <c r="H72" s="3">
        <v>53</v>
      </c>
      <c r="I72" s="3">
        <v>123</v>
      </c>
    </row>
    <row r="73" spans="1:9" x14ac:dyDescent="0.3">
      <c r="A73" s="11" t="s">
        <v>80</v>
      </c>
      <c r="B73" s="3">
        <v>424</v>
      </c>
      <c r="C73" s="3">
        <v>98</v>
      </c>
      <c r="D73" s="3">
        <v>-117</v>
      </c>
      <c r="E73" s="3">
        <v>-99</v>
      </c>
      <c r="F73" s="3">
        <v>233</v>
      </c>
      <c r="G73" s="3">
        <v>23</v>
      </c>
      <c r="H73" s="3">
        <v>-138</v>
      </c>
      <c r="I73" s="3">
        <v>-26</v>
      </c>
    </row>
    <row r="74" spans="1:9" x14ac:dyDescent="0.3">
      <c r="A74" s="2" t="s">
        <v>81</v>
      </c>
      <c r="B74" s="3"/>
      <c r="C74" s="3"/>
      <c r="D74" s="3"/>
      <c r="E74" s="3"/>
      <c r="F74" s="3"/>
      <c r="G74" s="3"/>
      <c r="H74" s="3"/>
      <c r="I74" s="3"/>
    </row>
    <row r="75" spans="1:9" x14ac:dyDescent="0.3">
      <c r="A75" s="11" t="s">
        <v>82</v>
      </c>
      <c r="B75" s="3">
        <v>-216</v>
      </c>
      <c r="C75" s="3">
        <v>60</v>
      </c>
      <c r="D75" s="3">
        <v>-426</v>
      </c>
      <c r="E75" s="3">
        <v>187</v>
      </c>
      <c r="F75" s="3">
        <v>-270</v>
      </c>
      <c r="G75" s="3">
        <v>1239</v>
      </c>
      <c r="H75" s="3">
        <v>-1606</v>
      </c>
      <c r="I75" s="3">
        <v>-504</v>
      </c>
    </row>
    <row r="76" spans="1:9" x14ac:dyDescent="0.3">
      <c r="A76" s="11" t="s">
        <v>83</v>
      </c>
      <c r="B76" s="3">
        <v>-621</v>
      </c>
      <c r="C76" s="3">
        <v>-590</v>
      </c>
      <c r="D76" s="3">
        <v>-231</v>
      </c>
      <c r="E76" s="3">
        <v>-255</v>
      </c>
      <c r="F76" s="3">
        <v>-490</v>
      </c>
      <c r="G76" s="3">
        <v>-1854</v>
      </c>
      <c r="H76" s="3">
        <v>507</v>
      </c>
      <c r="I76" s="3">
        <v>-1676</v>
      </c>
    </row>
    <row r="77" spans="1:9" x14ac:dyDescent="0.3">
      <c r="A77" s="11" t="s">
        <v>108</v>
      </c>
      <c r="B77" s="3">
        <v>-144</v>
      </c>
      <c r="C77" s="3">
        <v>-161</v>
      </c>
      <c r="D77" s="3">
        <v>-120</v>
      </c>
      <c r="E77" s="3">
        <v>35</v>
      </c>
      <c r="F77" s="3">
        <v>-203</v>
      </c>
      <c r="G77" s="3">
        <v>-654</v>
      </c>
      <c r="H77" s="3">
        <v>-182</v>
      </c>
      <c r="I77" s="3">
        <v>-845</v>
      </c>
    </row>
    <row r="78" spans="1:9" x14ac:dyDescent="0.3">
      <c r="A78" s="11" t="s">
        <v>107</v>
      </c>
      <c r="B78" s="3">
        <v>1237</v>
      </c>
      <c r="C78" s="3">
        <v>-889</v>
      </c>
      <c r="D78" s="3">
        <v>-364</v>
      </c>
      <c r="E78" s="3">
        <v>1515</v>
      </c>
      <c r="F78" s="3">
        <v>1525</v>
      </c>
      <c r="G78" s="3">
        <v>24</v>
      </c>
      <c r="H78" s="3">
        <v>1326</v>
      </c>
      <c r="I78" s="3">
        <v>1365</v>
      </c>
    </row>
    <row r="79" spans="1:9" x14ac:dyDescent="0.3">
      <c r="A79" s="27" t="s">
        <v>84</v>
      </c>
      <c r="B79" s="28">
        <f t="shared" ref="B79:H79" si="12">+SUM(B67:B78)</f>
        <v>4680</v>
      </c>
      <c r="C79" s="28">
        <f t="shared" si="12"/>
        <v>3096</v>
      </c>
      <c r="D79" s="28">
        <f t="shared" si="12"/>
        <v>3640</v>
      </c>
      <c r="E79" s="28">
        <f t="shared" si="12"/>
        <v>4955</v>
      </c>
      <c r="F79" s="28">
        <f t="shared" si="12"/>
        <v>5903</v>
      </c>
      <c r="G79" s="28">
        <f t="shared" si="12"/>
        <v>2485</v>
      </c>
      <c r="H79" s="28">
        <f t="shared" si="12"/>
        <v>6657</v>
      </c>
      <c r="I79" s="28">
        <f>+SUM(I67:I78)</f>
        <v>5188</v>
      </c>
    </row>
    <row r="80" spans="1:9" x14ac:dyDescent="0.3">
      <c r="A80" s="1" t="s">
        <v>85</v>
      </c>
      <c r="B80" s="3"/>
      <c r="C80" s="3"/>
      <c r="D80" s="3"/>
      <c r="E80" s="3"/>
      <c r="F80" s="3"/>
      <c r="G80" s="3"/>
      <c r="H80" s="3"/>
      <c r="I80" s="3"/>
    </row>
    <row r="81" spans="1:9" x14ac:dyDescent="0.3">
      <c r="A81" s="2" t="s">
        <v>86</v>
      </c>
      <c r="B81" s="3">
        <v>-4936</v>
      </c>
      <c r="C81" s="3">
        <v>-5367</v>
      </c>
      <c r="D81" s="3">
        <v>-5928</v>
      </c>
      <c r="E81" s="3">
        <v>-4783</v>
      </c>
      <c r="F81" s="3">
        <v>-2937</v>
      </c>
      <c r="G81" s="3">
        <v>-2426</v>
      </c>
      <c r="H81" s="3">
        <v>-9961</v>
      </c>
      <c r="I81" s="3">
        <v>-12913</v>
      </c>
    </row>
    <row r="82" spans="1:9" x14ac:dyDescent="0.3">
      <c r="A82" s="2" t="s">
        <v>87</v>
      </c>
      <c r="B82" s="3">
        <v>3655</v>
      </c>
      <c r="C82" s="3">
        <v>2924</v>
      </c>
      <c r="D82" s="3">
        <v>3623</v>
      </c>
      <c r="E82" s="3">
        <v>3613</v>
      </c>
      <c r="F82" s="3">
        <v>1715</v>
      </c>
      <c r="G82" s="3">
        <v>74</v>
      </c>
      <c r="H82" s="3">
        <v>4236</v>
      </c>
      <c r="I82" s="3">
        <v>8199</v>
      </c>
    </row>
    <row r="83" spans="1:9" x14ac:dyDescent="0.3">
      <c r="A83" s="2" t="s">
        <v>88</v>
      </c>
      <c r="B83" s="3">
        <v>2216</v>
      </c>
      <c r="C83" s="3">
        <v>2386</v>
      </c>
      <c r="D83" s="3">
        <v>2423</v>
      </c>
      <c r="E83" s="3">
        <v>2496</v>
      </c>
      <c r="F83" s="3">
        <v>2072</v>
      </c>
      <c r="G83" s="3">
        <v>2379</v>
      </c>
      <c r="H83" s="3">
        <v>2449</v>
      </c>
      <c r="I83" s="3">
        <v>3967</v>
      </c>
    </row>
    <row r="84" spans="1:9" x14ac:dyDescent="0.3">
      <c r="A84" s="2" t="s">
        <v>14</v>
      </c>
      <c r="B84" s="3">
        <v>-963</v>
      </c>
      <c r="C84" s="3">
        <v>-1143</v>
      </c>
      <c r="D84" s="3">
        <v>-1105</v>
      </c>
      <c r="E84" s="3">
        <v>-1028</v>
      </c>
      <c r="F84" s="3">
        <v>-1119</v>
      </c>
      <c r="G84" s="3">
        <v>-1086</v>
      </c>
      <c r="H84" s="3">
        <v>-695</v>
      </c>
      <c r="I84" s="3">
        <v>-758</v>
      </c>
    </row>
    <row r="85" spans="1:9" x14ac:dyDescent="0.3">
      <c r="A85" s="2" t="s">
        <v>132</v>
      </c>
      <c r="B85" s="3">
        <v>3</v>
      </c>
      <c r="C85" s="3">
        <v>10</v>
      </c>
      <c r="D85" s="3">
        <v>13</v>
      </c>
      <c r="E85" s="3">
        <v>3</v>
      </c>
      <c r="F85" s="3">
        <v>5</v>
      </c>
      <c r="G85" s="3"/>
      <c r="H85" s="3"/>
      <c r="I85" s="3"/>
    </row>
    <row r="86" spans="1:9" x14ac:dyDescent="0.3">
      <c r="A86" s="2" t="s">
        <v>133</v>
      </c>
      <c r="B86" s="3">
        <v>-150</v>
      </c>
      <c r="C86" s="3">
        <v>150</v>
      </c>
      <c r="D86" s="3">
        <v>-34</v>
      </c>
      <c r="E86" s="3"/>
      <c r="F86" s="3"/>
      <c r="G86" s="3"/>
      <c r="H86" s="3"/>
      <c r="I86" s="3"/>
    </row>
    <row r="87" spans="1:9" x14ac:dyDescent="0.3">
      <c r="A87" s="2" t="s">
        <v>89</v>
      </c>
      <c r="B87" s="3"/>
      <c r="C87" s="3">
        <v>6</v>
      </c>
      <c r="D87" s="3"/>
      <c r="E87" s="3">
        <v>-25</v>
      </c>
      <c r="F87" s="3"/>
      <c r="G87" s="3">
        <v>31</v>
      </c>
      <c r="H87" s="3">
        <v>171</v>
      </c>
      <c r="I87" s="3">
        <v>-19</v>
      </c>
    </row>
    <row r="88" spans="1:9" x14ac:dyDescent="0.3">
      <c r="A88" s="29" t="s">
        <v>90</v>
      </c>
      <c r="B88" s="28">
        <f t="shared" ref="B88:H88" si="13">+SUM(B81:B87)</f>
        <v>-175</v>
      </c>
      <c r="C88" s="28">
        <f t="shared" si="13"/>
        <v>-1034</v>
      </c>
      <c r="D88" s="28">
        <f t="shared" si="13"/>
        <v>-1008</v>
      </c>
      <c r="E88" s="28">
        <f t="shared" si="13"/>
        <v>276</v>
      </c>
      <c r="F88" s="28">
        <f t="shared" si="13"/>
        <v>-264</v>
      </c>
      <c r="G88" s="28">
        <f t="shared" si="13"/>
        <v>-1028</v>
      </c>
      <c r="H88" s="28">
        <f t="shared" si="13"/>
        <v>-3800</v>
      </c>
      <c r="I88" s="28">
        <f>+SUM(I81:I87)</f>
        <v>-1524</v>
      </c>
    </row>
    <row r="89" spans="1:9" x14ac:dyDescent="0.3">
      <c r="A89" s="1" t="s">
        <v>91</v>
      </c>
      <c r="B89" s="3"/>
      <c r="C89" s="3"/>
      <c r="D89" s="3"/>
      <c r="E89" s="3"/>
      <c r="F89" s="3"/>
      <c r="G89" s="3"/>
      <c r="H89" s="3"/>
      <c r="I89" s="3"/>
    </row>
    <row r="90" spans="1:9" x14ac:dyDescent="0.3">
      <c r="A90" s="2" t="s">
        <v>92</v>
      </c>
      <c r="B90" s="3"/>
      <c r="C90" s="3"/>
      <c r="D90" s="3"/>
      <c r="E90" s="3"/>
      <c r="F90" s="3"/>
      <c r="G90" s="3">
        <v>6134</v>
      </c>
      <c r="H90" s="3">
        <v>0</v>
      </c>
      <c r="I90" s="3">
        <v>0</v>
      </c>
    </row>
    <row r="91" spans="1:9" x14ac:dyDescent="0.3">
      <c r="A91" s="2" t="s">
        <v>134</v>
      </c>
      <c r="B91" s="3">
        <v>-7</v>
      </c>
      <c r="C91" s="3">
        <v>-106</v>
      </c>
      <c r="D91" s="3">
        <v>-44</v>
      </c>
      <c r="E91" s="3">
        <v>-6</v>
      </c>
      <c r="F91" s="3"/>
      <c r="G91" s="3"/>
      <c r="H91" s="3"/>
      <c r="I91" s="3"/>
    </row>
    <row r="92" spans="1:9" x14ac:dyDescent="0.3">
      <c r="A92" s="2" t="s">
        <v>93</v>
      </c>
      <c r="B92" s="3">
        <v>-63</v>
      </c>
      <c r="C92" s="3">
        <v>-67</v>
      </c>
      <c r="D92" s="3">
        <v>327</v>
      </c>
      <c r="E92" s="3">
        <v>13</v>
      </c>
      <c r="F92" s="3">
        <v>-325</v>
      </c>
      <c r="G92" s="3">
        <v>49</v>
      </c>
      <c r="H92" s="3">
        <v>-52</v>
      </c>
      <c r="I92" s="3">
        <v>15</v>
      </c>
    </row>
    <row r="93" spans="1:9" x14ac:dyDescent="0.3">
      <c r="A93" s="2" t="s">
        <v>135</v>
      </c>
      <c r="B93" s="3">
        <v>-19</v>
      </c>
      <c r="C93" s="3">
        <v>-7</v>
      </c>
      <c r="D93" s="3">
        <v>-17</v>
      </c>
      <c r="E93" s="3">
        <v>-23</v>
      </c>
      <c r="F93" s="3"/>
      <c r="G93" s="3"/>
      <c r="H93" s="3"/>
      <c r="I93" s="3"/>
    </row>
    <row r="94" spans="1:9" x14ac:dyDescent="0.3">
      <c r="A94" s="2" t="s">
        <v>137</v>
      </c>
      <c r="B94" s="3"/>
      <c r="C94" s="3">
        <v>981</v>
      </c>
      <c r="D94" s="3">
        <v>1482</v>
      </c>
      <c r="E94" s="3"/>
      <c r="F94" s="3"/>
      <c r="G94" s="3"/>
      <c r="H94" s="3"/>
      <c r="I94" s="3"/>
    </row>
    <row r="95" spans="1:9" x14ac:dyDescent="0.3">
      <c r="A95" s="2" t="s">
        <v>94</v>
      </c>
      <c r="B95" s="3"/>
      <c r="C95" s="3"/>
      <c r="D95" s="3"/>
      <c r="E95" s="3"/>
      <c r="F95" s="3"/>
      <c r="G95" s="3"/>
      <c r="H95" s="3">
        <v>-197</v>
      </c>
      <c r="I95" s="3">
        <v>0</v>
      </c>
    </row>
    <row r="96" spans="1:9" x14ac:dyDescent="0.3">
      <c r="A96" s="2" t="s">
        <v>95</v>
      </c>
      <c r="B96" s="3">
        <v>514</v>
      </c>
      <c r="C96" s="3">
        <v>507</v>
      </c>
      <c r="D96" s="3">
        <v>489</v>
      </c>
      <c r="E96" s="3">
        <v>733</v>
      </c>
      <c r="F96" s="3">
        <v>700</v>
      </c>
      <c r="G96" s="3">
        <v>885</v>
      </c>
      <c r="H96" s="3">
        <v>1172</v>
      </c>
      <c r="I96" s="3">
        <v>1151</v>
      </c>
    </row>
    <row r="97" spans="1:9" x14ac:dyDescent="0.3">
      <c r="A97" s="2" t="s">
        <v>16</v>
      </c>
      <c r="B97" s="3">
        <v>-2534</v>
      </c>
      <c r="C97" s="3">
        <v>-3238</v>
      </c>
      <c r="D97" s="3">
        <v>-3223</v>
      </c>
      <c r="E97" s="3">
        <v>-4254</v>
      </c>
      <c r="F97" s="3">
        <v>-4286</v>
      </c>
      <c r="G97" s="3">
        <v>-3067</v>
      </c>
      <c r="H97" s="3">
        <v>-608</v>
      </c>
      <c r="I97" s="3">
        <v>-4014</v>
      </c>
    </row>
    <row r="98" spans="1:9" x14ac:dyDescent="0.3">
      <c r="A98" s="2" t="s">
        <v>136</v>
      </c>
      <c r="B98" s="3">
        <v>218</v>
      </c>
      <c r="C98" s="3">
        <v>281</v>
      </c>
      <c r="D98" s="3">
        <v>177</v>
      </c>
      <c r="E98" s="3"/>
      <c r="F98" s="3"/>
      <c r="G98" s="3"/>
      <c r="H98" s="3"/>
      <c r="I98" s="3"/>
    </row>
    <row r="99" spans="1:9" x14ac:dyDescent="0.3">
      <c r="A99" s="2" t="s">
        <v>96</v>
      </c>
      <c r="B99" s="3">
        <v>-899</v>
      </c>
      <c r="C99" s="3">
        <v>-1022</v>
      </c>
      <c r="D99" s="3">
        <v>-1133</v>
      </c>
      <c r="E99" s="3">
        <v>-1243</v>
      </c>
      <c r="F99" s="3">
        <v>-1332</v>
      </c>
      <c r="G99" s="3">
        <v>-1452</v>
      </c>
      <c r="H99" s="3">
        <v>-1638</v>
      </c>
      <c r="I99" s="3">
        <v>-1837</v>
      </c>
    </row>
    <row r="100" spans="1:9" x14ac:dyDescent="0.3">
      <c r="A100" s="2" t="s">
        <v>138</v>
      </c>
      <c r="B100" s="3"/>
      <c r="C100" s="3"/>
      <c r="D100" s="3"/>
      <c r="E100" s="3">
        <v>-55</v>
      </c>
      <c r="F100" s="3"/>
      <c r="G100" s="3"/>
      <c r="H100" s="3"/>
      <c r="I100" s="3"/>
    </row>
    <row r="101" spans="1:9" x14ac:dyDescent="0.3">
      <c r="A101" s="2" t="s">
        <v>97</v>
      </c>
      <c r="B101" s="3"/>
      <c r="C101" s="3"/>
      <c r="D101" s="3"/>
      <c r="E101" s="3"/>
      <c r="F101" s="3">
        <v>-50</v>
      </c>
      <c r="G101" s="3">
        <v>-58</v>
      </c>
      <c r="H101" s="3">
        <v>-136</v>
      </c>
      <c r="I101" s="3">
        <v>-151</v>
      </c>
    </row>
    <row r="102" spans="1:9" x14ac:dyDescent="0.3">
      <c r="A102" s="29" t="s">
        <v>98</v>
      </c>
      <c r="B102" s="28">
        <f t="shared" ref="B102:H102" si="14">+SUM(B90:B101)</f>
        <v>-2790</v>
      </c>
      <c r="C102" s="28">
        <f t="shared" si="14"/>
        <v>-2671</v>
      </c>
      <c r="D102" s="28">
        <f t="shared" si="14"/>
        <v>-1942</v>
      </c>
      <c r="E102" s="28">
        <f t="shared" si="14"/>
        <v>-4835</v>
      </c>
      <c r="F102" s="28">
        <f t="shared" si="14"/>
        <v>-5293</v>
      </c>
      <c r="G102" s="28">
        <f t="shared" si="14"/>
        <v>2491</v>
      </c>
      <c r="H102" s="28">
        <f t="shared" si="14"/>
        <v>-1459</v>
      </c>
      <c r="I102" s="28">
        <f>+SUM(I90:I101)</f>
        <v>-4836</v>
      </c>
    </row>
    <row r="103" spans="1:9" x14ac:dyDescent="0.3">
      <c r="A103" s="2" t="s">
        <v>99</v>
      </c>
      <c r="B103" s="3">
        <v>-83</v>
      </c>
      <c r="C103" s="3">
        <v>-105</v>
      </c>
      <c r="D103" s="3">
        <v>-20</v>
      </c>
      <c r="E103" s="3">
        <v>45</v>
      </c>
      <c r="F103" s="3">
        <v>-129</v>
      </c>
      <c r="G103" s="3">
        <v>-66</v>
      </c>
      <c r="H103" s="3">
        <v>143</v>
      </c>
      <c r="I103" s="3">
        <v>-143</v>
      </c>
    </row>
    <row r="104" spans="1:9" x14ac:dyDescent="0.3">
      <c r="A104" s="29" t="s">
        <v>100</v>
      </c>
      <c r="B104" s="28">
        <f t="shared" ref="B104:H104" si="15">+B79+B88+B102+B103</f>
        <v>1632</v>
      </c>
      <c r="C104" s="28">
        <f t="shared" si="15"/>
        <v>-714</v>
      </c>
      <c r="D104" s="28">
        <f t="shared" si="15"/>
        <v>670</v>
      </c>
      <c r="E104" s="28">
        <f t="shared" si="15"/>
        <v>441</v>
      </c>
      <c r="F104" s="28">
        <f t="shared" si="15"/>
        <v>217</v>
      </c>
      <c r="G104" s="28">
        <f t="shared" si="15"/>
        <v>3882</v>
      </c>
      <c r="H104" s="28">
        <f t="shared" si="15"/>
        <v>1541</v>
      </c>
      <c r="I104" s="28">
        <f>+I79+I88+I102+I103</f>
        <v>-1315</v>
      </c>
    </row>
    <row r="105" spans="1:9" x14ac:dyDescent="0.3">
      <c r="A105" t="s">
        <v>101</v>
      </c>
      <c r="B105" s="3">
        <v>2220</v>
      </c>
      <c r="C105" s="3">
        <v>3852</v>
      </c>
      <c r="D105" s="3">
        <v>3138</v>
      </c>
      <c r="E105" s="3">
        <v>3808</v>
      </c>
      <c r="F105" s="3">
        <v>4249</v>
      </c>
      <c r="G105" s="3">
        <v>4466</v>
      </c>
      <c r="H105" s="3">
        <v>8348</v>
      </c>
      <c r="I105" s="3">
        <f>+H106</f>
        <v>9889</v>
      </c>
    </row>
    <row r="106" spans="1:9" ht="15" thickBot="1" x14ac:dyDescent="0.35">
      <c r="A106" s="6" t="s">
        <v>102</v>
      </c>
      <c r="B106" s="7">
        <v>3852</v>
      </c>
      <c r="C106" s="7">
        <v>3138</v>
      </c>
      <c r="D106" s="7">
        <v>3808</v>
      </c>
      <c r="E106" s="7">
        <v>4249</v>
      </c>
      <c r="F106" s="7">
        <v>4466</v>
      </c>
      <c r="G106" s="7">
        <v>8348</v>
      </c>
      <c r="H106" s="7">
        <f>+H104+H105</f>
        <v>9889</v>
      </c>
      <c r="I106" s="7">
        <f>+I104+I105</f>
        <v>8574</v>
      </c>
    </row>
    <row r="107" spans="1:9" s="12" customFormat="1" ht="15" thickTop="1" x14ac:dyDescent="0.3">
      <c r="A107" s="12" t="s">
        <v>19</v>
      </c>
      <c r="B107" s="13">
        <f t="shared" ref="B107:H107" si="16">+B106-B27</f>
        <v>0</v>
      </c>
      <c r="C107" s="13">
        <f t="shared" si="16"/>
        <v>0</v>
      </c>
      <c r="D107" s="13">
        <f t="shared" si="16"/>
        <v>0</v>
      </c>
      <c r="E107" s="13">
        <f>+E106-E27</f>
        <v>0</v>
      </c>
      <c r="F107" s="13">
        <f t="shared" si="16"/>
        <v>0</v>
      </c>
      <c r="G107" s="13">
        <f t="shared" si="16"/>
        <v>0</v>
      </c>
      <c r="H107" s="13">
        <f t="shared" si="16"/>
        <v>0</v>
      </c>
      <c r="I107" s="13">
        <f>+I106-I27</f>
        <v>0</v>
      </c>
    </row>
    <row r="108" spans="1:9" x14ac:dyDescent="0.3">
      <c r="A108" t="s">
        <v>103</v>
      </c>
      <c r="B108" s="3"/>
      <c r="C108" s="3"/>
      <c r="D108" s="3"/>
      <c r="E108" s="3"/>
      <c r="F108" s="3"/>
      <c r="G108" s="3"/>
      <c r="H108" s="3"/>
      <c r="I108" s="3"/>
    </row>
    <row r="109" spans="1:9" x14ac:dyDescent="0.3">
      <c r="A109" s="2" t="s">
        <v>17</v>
      </c>
      <c r="B109" s="3"/>
      <c r="C109" s="3"/>
      <c r="D109" s="3"/>
      <c r="E109" s="3"/>
      <c r="F109" s="3"/>
      <c r="G109" s="3"/>
      <c r="H109" s="3"/>
      <c r="I109" s="3"/>
    </row>
    <row r="110" spans="1:9" x14ac:dyDescent="0.3">
      <c r="A110" s="11" t="s">
        <v>104</v>
      </c>
      <c r="B110" s="3">
        <v>53</v>
      </c>
      <c r="C110" s="3">
        <v>70</v>
      </c>
      <c r="D110" s="3">
        <v>98</v>
      </c>
      <c r="E110" s="3">
        <v>125</v>
      </c>
      <c r="F110" s="3">
        <v>153</v>
      </c>
      <c r="G110" s="3">
        <v>140</v>
      </c>
      <c r="H110" s="3">
        <v>293</v>
      </c>
      <c r="I110" s="3">
        <v>290</v>
      </c>
    </row>
    <row r="111" spans="1:9" x14ac:dyDescent="0.3">
      <c r="A111" s="11" t="s">
        <v>18</v>
      </c>
      <c r="B111" s="3">
        <v>1262</v>
      </c>
      <c r="C111" s="3">
        <v>748</v>
      </c>
      <c r="D111" s="3">
        <v>703</v>
      </c>
      <c r="E111" s="3">
        <v>529</v>
      </c>
      <c r="F111" s="3">
        <v>757</v>
      </c>
      <c r="G111" s="3">
        <v>1028</v>
      </c>
      <c r="H111" s="3">
        <v>1177</v>
      </c>
      <c r="I111" s="3">
        <v>1231</v>
      </c>
    </row>
    <row r="112" spans="1:9" x14ac:dyDescent="0.3">
      <c r="A112" s="11" t="s">
        <v>105</v>
      </c>
      <c r="B112" s="3">
        <v>206</v>
      </c>
      <c r="C112" s="3">
        <v>252</v>
      </c>
      <c r="D112" s="3">
        <v>266</v>
      </c>
      <c r="E112" s="3">
        <v>294</v>
      </c>
      <c r="F112" s="3">
        <v>160</v>
      </c>
      <c r="G112" s="3">
        <v>121</v>
      </c>
      <c r="H112" s="3">
        <v>179</v>
      </c>
      <c r="I112" s="3">
        <v>160</v>
      </c>
    </row>
    <row r="113" spans="1:9" x14ac:dyDescent="0.3">
      <c r="A113" s="11" t="s">
        <v>106</v>
      </c>
      <c r="B113" s="3">
        <v>240</v>
      </c>
      <c r="C113" s="3">
        <v>271</v>
      </c>
      <c r="D113" s="3">
        <v>300</v>
      </c>
      <c r="E113" s="3">
        <v>320</v>
      </c>
      <c r="F113" s="3">
        <v>347</v>
      </c>
      <c r="G113" s="3">
        <v>385</v>
      </c>
      <c r="H113" s="3">
        <v>438</v>
      </c>
      <c r="I113" s="3">
        <v>480</v>
      </c>
    </row>
    <row r="115" spans="1:9" x14ac:dyDescent="0.3">
      <c r="A115" s="14" t="s">
        <v>109</v>
      </c>
      <c r="B115" s="14"/>
      <c r="C115" s="14"/>
      <c r="D115" s="14"/>
      <c r="E115" s="14"/>
      <c r="F115" s="14"/>
      <c r="G115" s="14"/>
      <c r="H115" s="14"/>
      <c r="I115" s="14"/>
    </row>
    <row r="116" spans="1:9" x14ac:dyDescent="0.3">
      <c r="A116" s="30" t="s">
        <v>119</v>
      </c>
      <c r="B116" s="3"/>
      <c r="C116" s="3"/>
      <c r="D116" s="3"/>
      <c r="E116" s="3"/>
      <c r="F116" s="3"/>
      <c r="G116" s="3"/>
      <c r="H116" s="3"/>
      <c r="I116" s="3"/>
    </row>
    <row r="117" spans="1:9" x14ac:dyDescent="0.3">
      <c r="A117" s="2" t="s">
        <v>110</v>
      </c>
      <c r="B117" s="3">
        <v>13740</v>
      </c>
      <c r="C117" s="3">
        <v>14764</v>
      </c>
      <c r="D117" s="3">
        <v>15216</v>
      </c>
      <c r="E117" s="3">
        <v>14855</v>
      </c>
      <c r="F117" s="3">
        <v>15902</v>
      </c>
      <c r="G117" s="3">
        <v>14484</v>
      </c>
      <c r="H117" s="3">
        <f t="shared" ref="E117:H117" si="17">+SUM(H118:H120)</f>
        <v>17179</v>
      </c>
      <c r="I117" s="3">
        <f>+SUM(I118:I120)</f>
        <v>18353</v>
      </c>
    </row>
    <row r="118" spans="1:9" x14ac:dyDescent="0.3">
      <c r="A118" s="11" t="s">
        <v>123</v>
      </c>
      <c r="F118">
        <v>10045</v>
      </c>
      <c r="G118">
        <v>9329</v>
      </c>
      <c r="H118" s="8">
        <v>11644</v>
      </c>
      <c r="I118" s="8">
        <v>12228</v>
      </c>
    </row>
    <row r="119" spans="1:9" x14ac:dyDescent="0.3">
      <c r="A119" s="11" t="s">
        <v>124</v>
      </c>
      <c r="F119">
        <v>5260</v>
      </c>
      <c r="G119">
        <v>4639</v>
      </c>
      <c r="H119" s="8">
        <v>5028</v>
      </c>
      <c r="I119" s="8">
        <v>5492</v>
      </c>
    </row>
    <row r="120" spans="1:9" x14ac:dyDescent="0.3">
      <c r="A120" s="11" t="s">
        <v>125</v>
      </c>
      <c r="F120">
        <v>597</v>
      </c>
      <c r="G120">
        <v>516</v>
      </c>
      <c r="H120">
        <v>507</v>
      </c>
      <c r="I120">
        <v>633</v>
      </c>
    </row>
    <row r="121" spans="1:9" x14ac:dyDescent="0.3">
      <c r="A121" s="2" t="s">
        <v>111</v>
      </c>
      <c r="B121" s="3">
        <v>7126</v>
      </c>
      <c r="C121" s="3">
        <v>7315</v>
      </c>
      <c r="D121" s="3">
        <v>7698</v>
      </c>
      <c r="E121" s="3">
        <v>9242</v>
      </c>
      <c r="F121" s="3">
        <v>9812</v>
      </c>
      <c r="G121" s="3">
        <v>9347</v>
      </c>
      <c r="H121" s="3">
        <f t="shared" ref="H121" si="18">+SUM(H122:H124)</f>
        <v>11456</v>
      </c>
      <c r="I121" s="3">
        <f>+SUM(I122:I124)</f>
        <v>12479</v>
      </c>
    </row>
    <row r="122" spans="1:9" x14ac:dyDescent="0.3">
      <c r="A122" s="11" t="s">
        <v>123</v>
      </c>
      <c r="F122">
        <v>6293</v>
      </c>
      <c r="G122">
        <v>5892</v>
      </c>
      <c r="H122" s="8">
        <v>6970</v>
      </c>
      <c r="I122" s="8">
        <v>7388</v>
      </c>
    </row>
    <row r="123" spans="1:9" x14ac:dyDescent="0.3">
      <c r="A123" s="11" t="s">
        <v>124</v>
      </c>
      <c r="F123">
        <v>3087</v>
      </c>
      <c r="G123">
        <v>3053</v>
      </c>
      <c r="H123" s="8">
        <v>3996</v>
      </c>
      <c r="I123" s="8">
        <v>4527</v>
      </c>
    </row>
    <row r="124" spans="1:9" x14ac:dyDescent="0.3">
      <c r="A124" s="11" t="s">
        <v>125</v>
      </c>
      <c r="F124">
        <v>432</v>
      </c>
      <c r="G124">
        <v>402</v>
      </c>
      <c r="H124">
        <v>490</v>
      </c>
      <c r="I124">
        <v>564</v>
      </c>
    </row>
    <row r="125" spans="1:9" x14ac:dyDescent="0.3">
      <c r="A125" s="2" t="s">
        <v>112</v>
      </c>
      <c r="B125" s="3">
        <v>3067</v>
      </c>
      <c r="C125" s="3">
        <v>3785</v>
      </c>
      <c r="D125" s="3">
        <v>4237</v>
      </c>
      <c r="E125" s="3">
        <v>5134</v>
      </c>
      <c r="F125" s="3">
        <v>6208</v>
      </c>
      <c r="G125" s="3">
        <v>6679</v>
      </c>
      <c r="H125" s="3">
        <f t="shared" ref="H125" si="19">+SUM(H126:H128)</f>
        <v>8290</v>
      </c>
      <c r="I125" s="3">
        <f>+SUM(I126:I128)</f>
        <v>7547</v>
      </c>
    </row>
    <row r="126" spans="1:9" x14ac:dyDescent="0.3">
      <c r="A126" s="11" t="s">
        <v>123</v>
      </c>
      <c r="F126">
        <v>4262</v>
      </c>
      <c r="G126">
        <v>4635</v>
      </c>
      <c r="H126" s="8">
        <v>5748</v>
      </c>
      <c r="I126" s="8">
        <v>5416</v>
      </c>
    </row>
    <row r="127" spans="1:9" x14ac:dyDescent="0.3">
      <c r="A127" s="11" t="s">
        <v>124</v>
      </c>
      <c r="F127">
        <v>1808</v>
      </c>
      <c r="G127">
        <v>1896</v>
      </c>
      <c r="H127" s="8">
        <v>2347</v>
      </c>
      <c r="I127" s="8">
        <v>1938</v>
      </c>
    </row>
    <row r="128" spans="1:9" x14ac:dyDescent="0.3">
      <c r="A128" s="11" t="s">
        <v>125</v>
      </c>
      <c r="F128">
        <v>138</v>
      </c>
      <c r="G128">
        <v>148</v>
      </c>
      <c r="H128">
        <v>195</v>
      </c>
      <c r="I128">
        <v>193</v>
      </c>
    </row>
    <row r="129" spans="1:9" x14ac:dyDescent="0.3">
      <c r="A129" s="2" t="s">
        <v>116</v>
      </c>
      <c r="B129" s="3">
        <v>4653</v>
      </c>
      <c r="C129" s="3">
        <v>4570</v>
      </c>
      <c r="D129" s="3">
        <v>5009</v>
      </c>
      <c r="E129" s="3">
        <v>5166</v>
      </c>
      <c r="F129" s="3">
        <v>5254</v>
      </c>
      <c r="G129" s="3">
        <v>5028</v>
      </c>
      <c r="H129" s="3">
        <f t="shared" ref="H129" si="20">+SUM(H130:H132)</f>
        <v>5343</v>
      </c>
      <c r="I129" s="3">
        <f>+SUM(I130:I132)</f>
        <v>5955</v>
      </c>
    </row>
    <row r="130" spans="1:9" x14ac:dyDescent="0.3">
      <c r="A130" s="11" t="s">
        <v>123</v>
      </c>
      <c r="F130">
        <v>3622</v>
      </c>
      <c r="G130">
        <v>3449</v>
      </c>
      <c r="H130" s="8">
        <v>3659</v>
      </c>
      <c r="I130" s="8">
        <v>4111</v>
      </c>
    </row>
    <row r="131" spans="1:9" x14ac:dyDescent="0.3">
      <c r="A131" s="11" t="s">
        <v>124</v>
      </c>
      <c r="F131">
        <v>1395</v>
      </c>
      <c r="G131">
        <v>1365</v>
      </c>
      <c r="H131" s="8">
        <v>1494</v>
      </c>
      <c r="I131" s="8">
        <v>1610</v>
      </c>
    </row>
    <row r="132" spans="1:9" x14ac:dyDescent="0.3">
      <c r="A132" s="11" t="s">
        <v>125</v>
      </c>
      <c r="F132">
        <v>237</v>
      </c>
      <c r="G132">
        <v>214</v>
      </c>
      <c r="H132">
        <v>190</v>
      </c>
      <c r="I132">
        <v>234</v>
      </c>
    </row>
    <row r="133" spans="1:9" x14ac:dyDescent="0.3">
      <c r="A133" s="2" t="s">
        <v>117</v>
      </c>
      <c r="B133" s="3">
        <v>115</v>
      </c>
      <c r="C133" s="3">
        <v>73</v>
      </c>
      <c r="D133" s="3">
        <v>73</v>
      </c>
      <c r="E133" s="3">
        <v>88</v>
      </c>
      <c r="F133" s="3">
        <v>42</v>
      </c>
      <c r="G133" s="3">
        <v>30</v>
      </c>
      <c r="H133" s="3">
        <v>25</v>
      </c>
      <c r="I133" s="3">
        <v>102</v>
      </c>
    </row>
    <row r="134" spans="1:9" x14ac:dyDescent="0.3">
      <c r="A134" s="4" t="s">
        <v>113</v>
      </c>
      <c r="B134" s="5">
        <f t="shared" ref="B134:I134" si="21">+B117+B121+B125+B129+B133</f>
        <v>28701</v>
      </c>
      <c r="C134" s="5">
        <f t="shared" si="21"/>
        <v>30507</v>
      </c>
      <c r="D134" s="5">
        <f t="shared" si="21"/>
        <v>32233</v>
      </c>
      <c r="E134" s="5">
        <f t="shared" si="21"/>
        <v>34485</v>
      </c>
      <c r="F134" s="5">
        <f t="shared" si="21"/>
        <v>37218</v>
      </c>
      <c r="G134" s="5">
        <v>35568</v>
      </c>
      <c r="H134" s="5">
        <f t="shared" si="21"/>
        <v>42293</v>
      </c>
      <c r="I134" s="5">
        <f t="shared" si="21"/>
        <v>44436</v>
      </c>
    </row>
    <row r="135" spans="1:9" x14ac:dyDescent="0.3">
      <c r="A135" s="2" t="s">
        <v>114</v>
      </c>
      <c r="B135" s="3">
        <v>1982</v>
      </c>
      <c r="C135" s="3">
        <v>1955</v>
      </c>
      <c r="D135" s="3">
        <v>2042</v>
      </c>
      <c r="E135" s="3">
        <v>1886</v>
      </c>
      <c r="F135" s="3">
        <v>1906</v>
      </c>
      <c r="G135" s="3">
        <v>1846</v>
      </c>
      <c r="H135" s="3">
        <v>2205</v>
      </c>
      <c r="I135" s="3">
        <v>2346</v>
      </c>
    </row>
    <row r="136" spans="1:9" x14ac:dyDescent="0.3">
      <c r="A136" s="2" t="s">
        <v>118</v>
      </c>
      <c r="B136" s="3">
        <v>-82</v>
      </c>
      <c r="C136" s="3">
        <v>-86</v>
      </c>
      <c r="D136" s="3">
        <v>75</v>
      </c>
      <c r="E136" s="3">
        <v>26</v>
      </c>
      <c r="F136" s="3">
        <v>-7</v>
      </c>
      <c r="G136" s="3">
        <v>-11</v>
      </c>
      <c r="H136" s="3">
        <v>40</v>
      </c>
      <c r="I136" s="3">
        <v>-72</v>
      </c>
    </row>
    <row r="137" spans="1:9" ht="15" thickBot="1" x14ac:dyDescent="0.35">
      <c r="A137" s="6" t="s">
        <v>115</v>
      </c>
      <c r="B137" s="7">
        <f t="shared" ref="B137:H137" si="22">+SUM(B134:B136)</f>
        <v>30601</v>
      </c>
      <c r="C137" s="7">
        <f t="shared" si="22"/>
        <v>32376</v>
      </c>
      <c r="D137" s="7">
        <f t="shared" si="22"/>
        <v>34350</v>
      </c>
      <c r="E137" s="7">
        <f t="shared" si="22"/>
        <v>36397</v>
      </c>
      <c r="F137" s="7">
        <f t="shared" si="22"/>
        <v>39117</v>
      </c>
      <c r="G137" s="7">
        <f t="shared" si="22"/>
        <v>37403</v>
      </c>
      <c r="H137" s="7">
        <f t="shared" si="22"/>
        <v>44538</v>
      </c>
      <c r="I137" s="7">
        <f>+SUM(I134:I136)</f>
        <v>46710</v>
      </c>
    </row>
    <row r="138" spans="1:9" s="12" customFormat="1" ht="15" thickTop="1" x14ac:dyDescent="0.3">
      <c r="A138" s="12" t="s">
        <v>121</v>
      </c>
      <c r="B138" s="13">
        <f t="shared" ref="B138:I138" si="23">+B137-B2</f>
        <v>0</v>
      </c>
      <c r="C138" s="13">
        <f>+C137-C2</f>
        <v>0</v>
      </c>
      <c r="D138" s="13">
        <f t="shared" si="23"/>
        <v>0</v>
      </c>
      <c r="E138" s="13">
        <f t="shared" si="23"/>
        <v>0</v>
      </c>
      <c r="F138" s="13">
        <f t="shared" si="23"/>
        <v>0</v>
      </c>
      <c r="G138" s="13">
        <f t="shared" si="23"/>
        <v>0</v>
      </c>
      <c r="H138" s="13">
        <f t="shared" si="23"/>
        <v>0</v>
      </c>
      <c r="I138" s="13">
        <f t="shared" si="23"/>
        <v>0</v>
      </c>
    </row>
    <row r="139" spans="1:9" x14ac:dyDescent="0.3">
      <c r="A139" s="1" t="s">
        <v>120</v>
      </c>
    </row>
    <row r="140" spans="1:9" x14ac:dyDescent="0.3">
      <c r="A140" s="2" t="s">
        <v>110</v>
      </c>
      <c r="B140" s="3">
        <v>3645</v>
      </c>
      <c r="C140" s="3">
        <v>3763</v>
      </c>
      <c r="D140" s="3">
        <v>3875</v>
      </c>
      <c r="E140" s="3">
        <v>3600</v>
      </c>
      <c r="F140" s="3">
        <v>3925</v>
      </c>
      <c r="G140" s="3">
        <v>2899</v>
      </c>
      <c r="H140" s="3">
        <v>5089</v>
      </c>
      <c r="I140" s="3">
        <v>5114</v>
      </c>
    </row>
    <row r="141" spans="1:9" x14ac:dyDescent="0.3">
      <c r="A141" s="2" t="s">
        <v>111</v>
      </c>
      <c r="B141" s="3">
        <v>1524</v>
      </c>
      <c r="C141" s="3">
        <v>1723</v>
      </c>
      <c r="D141" s="3">
        <v>1447</v>
      </c>
      <c r="E141" s="3">
        <v>1587</v>
      </c>
      <c r="F141" s="3">
        <v>1995</v>
      </c>
      <c r="G141" s="3">
        <v>1541</v>
      </c>
      <c r="H141" s="3">
        <v>2435</v>
      </c>
      <c r="I141" s="3">
        <v>3293</v>
      </c>
    </row>
    <row r="142" spans="1:9" x14ac:dyDescent="0.3">
      <c r="A142" s="2" t="s">
        <v>112</v>
      </c>
      <c r="B142" s="3">
        <v>993</v>
      </c>
      <c r="C142" s="3">
        <v>1372</v>
      </c>
      <c r="D142" s="3">
        <v>1507</v>
      </c>
      <c r="E142" s="3">
        <v>1807</v>
      </c>
      <c r="F142" s="3">
        <v>2376</v>
      </c>
      <c r="G142" s="3">
        <v>2490</v>
      </c>
      <c r="H142" s="3">
        <v>3243</v>
      </c>
      <c r="I142" s="3">
        <v>2365</v>
      </c>
    </row>
    <row r="143" spans="1:9" x14ac:dyDescent="0.3">
      <c r="A143" s="2" t="s">
        <v>116</v>
      </c>
      <c r="B143" s="3">
        <v>918</v>
      </c>
      <c r="C143" s="3">
        <v>1066</v>
      </c>
      <c r="D143" s="3">
        <v>1040</v>
      </c>
      <c r="E143" s="3">
        <v>1189</v>
      </c>
      <c r="F143" s="3">
        <v>1323</v>
      </c>
      <c r="G143" s="3">
        <v>1184</v>
      </c>
      <c r="H143" s="3">
        <v>1530</v>
      </c>
      <c r="I143" s="3">
        <v>1896</v>
      </c>
    </row>
    <row r="144" spans="1:9" x14ac:dyDescent="0.3">
      <c r="A144" s="2" t="s">
        <v>117</v>
      </c>
      <c r="B144" s="3">
        <v>-2267</v>
      </c>
      <c r="C144" s="3">
        <v>-2596</v>
      </c>
      <c r="D144" s="3">
        <v>-2677</v>
      </c>
      <c r="E144" s="3">
        <v>-2658</v>
      </c>
      <c r="F144" s="3">
        <v>-3262</v>
      </c>
      <c r="G144" s="3">
        <v>-3468</v>
      </c>
      <c r="H144" s="3">
        <v>-3656</v>
      </c>
      <c r="I144" s="3">
        <v>-4262</v>
      </c>
    </row>
    <row r="145" spans="1:9" x14ac:dyDescent="0.3">
      <c r="A145" s="4" t="s">
        <v>113</v>
      </c>
      <c r="B145" s="5">
        <f t="shared" ref="B145:I145" si="24">+SUM(B140:B144)</f>
        <v>4813</v>
      </c>
      <c r="C145" s="5">
        <f t="shared" si="24"/>
        <v>5328</v>
      </c>
      <c r="D145" s="5">
        <f t="shared" si="24"/>
        <v>5192</v>
      </c>
      <c r="E145" s="5">
        <f t="shared" si="24"/>
        <v>5525</v>
      </c>
      <c r="F145" s="5">
        <f t="shared" si="24"/>
        <v>6357</v>
      </c>
      <c r="G145" s="5">
        <f t="shared" si="24"/>
        <v>4646</v>
      </c>
      <c r="H145" s="5">
        <f t="shared" si="24"/>
        <v>8641</v>
      </c>
      <c r="I145" s="5">
        <f t="shared" si="24"/>
        <v>8406</v>
      </c>
    </row>
    <row r="146" spans="1:9" x14ac:dyDescent="0.3">
      <c r="A146" s="2" t="s">
        <v>114</v>
      </c>
      <c r="B146" s="3">
        <v>517</v>
      </c>
      <c r="C146" s="3">
        <v>487</v>
      </c>
      <c r="D146" s="3">
        <v>477</v>
      </c>
      <c r="E146" s="3">
        <v>310</v>
      </c>
      <c r="F146" s="3">
        <v>303</v>
      </c>
      <c r="G146" s="3">
        <v>297</v>
      </c>
      <c r="H146" s="3">
        <v>543</v>
      </c>
      <c r="I146" s="3">
        <v>669</v>
      </c>
    </row>
    <row r="147" spans="1:9" x14ac:dyDescent="0.3">
      <c r="A147" s="2" t="s">
        <v>118</v>
      </c>
      <c r="B147" s="3">
        <v>-1097</v>
      </c>
      <c r="C147" s="3">
        <v>-1173</v>
      </c>
      <c r="D147" s="3">
        <v>-724</v>
      </c>
      <c r="E147" s="3">
        <v>-1456</v>
      </c>
      <c r="F147" s="3">
        <v>-1810</v>
      </c>
      <c r="G147" s="3">
        <v>-1967</v>
      </c>
      <c r="H147" s="3">
        <v>-2261</v>
      </c>
      <c r="I147" s="3">
        <v>-2219</v>
      </c>
    </row>
    <row r="148" spans="1:9" ht="15" thickBot="1" x14ac:dyDescent="0.35">
      <c r="A148" s="6" t="s">
        <v>122</v>
      </c>
      <c r="B148" s="7">
        <f t="shared" ref="B148" si="25">+SUM(B145:B147)</f>
        <v>4233</v>
      </c>
      <c r="C148" s="7">
        <f t="shared" ref="C148" si="26">+SUM(C145:C147)</f>
        <v>4642</v>
      </c>
      <c r="D148" s="7">
        <f t="shared" ref="D148" si="27">+SUM(D145:D147)</f>
        <v>4945</v>
      </c>
      <c r="E148" s="7">
        <f t="shared" ref="E148" si="28">+SUM(E145:E147)</f>
        <v>4379</v>
      </c>
      <c r="F148" s="7">
        <f t="shared" ref="F148" si="29">+SUM(F145:F147)</f>
        <v>4850</v>
      </c>
      <c r="G148" s="7">
        <f t="shared" ref="G148" si="30">+SUM(G145:G147)</f>
        <v>2976</v>
      </c>
      <c r="H148" s="7">
        <f t="shared" ref="H148" si="31">+SUM(H145:H147)</f>
        <v>6923</v>
      </c>
      <c r="I148" s="7">
        <f>+SUM(I145:I147)</f>
        <v>6856</v>
      </c>
    </row>
    <row r="149" spans="1:9" s="12" customFormat="1" ht="15" thickTop="1" x14ac:dyDescent="0.3">
      <c r="A149" s="12" t="s">
        <v>121</v>
      </c>
      <c r="B149" s="13">
        <f t="shared" ref="B149:I149" si="32">+B148-B10-B8</f>
        <v>0</v>
      </c>
      <c r="C149" s="13">
        <f t="shared" si="32"/>
        <v>0</v>
      </c>
      <c r="D149" s="13">
        <f t="shared" si="32"/>
        <v>0</v>
      </c>
      <c r="E149" s="13">
        <f t="shared" si="32"/>
        <v>0</v>
      </c>
      <c r="F149" s="13">
        <f t="shared" si="32"/>
        <v>0</v>
      </c>
      <c r="G149" s="13">
        <f t="shared" si="32"/>
        <v>0</v>
      </c>
      <c r="H149" s="13">
        <f t="shared" si="32"/>
        <v>0</v>
      </c>
      <c r="I149" s="13">
        <f t="shared" si="32"/>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BENJAMIN BAZINI</cp:lastModifiedBy>
  <dcterms:created xsi:type="dcterms:W3CDTF">2020-05-20T17:26:08Z</dcterms:created>
  <dcterms:modified xsi:type="dcterms:W3CDTF">2024-11-21T18:08:25Z</dcterms:modified>
</cp:coreProperties>
</file>