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\Downloads\"/>
    </mc:Choice>
  </mc:AlternateContent>
  <xr:revisionPtr revIDLastSave="0" documentId="13_ncr:1_{8E294973-527C-49AA-B694-F9326D1D7C4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Note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D50" i="3"/>
  <c r="C50" i="3"/>
  <c r="E49" i="3"/>
  <c r="D49" i="3"/>
  <c r="C49" i="3"/>
  <c r="E48" i="3"/>
  <c r="D48" i="3"/>
  <c r="C48" i="3"/>
  <c r="E43" i="3"/>
  <c r="D43" i="3"/>
  <c r="C43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<sst xmlns="http://schemas.openxmlformats.org/spreadsheetml/2006/main" count="197" uniqueCount="174">
  <si>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</si>
  <si>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</si>
  <si>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</si>
  <si>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</si>
  <si>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</si>
  <si>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</si>
  <si>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</si>
  <si>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</si>
  <si>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</si>
  <si>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</si>
  <si>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</si>
  <si>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</si>
  <si>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</si>
  <si>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</si>
  <si>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</si>
  <si>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</si>
  <si>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</si>
  <si>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</si>
  <si>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</si>
  <si>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</si>
  <si>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</si>
  <si>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</si>
  <si>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</si>
  <si>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</si>
  <si>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</si>
  <si>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</si>
  <si>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</si>
  <si>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</si>
  <si>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</si>
  <si>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</si>
  <si>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</si>
  <si>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</si>
  <si>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</si>
  <si>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</si>
  <si>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</si>
  <si>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</si>
  <si>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</si>
  <si>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</si>
  <si>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</si>
  <si>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</si>
  <si>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</si>
  <si>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</si>
  <si>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</si>
  <si>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</si>
  <si>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</si>
  <si>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</si>
  <si>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</si>
  <si>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</si>
  <si>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</si>
  <si>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</si>
  <si>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</si>
  <si>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</si>
  <si>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</si>
  <si>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</si>
  <si>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</si>
  <si>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</si>
  <si>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</si>
  <si>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</si>
  <si>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</si>
  <si>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</si>
  <si>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</si>
  <si>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</si>
  <si>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</si>
  <si>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</si>
  <si>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</si>
  <si>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</si>
  <si>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</si>
  <si>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</si>
  <si>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</si>
  <si>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</si>
  <si>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</si>
  <si>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</si>
  <si>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</si>
  <si>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</si>
  <si>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</si>
  <si>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</si>
  <si>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</si>
  <si>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</si>
  <si>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</si>
  <si>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</si>
  <si>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</si>
  <si>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</si>
  <si>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</si>
  <si>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</si>
  <si>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</si>
  <si>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</si>
  <si>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</si>
  <si>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</si>
  <si>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</si>
  <si>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</si>
  <si>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</si>
  <si>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</si>
  <si>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</si>
  <si>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</si>
  <si>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</si>
  <si>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</si>
  <si>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</si>
  <si>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</si>
  <si>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</si>
  <si>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</si>
  <si>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</si>
  <si>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</si>
  <si>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</si>
  <si>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</si>
  <si>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</si>
  <si>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</si>
  <si>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</si>
  <si>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</si>
  <si>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</si>
  <si>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</si>
  <si>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</si>
  <si>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</si>
  <si>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</si>
  <si>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</si>
  <si>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</si>
  <si>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</si>
  <si>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</si>
  <si>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</si>
  <si>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</si>
  <si>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</si>
  <si>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</si>
  <si>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</si>
  <si>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</si>
  <si>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</si>
  <si>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</si>
  <si>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</si>
  <si>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</si>
  <si>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</si>
  <si>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</si>
  <si>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</si>
  <si>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</si>
  <si>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</si>
  <si>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</si>
  <si>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</si>
  <si>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</si>
  <si>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</si>
  <si>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</si>
  <si>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</si>
  <si>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</si>
  <si>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</si>
  <si>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</si>
  <si>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</si>
  <si>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</si>
  <si>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</si>
  <si>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</si>
  <si>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</si>
  <si>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</si>
  <si>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</si>
  <si>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</si>
  <si>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</si>
  <si>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current ratio = current assets/current liabilities</t>
  </si>
  <si>
    <t>Quick ratio = current assets-inventory/current liabilities</t>
  </si>
  <si>
    <t>cash ratio = cash + cash equivalents/current liabilities</t>
  </si>
  <si>
    <t>Defensive interval = current assets/daily operational expenses</t>
  </si>
  <si>
    <t>Inventory days = 365*(average inventory/cogs)</t>
  </si>
  <si>
    <t>Payable days = account payable*number of days/cogs</t>
  </si>
  <si>
    <t>Receivable days = (average AR/net revenue)*365</t>
  </si>
  <si>
    <t>Net trading cycle = payable outstanding-inventory outstanding+sales outstanding</t>
  </si>
  <si>
    <t>working capital = current assets-current liabilities</t>
  </si>
  <si>
    <t>Gross margin = (total revenue-cogs)/netsales*100</t>
  </si>
  <si>
    <t>EBITDA margin = ebitda/total revenue</t>
  </si>
  <si>
    <t>Ebit margin = ebit/total revenue</t>
  </si>
  <si>
    <t>Net margin = netincome/revenue*100</t>
  </si>
  <si>
    <t>D/E = total liability/total shareholder's equity</t>
  </si>
  <si>
    <t>D/total asset = total debt/total asset</t>
  </si>
  <si>
    <t>ltdtc = debt/capital</t>
  </si>
  <si>
    <t>Tie = ebit/interest expense</t>
  </si>
  <si>
    <t>Dc = noi/tds</t>
  </si>
  <si>
    <t>fcf = fcf/shares outstanding</t>
  </si>
  <si>
    <t>tat = net sales/average total assets</t>
  </si>
  <si>
    <t>ito = cogs/average inventory</t>
  </si>
  <si>
    <t>roa = net income/ata</t>
  </si>
  <si>
    <t>p/e = currentstockprice/earningspershare</t>
  </si>
  <si>
    <t>dpr = total dividend/netincome*100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</si>
</sst>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1" fillId="0" borderId="0" xfId="1" applyNumberFormat="1" applyFont="1" applyBorder="1"/>
    <xf numFmtId="164" fontId="1" fillId="0" borderId="0" xfId="1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" sqref="A4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5" workbookViewId="0">
      <selection activeCell="B48" sqref="B48:D48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5" t="s">
        <v>1</v>
      </c>
      <c r="B2" s="25"/>
      <c r="C2" s="25"/>
      <c r="D2" s="25"/>
    </row>
    <row r="3" spans="1:10" x14ac:dyDescent="0.35">
      <c r="B3" s="24" t="s">
        <v>23</v>
      </c>
      <c r="C3" s="24"/>
      <c r="D3" s="24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5" t="s">
        <v>24</v>
      </c>
      <c r="B31" s="25"/>
      <c r="C31" s="25"/>
      <c r="D31" s="25"/>
    </row>
    <row r="32" spans="1:4" x14ac:dyDescent="0.35">
      <c r="B32" s="24" t="s">
        <v>142</v>
      </c>
      <c r="C32" s="24"/>
      <c r="D32" s="24"/>
    </row>
    <row r="33" spans="1:4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5">
      <c r="A35" t="s">
        <v>25</v>
      </c>
    </row>
    <row r="36" spans="1:4" x14ac:dyDescent="0.3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5">
      <c r="A43" t="s">
        <v>48</v>
      </c>
      <c r="B43" s="12"/>
      <c r="C43" s="12"/>
      <c r="D43" s="12"/>
    </row>
    <row r="44" spans="1:4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5" t="s">
        <v>55</v>
      </c>
      <c r="B71" s="25"/>
      <c r="C71" s="25"/>
      <c r="D71" s="25"/>
    </row>
    <row r="72" spans="1:4" x14ac:dyDescent="0.35">
      <c r="B72" s="24" t="s">
        <v>23</v>
      </c>
      <c r="C72" s="24"/>
      <c r="D72" s="24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M47" sqref="M47"/>
    </sheetView>
  </sheetViews>
  <sheetFormatPr defaultRowHeight="14.5" x14ac:dyDescent="0.35"/>
  <cols>
    <col min="1" max="1" width="4.6328125" customWidth="1"/>
    <col min="2" max="2" width="44.90625" customWidth="1"/>
    <col min="3" max="5" width="9.81640625" bestFit="1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4" t="s">
        <v>23</v>
      </c>
      <c r="D2" s="24"/>
      <c r="E2" s="24"/>
    </row>
    <row r="3" spans="1:10" x14ac:dyDescent="0.3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>
        <v>0.87936000000000003</v>
      </c>
      <c r="D5">
        <v>1.0745499999999999</v>
      </c>
      <c r="E5">
        <v>1.3635999999999999</v>
      </c>
    </row>
    <row r="6" spans="1:10" x14ac:dyDescent="0.35">
      <c r="A6" s="18">
        <f t="shared" ref="A6:A13" si="0">+A5+0.1</f>
        <v>1.2000000000000002</v>
      </c>
      <c r="B6" s="1" t="s">
        <v>101</v>
      </c>
      <c r="C6" s="2">
        <v>135404</v>
      </c>
      <c r="D6" s="2">
        <v>134835</v>
      </c>
      <c r="E6" s="2">
        <v>143712</v>
      </c>
    </row>
    <row r="7" spans="1:10" x14ac:dyDescent="0.35">
      <c r="A7" s="18">
        <f t="shared" si="0"/>
        <v>1.3000000000000003</v>
      </c>
      <c r="B7" s="1" t="s">
        <v>102</v>
      </c>
      <c r="C7">
        <v>0.16220999999999999</v>
      </c>
      <c r="D7">
        <v>0.28632999999999997</v>
      </c>
      <c r="E7">
        <v>0.37752999999999998</v>
      </c>
    </row>
    <row r="8" spans="1:10" x14ac:dyDescent="0.35">
      <c r="A8" s="18">
        <f t="shared" si="0"/>
        <v>1.4000000000000004</v>
      </c>
      <c r="B8" s="1" t="s">
        <v>103</v>
      </c>
      <c r="C8">
        <v>2.6371600000000002</v>
      </c>
      <c r="D8">
        <v>3.0723400000000001</v>
      </c>
      <c r="E8">
        <v>3.7165900000000001</v>
      </c>
    </row>
    <row r="9" spans="1:10" x14ac:dyDescent="0.35">
      <c r="A9" s="18">
        <f t="shared" si="0"/>
        <v>1.5000000000000004</v>
      </c>
      <c r="B9" s="1" t="s">
        <v>104</v>
      </c>
      <c r="C9">
        <v>4.0378499999999997</v>
      </c>
      <c r="D9">
        <v>5.6383099999999997</v>
      </c>
      <c r="E9">
        <v>4.37094</v>
      </c>
    </row>
    <row r="10" spans="1:10" x14ac:dyDescent="0.35">
      <c r="A10" s="18">
        <f t="shared" si="0"/>
        <v>1.6000000000000005</v>
      </c>
      <c r="B10" s="1" t="s">
        <v>105</v>
      </c>
      <c r="C10">
        <v>104.68537000000001</v>
      </c>
      <c r="D10">
        <v>93.851070000000007</v>
      </c>
      <c r="E10">
        <v>91.048190000000005</v>
      </c>
    </row>
    <row r="11" spans="1:10" x14ac:dyDescent="0.35">
      <c r="A11" s="18">
        <f t="shared" si="0"/>
        <v>1.7000000000000006</v>
      </c>
      <c r="B11" s="1" t="s">
        <v>106</v>
      </c>
      <c r="C11">
        <v>51.537320000000001</v>
      </c>
      <c r="D11">
        <v>50.65204</v>
      </c>
      <c r="E11">
        <v>51.242789999999999</v>
      </c>
    </row>
    <row r="12" spans="1:10" x14ac:dyDescent="0.35">
      <c r="A12" s="18">
        <f t="shared" si="0"/>
        <v>1.8000000000000007</v>
      </c>
      <c r="B12" s="1" t="s">
        <v>107</v>
      </c>
      <c r="C12" s="2"/>
    </row>
    <row r="13" spans="1:10" x14ac:dyDescent="0.35">
      <c r="A13" s="18">
        <f t="shared" si="0"/>
        <v>1.9000000000000008</v>
      </c>
      <c r="B13" s="1" t="s">
        <v>108</v>
      </c>
      <c r="C13" s="2">
        <v>-18577</v>
      </c>
      <c r="D13" s="2">
        <v>9355</v>
      </c>
      <c r="E13" s="2">
        <v>38321</v>
      </c>
    </row>
    <row r="14" spans="1:10" x14ac:dyDescent="0.35">
      <c r="A14" s="18"/>
      <c r="B14" s="3" t="s">
        <v>109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3">
        <v>99802.994330000001</v>
      </c>
      <c r="D17" s="23">
        <v>94679.99</v>
      </c>
      <c r="E17" s="23">
        <v>57410.99</v>
      </c>
    </row>
    <row r="18" spans="1:5" x14ac:dyDescent="0.35">
      <c r="A18" s="18">
        <f>+A17+0.1</f>
        <v>2.2000000000000002</v>
      </c>
      <c r="B18" s="1" t="s">
        <v>111</v>
      </c>
      <c r="C18">
        <v>3.95106</v>
      </c>
      <c r="D18">
        <v>3.8637100000000002</v>
      </c>
      <c r="E18">
        <v>4.7815700000000003</v>
      </c>
    </row>
    <row r="19" spans="1:5" x14ac:dyDescent="0.35">
      <c r="A19" s="18"/>
      <c r="B19" s="3" t="s">
        <v>112</v>
      </c>
    </row>
    <row r="20" spans="1:5" x14ac:dyDescent="0.35">
      <c r="A20" s="18">
        <f>+A18+0.1</f>
        <v>2.3000000000000003</v>
      </c>
      <c r="B20" s="1" t="s">
        <v>113</v>
      </c>
      <c r="C20">
        <v>1.1967300000000001</v>
      </c>
      <c r="D20">
        <v>1.1507099999999999</v>
      </c>
      <c r="E20">
        <v>1.15462</v>
      </c>
    </row>
    <row r="21" spans="1:5" x14ac:dyDescent="0.35">
      <c r="A21" s="18"/>
      <c r="B21" s="3" t="s">
        <v>114</v>
      </c>
    </row>
    <row r="22" spans="1:5" x14ac:dyDescent="0.35">
      <c r="A22" s="18">
        <f>+A20+0.1</f>
        <v>2.4000000000000004</v>
      </c>
      <c r="B22" s="1" t="s">
        <v>115</v>
      </c>
      <c r="C22">
        <v>399.57961</v>
      </c>
      <c r="D22">
        <v>263.51970999999998</v>
      </c>
      <c r="E22">
        <v>144.28862000000001</v>
      </c>
    </row>
    <row r="23" spans="1:5" x14ac:dyDescent="0.35">
      <c r="A23" s="18"/>
    </row>
    <row r="24" spans="1:5" x14ac:dyDescent="0.35">
      <c r="A24" s="18">
        <f>+A16+1</f>
        <v>3</v>
      </c>
      <c r="B24" s="7" t="s">
        <v>116</v>
      </c>
    </row>
    <row r="25" spans="1:5" x14ac:dyDescent="0.35">
      <c r="A25" s="18">
        <f>+A24+0.1</f>
        <v>3.1</v>
      </c>
      <c r="B25" s="1" t="s">
        <v>117</v>
      </c>
      <c r="C25">
        <v>5.9615400000000003</v>
      </c>
      <c r="D25">
        <v>4.56351</v>
      </c>
      <c r="E25">
        <v>3.9570400000000001</v>
      </c>
    </row>
    <row r="26" spans="1:5" x14ac:dyDescent="0.35">
      <c r="A26" s="18">
        <f t="shared" ref="A26:A30" si="1">+A25+0.1</f>
        <v>3.2</v>
      </c>
      <c r="B26" s="1" t="s">
        <v>118</v>
      </c>
      <c r="C26">
        <v>0.85634999999999994</v>
      </c>
      <c r="D26">
        <v>0.82025999999999999</v>
      </c>
      <c r="E26">
        <v>0.79827000000000004</v>
      </c>
    </row>
    <row r="27" spans="1:5" x14ac:dyDescent="0.35">
      <c r="A27" s="18">
        <f t="shared" si="1"/>
        <v>3.3000000000000003</v>
      </c>
      <c r="B27" s="1" t="s">
        <v>119</v>
      </c>
      <c r="C27" s="23">
        <v>11128.28</v>
      </c>
      <c r="D27" s="23">
        <v>9613.31</v>
      </c>
      <c r="E27" s="23">
        <v>8776</v>
      </c>
    </row>
    <row r="28" spans="1:5" x14ac:dyDescent="0.35">
      <c r="A28" s="18">
        <f t="shared" si="1"/>
        <v>3.4000000000000004</v>
      </c>
      <c r="B28" s="1" t="s">
        <v>120</v>
      </c>
      <c r="C28">
        <v>7.6799600000000003</v>
      </c>
      <c r="D28">
        <v>8.3354300000000006</v>
      </c>
      <c r="E28">
        <v>7.0992800000000003</v>
      </c>
    </row>
    <row r="29" spans="1:5" x14ac:dyDescent="0.35">
      <c r="A29" s="18">
        <f t="shared" si="1"/>
        <v>3.5000000000000004</v>
      </c>
      <c r="B29" s="1" t="s">
        <v>121</v>
      </c>
      <c r="C29">
        <v>0.39538000000000001</v>
      </c>
      <c r="D29">
        <v>0.37841000000000002</v>
      </c>
      <c r="E29">
        <v>0.25638</v>
      </c>
    </row>
    <row r="30" spans="1:5" x14ac:dyDescent="0.35">
      <c r="A30" s="18">
        <f t="shared" si="1"/>
        <v>3.6000000000000005</v>
      </c>
      <c r="B30" s="1" t="s">
        <v>122</v>
      </c>
      <c r="C30">
        <v>0.38625999999999999</v>
      </c>
      <c r="D30">
        <v>0.40236</v>
      </c>
      <c r="E30">
        <v>0.14541000000000001</v>
      </c>
    </row>
    <row r="31" spans="1:5" x14ac:dyDescent="0.35">
      <c r="A31" s="18"/>
      <c r="B31" s="3" t="s">
        <v>123</v>
      </c>
    </row>
    <row r="32" spans="1:5" x14ac:dyDescent="0.35">
      <c r="A32" s="18"/>
    </row>
    <row r="33" spans="1:5" x14ac:dyDescent="0.35">
      <c r="A33" s="18">
        <f>+A24+1</f>
        <v>4</v>
      </c>
      <c r="B33" s="17" t="s">
        <v>124</v>
      </c>
    </row>
    <row r="34" spans="1:5" x14ac:dyDescent="0.35">
      <c r="A34" s="18">
        <f>+A33+0.1</f>
        <v>4.0999999999999996</v>
      </c>
      <c r="B34" s="1" t="s">
        <v>125</v>
      </c>
      <c r="C34">
        <v>2.2357</v>
      </c>
      <c r="D34">
        <v>2.0844100000000001</v>
      </c>
      <c r="E34">
        <v>1.69512</v>
      </c>
    </row>
    <row r="35" spans="1:5" x14ac:dyDescent="0.35">
      <c r="A35" s="18">
        <f t="shared" ref="A35:A37" si="2">+A34+0.1</f>
        <v>4.1999999999999993</v>
      </c>
      <c r="B35" s="1" t="s">
        <v>126</v>
      </c>
      <c r="C35">
        <v>2.2357</v>
      </c>
      <c r="D35">
        <v>2.0844100000000001</v>
      </c>
      <c r="E35">
        <v>1.69512</v>
      </c>
    </row>
    <row r="36" spans="1:5" x14ac:dyDescent="0.35">
      <c r="A36" s="18">
        <f t="shared" si="2"/>
        <v>4.2999999999999989</v>
      </c>
      <c r="B36" s="1" t="s">
        <v>127</v>
      </c>
      <c r="C36">
        <v>90.394660000000002</v>
      </c>
      <c r="D36">
        <v>64.735870000000006</v>
      </c>
      <c r="E36">
        <v>83.506029999999996</v>
      </c>
    </row>
    <row r="37" spans="1:5" x14ac:dyDescent="0.35">
      <c r="A37" s="18">
        <f t="shared" si="2"/>
        <v>4.3999999999999986</v>
      </c>
      <c r="B37" s="1" t="s">
        <v>128</v>
      </c>
      <c r="C37">
        <v>0.56584999999999996</v>
      </c>
      <c r="D37">
        <v>0.53947999999999996</v>
      </c>
      <c r="E37">
        <v>0.35450999999999999</v>
      </c>
    </row>
    <row r="38" spans="1:5" x14ac:dyDescent="0.35">
      <c r="A38" s="18"/>
    </row>
    <row r="39" spans="1:5" x14ac:dyDescent="0.35">
      <c r="A39" s="18">
        <f>+A33+1</f>
        <v>5</v>
      </c>
      <c r="B39" s="17" t="s">
        <v>129</v>
      </c>
    </row>
    <row r="40" spans="1:5" x14ac:dyDescent="0.35">
      <c r="A40" s="18">
        <f>+A39+0.1</f>
        <v>5.0999999999999996</v>
      </c>
      <c r="B40" s="1" t="s">
        <v>130</v>
      </c>
      <c r="C40">
        <v>1.2797700000000001</v>
      </c>
      <c r="D40">
        <v>0.90925</v>
      </c>
      <c r="E40">
        <v>0.77715999999999996</v>
      </c>
    </row>
    <row r="41" spans="1:5" x14ac:dyDescent="0.35">
      <c r="A41" s="18">
        <f t="shared" ref="A41:A44" si="3">+A40+0.1</f>
        <v>5.1999999999999993</v>
      </c>
      <c r="B41" s="3" t="s">
        <v>131</v>
      </c>
      <c r="C41" s="12">
        <v>9038</v>
      </c>
      <c r="D41" s="12">
        <v>7906</v>
      </c>
      <c r="E41" s="12">
        <v>6829</v>
      </c>
    </row>
    <row r="42" spans="1:5" x14ac:dyDescent="0.35">
      <c r="A42" s="18">
        <f t="shared" si="3"/>
        <v>5.2999999999999989</v>
      </c>
      <c r="B42" s="1" t="s">
        <v>132</v>
      </c>
      <c r="C42" s="12">
        <v>64849</v>
      </c>
      <c r="D42" s="12">
        <v>57365</v>
      </c>
      <c r="E42" s="12">
        <v>50779</v>
      </c>
    </row>
    <row r="43" spans="1:5" x14ac:dyDescent="0.35">
      <c r="A43" s="18">
        <f t="shared" si="3"/>
        <v>5.3999999999999986</v>
      </c>
      <c r="B43" s="3" t="s">
        <v>133</v>
      </c>
      <c r="C43" s="26">
        <f>+SUM(C40:C42)</f>
        <v>73888.279769999994</v>
      </c>
      <c r="D43" s="26">
        <f t="shared" ref="D43:E43" si="4">+SUM(D40:D42)</f>
        <v>65271.909249999997</v>
      </c>
      <c r="E43" s="26">
        <f t="shared" si="4"/>
        <v>57608.777159999998</v>
      </c>
    </row>
    <row r="44" spans="1:5" x14ac:dyDescent="0.35">
      <c r="A44" s="18">
        <f t="shared" si="3"/>
        <v>5.4999999999999982</v>
      </c>
      <c r="B44" s="1" t="s">
        <v>134</v>
      </c>
      <c r="C44" s="27">
        <v>14.870290000000001</v>
      </c>
      <c r="D44" s="27">
        <v>1.5494300000000001</v>
      </c>
      <c r="E44" s="27">
        <v>24.52666</v>
      </c>
    </row>
    <row r="45" spans="1:5" x14ac:dyDescent="0.35">
      <c r="A45" s="18"/>
      <c r="B45" s="3" t="s">
        <v>135</v>
      </c>
    </row>
    <row r="46" spans="1:5" x14ac:dyDescent="0.35">
      <c r="A46" s="18">
        <f>+A44+0.1</f>
        <v>5.5999999999999979</v>
      </c>
      <c r="B46" s="1" t="s">
        <v>136</v>
      </c>
      <c r="C46" s="12">
        <v>-14841</v>
      </c>
      <c r="D46" s="12">
        <v>-14467</v>
      </c>
      <c r="E46" s="12">
        <v>-14081</v>
      </c>
    </row>
    <row r="47" spans="1:5" x14ac:dyDescent="0.35">
      <c r="A47" s="18">
        <f t="shared" ref="A47:A50" si="5">+A45+0.1</f>
        <v>0.1</v>
      </c>
      <c r="B47" s="1" t="s">
        <v>137</v>
      </c>
      <c r="C47" s="12">
        <v>1.96959</v>
      </c>
      <c r="D47" s="12">
        <v>2</v>
      </c>
      <c r="E47" s="12">
        <v>0.87866</v>
      </c>
    </row>
    <row r="48" spans="1:5" x14ac:dyDescent="0.35">
      <c r="A48" s="18">
        <f t="shared" si="5"/>
        <v>5.6999999999999975</v>
      </c>
      <c r="B48" s="1" t="s">
        <v>138</v>
      </c>
      <c r="C48" s="26">
        <f>+C46+C47</f>
        <v>-14839.030409999999</v>
      </c>
      <c r="D48" s="26">
        <f t="shared" ref="D48:E48" si="6">+D46+D47</f>
        <v>-14465</v>
      </c>
      <c r="E48" s="26">
        <f t="shared" si="6"/>
        <v>-14080.12134</v>
      </c>
    </row>
    <row r="49" spans="1:5" x14ac:dyDescent="0.35">
      <c r="A49" s="18">
        <f t="shared" si="5"/>
        <v>0.2</v>
      </c>
      <c r="B49" s="1" t="s">
        <v>128</v>
      </c>
      <c r="C49" s="26">
        <f>+C47-C48</f>
        <v>14841</v>
      </c>
      <c r="D49" s="26">
        <f t="shared" ref="D49:E49" si="7">+D47-D48</f>
        <v>14467</v>
      </c>
      <c r="E49" s="26">
        <f t="shared" si="7"/>
        <v>14081</v>
      </c>
    </row>
    <row r="50" spans="1:5" x14ac:dyDescent="0.35">
      <c r="A50" s="18">
        <f t="shared" si="5"/>
        <v>5.7999999999999972</v>
      </c>
      <c r="B50" s="1" t="s">
        <v>139</v>
      </c>
      <c r="C50" s="26">
        <f>+C44+C49</f>
        <v>14855.870290000001</v>
      </c>
      <c r="D50" s="26">
        <f t="shared" ref="D50:E50" si="8">+D44+D49</f>
        <v>14468.549429999999</v>
      </c>
      <c r="E50" s="26">
        <f t="shared" si="8"/>
        <v>14105.52666</v>
      </c>
    </row>
    <row r="51" spans="1:5" x14ac:dyDescent="0.35">
      <c r="A51" s="18"/>
      <c r="B51" s="3" t="s">
        <v>140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D2F0A-40E4-4253-B1AD-D557A57CC30C}">
  <dimension ref="A1:A24"/>
  <sheetViews>
    <sheetView topLeftCell="A16" workbookViewId="0">
      <selection activeCell="I16" sqref="H1:I1048576"/>
    </sheetView>
  </sheetViews>
  <sheetFormatPr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Ruth Adebesin</cp:lastModifiedBy>
  <dcterms:created xsi:type="dcterms:W3CDTF">2020-05-18T16:32:37Z</dcterms:created>
  <dcterms:modified xsi:type="dcterms:W3CDTF">2024-11-02T22:48:06Z</dcterms:modified>
</cp:coreProperties>
</file>