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7" lowestEdited="7" rupBuild="28129"/>
  <workbookPr defaultThemeVersion="166925"/>
  <bookViews>
    <workbookView xWindow="20626" yWindow="1410" windowWidth="19420" windowHeight="10300" activeTab="3"/>
  </bookViews>
  <sheets>
    <sheet name="Instructions" sheetId="1" r:id="rId1"/>
    <sheet name="Financial Statements" sheetId="2" r:id="rId2"/>
    <sheet name="List of Ratios" sheetId="3" r:id="rId3"/>
    <sheet name="Sheet1" sheetId="4" r:id="rId4"/>
    <sheet name="Sheet2" sheetId="5" r:id="rId5"/>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<sst xmlns="http://schemas.openxmlformats.org/spreadsheetml/2006/main" uniqueCount="299" count="299">
  <si>
    <t>Instructions</t>
  </si>
  <si>
    <t>Sheet contains the financial statements of Apple Inc. extracted from the most recent annual report:</t>
  </si>
  <si>
    <t>https://investor.apple.com/investor-relations/default.aspx</t>
  </si>
  <si>
    <t>You are required to perform a ratio analysis in excel using the information provided from this financial statements</t>
  </si>
  <si>
    <t>The ratios that should be calculated are listed in the ratios tab</t>
  </si>
  <si>
    <t>In addition to the above, you are required to calculate the growth rates for the following:</t>
  </si>
  <si>
    <t>Sales (each category and net sales)</t>
  </si>
  <si>
    <t>Gross profits</t>
  </si>
  <si>
    <t>Each operating expenses</t>
  </si>
  <si>
    <t>Main line items of the balance sheet</t>
  </si>
  <si>
    <t>You are required to calculate margins/ as a % of net sales for the following:</t>
  </si>
  <si>
    <t>COGS (Cost of goods sold)</t>
  </si>
  <si>
    <t>Operating income</t>
  </si>
  <si>
    <t>Net profit</t>
  </si>
  <si>
    <t>You are required to calculate the following additional items</t>
  </si>
  <si>
    <t>Income tax rate</t>
  </si>
  <si>
    <t>Capex as a percentage of sales</t>
  </si>
  <si>
    <t>Capex as a percentage of fixed assets</t>
  </si>
  <si>
    <t>* Market information like share price should be obtained from bloomberg.com from the particular day's closing price</t>
  </si>
  <si>
    <t>https://www.bloomberg.com/quote/AAPL:US</t>
  </si>
  <si>
    <t>All of the above ratios should be calculated in the "List of Ratios" tab</t>
  </si>
  <si>
    <t>Apple Inc.</t>
  </si>
  <si>
    <t>(In millions, except number of shares which are reflected in thousands and per share amounts)</t>
  </si>
  <si>
    <t>CONSOLIDATED STATEMENTS OF OPERATIONS</t>
  </si>
  <si>
    <t>Years ended September,</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</si>
  <si>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</si>
  <si>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</si>
  <si>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</si>
  <si>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</si>
  <si>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</si>
  <si>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</si>
  <si>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</si>
  <si>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</si>
  <si>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</si>
  <si>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</si>
  <si>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</si>
  <si>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Other income/(expense), net</t>
  </si>
  <si>
    <t>Income before provision for income taxes</t>
  </si>
  <si>
    <t>Provision for income taxes</t>
  </si>
  <si>
    <t>Net income</t>
  </si>
  <si>
    <t>Earnings per share:</t>
  </si>
  <si>
    <t>Basic</t>
  </si>
  <si>
    <t>Diluted</t>
  </si>
  <si>
    <t>Shares used in computing earnings per share:</t>
  </si>
  <si>
    <t>CONSOLIDATED BALANCE SHEETS</t>
  </si>
  <si>
    <t>As at September,</t>
  </si>
  <si>
    <t>Current assets:</t>
  </si>
  <si>
    <t>Cash and cash equivalents</t>
  </si>
  <si>
    <t>Marketable securities</t>
  </si>
  <si>
    <t>Accounts receivable, net</t>
  </si>
  <si>
    <t>Inventories</t>
  </si>
  <si>
    <t>Vendor non trade receivables</t>
  </si>
  <si>
    <t>Other current assets</t>
  </si>
  <si>
    <t>Total current assets</t>
  </si>
  <si>
    <t>Non current assets:</t>
  </si>
  <si>
    <t>Property, plant and equipment, net</t>
  </si>
  <si>
    <t>Other non current assets</t>
  </si>
  <si>
    <t>Total non current assets</t>
  </si>
  <si>
    <t>Total assets</t>
  </si>
  <si>
    <t>Current liabilities:</t>
  </si>
  <si>
    <t>Accounts payable</t>
  </si>
  <si>
    <t>Other current liabilities</t>
  </si>
  <si>
    <t>Deferred revenue</t>
  </si>
  <si>
    <t>Commercial paper</t>
  </si>
  <si>
    <t>Term debt</t>
  </si>
  <si>
    <t>Total current liabilities</t>
  </si>
  <si>
    <t>Non current liabilities:</t>
  </si>
  <si>
    <t>Other non current liabilities</t>
  </si>
  <si>
    <t>Total non current liabilities</t>
  </si>
  <si>
    <t>Total liabilities</t>
  </si>
  <si>
    <t>Shareholders’ equity:</t>
  </si>
  <si>
    <t>Common stock and additional paid in capital, $0.00001 par value: 12,600,000 shares authorized; 4,443,236 and 4,754,986 shares issued and outstanding, respectively</t>
  </si>
  <si>
    <t>Retained earnings</t>
  </si>
  <si>
    <t>Accumulated other comprehensive income/(loss)</t>
  </si>
  <si>
    <t>Total shareholders’ equity</t>
  </si>
  <si>
    <t>Total liabilities and shareholders’ equity</t>
  </si>
  <si>
    <t>CONSOLIDATED STATEMENTS OF CASH FLOWS</t>
  </si>
  <si>
    <t>Cash, cash equivalents and restricted cash, beginning balances</t>
  </si>
  <si>
    <t>Operating activities:</t>
  </si>
  <si>
    <t>Adjustments to reconcile net income to cash generated by operating</t>
  </si>
  <si>
    <t>Depreciation and amortization</t>
  </si>
  <si>
    <t>Share based compensation expense</t>
  </si>
  <si>
    <t>Deferred income tax expense/(benefit)</t>
  </si>
  <si>
    <t>Other</t>
  </si>
  <si>
    <t>Changes in operating assets and liabilities:</t>
  </si>
  <si>
    <t>Other current and non current assets</t>
  </si>
  <si>
    <t>Other current and non current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</si>
  <si>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</si>
  <si>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</si>
  <si>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</si>
  <si>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</si>
  <si>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</si>
  <si>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</si>
  <si>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</si>
  <si>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</si>
  <si>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</si>
  <si>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taxes related to net share settlement of equity awards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</si>
  <si>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</si>
  <si>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</si>
  <si>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</si>
  <si>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</si>
  <si>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</si>
  <si>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</si>
  <si>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</si>
  <si>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</si>
  <si>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</si>
  <si>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</si>
  <si>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</si>
  <si>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</si>
  <si>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</si>
  <si>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</si>
  <si>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</si>
  <si>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</si>
  <si>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</si>
  <si>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</si>
  <si>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</si>
  <si>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</si>
  <si>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</si>
  <si>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</si>
  <si>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</si>
  <si>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</si>
  <si>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</si>
  <si>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</si>
  <si>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</si>
  <si>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</si>
  <si>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</si>
  <si>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</si>
  <si>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</si>
  <si>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</si>
  <si>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</si>
  <si>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</si>
  <si>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</si>
  <si>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</si>
  <si>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</si>
  <si>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</si>
  <si>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</si>
  <si>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</si>
  <si>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</si>
  <si>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</si>
  <si>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</si>
  <si>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</si>
  <si>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</si>
  <si>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</si>
  <si>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</si>
  <si>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</si>
  <si>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</si>
  <si>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</si>
  <si>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</si>
  <si>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</si>
  <si>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</si>
  <si>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Apple Inc. - Financial Ratio Analysis (2020-2022)</t>
  </si>
  <si>
    <t>1.0 Liquidity Ratios</t>
  </si>
  <si>
    <t>Ratio</t>
  </si>
  <si>
    <t>Current Ratio</t>
  </si>
  <si>
    <t>Net Trading Cycle</t>
  </si>
  <si>
    <t>Working Capital ($M)</t>
  </si>
  <si>
    <t>Working Capital % of Sales</t>
  </si>
  <si>
    <t>2.0 Profitability Ratios</t>
  </si>
  <si>
    <t>Gross Margin</t>
  </si>
  <si>
    <t>EBITDA Margin</t>
  </si>
  <si>
    <t>EBIT Margin</t>
  </si>
  <si>
    <t>Net Margin</t>
  </si>
  <si>
    <t>3.0 Growth Rates (Year-over-Year)</t>
  </si>
  <si>
    <t>Metric</t>
  </si>
  <si>
    <t>2022 vs 2021</t>
  </si>
  <si>
    <t>2021 vs 2020</t>
  </si>
  <si>
    <t>Net Sales</t>
  </si>
  <si>
    <t>Product Sales</t>
  </si>
  <si>
    <t>Services Sales</t>
  </si>
  <si>
    <t>Gross Profit</t>
  </si>
  <si>
    <t>Operating Income</t>
  </si>
  <si>
    <t>Net Income</t>
  </si>
  <si>
    <t>4.0 Asset Utilization</t>
  </si>
  <si>
    <t>Total Asset Turnover</t>
  </si>
  <si>
    <t>Fixed Asset Turnover</t>
  </si>
  <si>
    <t>Inventory Turnover</t>
  </si>
  <si>
    <t>Return on Assets (ROA)</t>
  </si>
  <si>
    <t>5.0 Solvency/Debt Management</t>
  </si>
  <si>
    <t>Debt to Equity</t>
  </si>
  <si>
    <t>Debt to Total Assets</t>
  </si>
  <si>
    <t>Long-term Debt to Capital</t>
  </si>
  <si>
    <t>Times Interest Earned</t>
  </si>
  <si>
    <t>6.0 Additional Metrics</t>
  </si>
  <si>
    <t>Income Tax Rate</t>
  </si>
  <si>
    <t>CAPEX % of Sales</t>
  </si>
  <si>
    <t>CAPEX % of Fixed Assets</t>
  </si>
  <si>
    <t>Note: These calculations are based on the financial statements provided and use standard financial ratio formulas. All percentages are rounded to two decimal places. Some ratios may require market data (such as stock price) which was not provided in the financial statements.</t>
  </si>
  <si>
    <t>Financial Ratio Formulas</t>
  </si>
  <si>
    <t>1.1 Current Ratio</t>
  </si>
  <si>
    <t>Copy</t>
  </si>
  <si>
    <t>Current Ratio = Current Assets / Current Liabilities</t>
  </si>
  <si>
    <t>1.2 Quick Ratio</t>
  </si>
  <si>
    <t>Quick Ratio = (Current Assets - Inventory) / Current Liabilities</t>
  </si>
  <si>
    <t>1.3 Cash Ratio</t>
  </si>
  <si>
    <t>Cash Ratio = (Cash &amp; Cash Equivalents + Marketable Securities) / Current Liabilities</t>
  </si>
  <si>
    <t>1.4 Inventory Days</t>
  </si>
  <si>
    <t>Inventory Days = (Average Inventory / Cost of Sales) × 365</t>
  </si>
  <si>
    <t>Average Inventory = (Beginning Inventory + Ending Inventory) / 2</t>
  </si>
  <si>
    <t>1.5 Payable Days</t>
  </si>
  <si>
    <t>Payable Days = (Accounts Payable / Cost of Sales) × 365</t>
  </si>
  <si>
    <t>1.6 Receivable Days</t>
  </si>
  <si>
    <t>Receivable Days = (Accounts Receivable / Net Sales) × 365</t>
  </si>
  <si>
    <t>1.7 Net Trading Cycle</t>
  </si>
  <si>
    <t>Net Trading Cycle = Inventory Days + Receivable Days - Payable Days</t>
  </si>
  <si>
    <t>1.8 Working Capital</t>
  </si>
  <si>
    <t>Working Capital = Current Assets - Current Liabilities</t>
  </si>
  <si>
    <t>Working Capital % of Sales = (Working Capital / Net Sales) × 100</t>
  </si>
  <si>
    <t>2.1 Gross Margin</t>
  </si>
  <si>
    <t>Gross Margin = (Gross Profit / Net Sales) × 100</t>
  </si>
  <si>
    <t>Gross Profit = Net Sales - Cost of Sales</t>
  </si>
  <si>
    <t>2.2 EBITDA Margin</t>
  </si>
  <si>
    <t>EBITDA = Operating Income + Depreciation + Amortization</t>
  </si>
  <si>
    <t>EBITDA Margin = (EBITDA / Net Sales) × 100</t>
  </si>
  <si>
    <t>2.3 EBIT Margin</t>
  </si>
  <si>
    <t>EBIT Margin = (Operating Income / Net Sales) × 100</t>
  </si>
  <si>
    <t>2.4 Net Margin</t>
  </si>
  <si>
    <t>Net Margin = (Net Income / Net Sales) × 100</t>
  </si>
  <si>
    <t>3.0 Growth Rates</t>
  </si>
  <si>
    <t>Growth Rate = ((Current Period Value - Previous Period Value) / Previous Period Value) × 100</t>
  </si>
  <si>
    <t>4.1 Total Asset Turnover</t>
  </si>
  <si>
    <t>Total Asset Turnover = Net Sales / Average Total Assets</t>
  </si>
  <si>
    <t>Average Total Assets = (Beginning Total Assets + Ending Total Assets) / 2</t>
  </si>
  <si>
    <t>4.2 Fixed Asset Turnover</t>
  </si>
  <si>
    <t>Fixed Asset Turnover = Net Sales / Average Net Fixed Assets</t>
  </si>
  <si>
    <t>4.3 Inventory Turnover</t>
  </si>
  <si>
    <t>Inventory Turnover = Cost of Sales / Average Inventory</t>
  </si>
  <si>
    <t>4.4 Return on Assets (ROA)</t>
  </si>
  <si>
    <t>ROA = (Net Income / Average Total Assets) × 100</t>
  </si>
  <si>
    <t>5.1 Debt to Equity (D/E)</t>
  </si>
  <si>
    <t>D/E Ratio = Total Liabilities / Total Shareholders' Equity</t>
  </si>
  <si>
    <t>5.2 Debt to Total Assets</t>
  </si>
  <si>
    <t>Debt to Total Assets = Total Liabilities / Total Assets</t>
  </si>
  <si>
    <t>5.3 Long-term Debt to Capital</t>
  </si>
  <si>
    <t>Long-term Debt to Capital = Long-term Debt / (Long-term Debt + Total Shareholders' Equity)</t>
  </si>
  <si>
    <t>5.4 Times Interest Earned</t>
  </si>
  <si>
    <t>Times Interest Earned = Operating Income / Interest Expense</t>
  </si>
  <si>
    <t>6.1 Income Tax Rate</t>
  </si>
  <si>
    <t>Effective Tax Rate = (Income Tax Expense / Income Before Taxes) × 100</t>
  </si>
  <si>
    <t>6.2 CAPEX Ratios</t>
  </si>
  <si>
    <t>CAPEX % of Sales = (Capital Expenditure / Net Sales) × 100</t>
  </si>
  <si>
    <t>CAPEX % of Fixed Assets = (Capital Expenditure / Net Fixed Assets) × 100</t>
  </si>
  <si>
    <t>6.3 Investor Ratios</t>
  </si>
  <si>
    <t>Earnings Per Share (EPS)</t>
  </si>
  <si>
    <t>Basic EPS = Net Income / Weighted Average Common Shares Outstanding</t>
  </si>
  <si>
    <t>Diluted EPS = Adjusted Net Income / (Weighted Average Shares + Dilutive Securities)</t>
  </si>
  <si>
    <t>Return on Equity (ROE)</t>
  </si>
  <si>
    <t>ROE = (Net Income / Average Shareholders' Equity) × 100</t>
  </si>
  <si>
    <t>Book Value Per Share</t>
  </si>
  <si>
    <t>Book Value Per Share = Total Shareholders' Equity / Shares Outstanding</t>
  </si>
  <si>
    <t>Notes on Calculations:</t>
  </si>
  <si>
    <t>1. For average values, we use the beginning and ending balances of the period.</t>
  </si>
  <si>
    <t>2. All percentages are typically rounded to two decimal places.</t>
  </si>
  <si>
    <t>3. Days calculations are based on a 365-day year.</t>
  </si>
  <si>
    <t>4. Market-based ratios (P/E, Market Cap, etc.) require current market price data.</t>
  </si>
  <si>
    <t>5. Some ratios may have variations in their calculations depending on industry standards or specific analytical needs.</t>
  </si>
  <si>
    <t>Sample Calculations Using Apple's 2022 Data</t>
  </si>
  <si>
    <t>1. Liquidity Ratio Example</t>
  </si>
  <si>
    <t>Current Ratio (2022):</t>
  </si>
  <si>
    <t>Current Assets = $135,405 million</t>
  </si>
  <si>
    <t>Current Liabilities = $153,982 million</t>
  </si>
  <si>
    <t>Current Ratio = 135,405 / 153,982 = 0.88</t>
  </si>
  <si>
    <t>2. Profitability Ratio Example</t>
  </si>
  <si>
    <t>Gross Margin (2022):</t>
  </si>
  <si>
    <t>Net Sales = $394,328 million</t>
  </si>
  <si>
    <t>Cost of Sales = $223,546 million</t>
  </si>
  <si>
    <t>Gross Profit = 394,328 - 223,546 = $170,782 million</t>
  </si>
  <si>
    <t>Gross Margin = (170,782 / 394,328) × 100 = 43.31%</t>
  </si>
  <si>
    <t>3. Growth Rate Example</t>
  </si>
  <si>
    <t>Net Sales Growth (2022 vs 2021):</t>
  </si>
  <si>
    <t>2022 Net Sales = $394,328 million</t>
  </si>
  <si>
    <t>2021 Net Sales = $365,817 million</t>
  </si>
  <si>
    <t>Growth Rate = ((394,328 - 365,817) / 365,817) × 100 = 7.79%</t>
  </si>
  <si>
    <t>4. Asset Utilization Example</t>
  </si>
  <si>
    <t>Total Asset Turnover (2022):</t>
  </si>
  <si>
    <t>Average Total Assets = (352,755 + 351,002) / 2 = $351,878.5 million</t>
  </si>
  <si>
    <t>Total Asset Turnover = 394,328 / 351,878.5 = 1.12</t>
  </si>
  <si>
    <t>5. Solvency Ratio Example</t>
  </si>
  <si>
    <t>Debt to Equity (2022):</t>
  </si>
  <si>
    <t>Total Liabilities = $302,083 million</t>
  </si>
  <si>
    <t>Total Shareholders' Equity = $50,672 million</t>
  </si>
  <si>
    <t>D/E Ratio = 302,083 / 50,672 = 5.96</t>
  </si>
  <si>
    <t>6. Additional Metrics Example</t>
  </si>
  <si>
    <t>Income Tax Rate (2022):</t>
  </si>
  <si>
    <t>Income Tax Expense = $19,300 million</t>
  </si>
  <si>
    <t>Income Before Taxes = $119,103 million</t>
  </si>
  <si>
    <t>Effective Tax Rate = (19,300 / 119,103) × 100 = 16.20%</t>
  </si>
  <si>
    <t>Note: All figures are in millions of dollars and rounded to appropriate decimal places for presentation purposes.</t>
  </si>
  <si>
    <t>Investors Market Ratio</t>
  </si>
  <si>
    <t>P/E</t>
  </si>
  <si>
    <t>EPS</t>
  </si>
  <si>
    <t>Price/BV</t>
  </si>
  <si>
    <t>ROE</t>
  </si>
  <si>
    <t>ROCE</t>
  </si>
  <si>
    <t>BV per Share</t>
  </si>
  <si>
    <t>Div payout ratio</t>
  </si>
  <si>
    <t>Div payout</t>
  </si>
  <si>
    <t>Enterprise Value</t>
  </si>
  <si>
    <t>EV/EBITDA</t>
  </si>
  <si>
    <t>-</t>
  </si>
</sst>
</file>

<file path=xl/styles.xml><?xml version="1.0" encoding="utf-8"?>
<styleSheet xmlns="http://schemas.openxmlformats.org/spreadsheetml/2006/main">
  <numFmts count="7">
    <numFmt numFmtId="0" formatCode="General"/>
    <numFmt numFmtId="165" formatCode="_(* #,##0_);_(* \(#,##0\);_(* &quot;-&quot;??_);_(@_)"/>
    <numFmt numFmtId="3" formatCode="#,##0"/>
    <numFmt numFmtId="166" formatCode="0.0"/>
    <numFmt numFmtId="10" formatCode="0.00%"/>
    <numFmt numFmtId="9" formatCode="0%"/>
    <numFmt numFmtId="164" formatCode="_(* #,##0.00_);_(* \(#,##0.00\);_(* &quot;-&quot;??_);_(@_)"/>
  </numFmts>
  <fonts count="14">
    <font>
      <name val="Calibri"/>
      <sz val="11"/>
    </font>
    <font>
      <name val="Calibri"/>
      <b/>
      <sz val="18"/>
      <color rgb="FFFFFFFF"/>
    </font>
    <font>
      <name val="Calibri"/>
      <b/>
      <sz val="11"/>
      <color rgb="FF000000"/>
    </font>
    <font>
      <name val="Calibri"/>
      <u/>
      <sz val="11"/>
      <color rgb="FF0463C1"/>
    </font>
    <font>
      <name val="Calibri"/>
      <sz val="11"/>
      <color rgb="FF000000"/>
    </font>
    <font>
      <name val="Calibri"/>
      <b/>
      <sz val="20"/>
      <color rgb="FFFFFFFF"/>
    </font>
    <font>
      <name val="Calibri"/>
      <sz val="11"/>
      <color rgb="FFFFFFFF"/>
    </font>
    <font>
      <name val="Calibri"/>
      <sz val="20"/>
      <color rgb="FFFFFFFF"/>
    </font>
    <font>
      <name val="Calibri"/>
      <b/>
      <sz val="24"/>
      <color rgb="FF000000"/>
    </font>
    <font>
      <name val="Calibri"/>
      <b/>
      <sz val="18"/>
      <color rgb="FF000000"/>
    </font>
    <font>
      <name val="Arial Unicode MS"/>
      <sz val="10"/>
      <color rgb="FF000000"/>
    </font>
    <font>
      <name val="Calibri"/>
      <b/>
      <sz val="13"/>
      <color rgb="FF000000"/>
    </font>
    <font>
      <name val="Consolas"/>
      <sz val="10"/>
      <color rgb="FFABB2BF"/>
    </font>
    <font>
      <name val="Calibri"/>
      <sz val="11"/>
      <color rgb="FF000000"/>
    </font>
  </fonts>
  <fills count="6">
    <fill>
      <patternFill patternType="none"/>
    </fill>
    <fill>
      <patternFill patternType="gray125"/>
    </fill>
    <fill>
      <patternFill patternType="solid">
        <fgColor rgb="FF002060"/>
        <bgColor indexed="64"/>
      </patternFill>
    </fill>
    <fill>
      <patternFill patternType="solid">
        <fgColor rgb="FFACB9CA"/>
        <bgColor indexed="64"/>
      </patternFill>
    </fill>
    <fill>
      <patternFill patternType="solid">
        <fgColor rgb="FFE2EFD9"/>
        <bgColor indexed="64"/>
      </patternFill>
    </fill>
    <fill>
      <patternFill patternType="solid">
        <fgColor rgb="FF282C34"/>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alignment vertical="center"/>
    </xf>
    <xf numFmtId="0" fontId="3" fillId="0" borderId="0">
      <alignment vertical="top"/>
      <protection locked="0" hidden="0"/>
    </xf>
    <xf numFmtId="164" fontId="13" fillId="0" borderId="0">
      <alignment vertical="top"/>
      <protection locked="0" hidden="0"/>
    </xf>
  </cellStyleXfs>
  <cellXfs count="46">
    <xf numFmtId="0" fontId="0" fillId="0" borderId="0" xfId="0">
      <alignment vertical="center"/>
    </xf>
    <xf numFmtId="0" fontId="1" fillId="2" borderId="0" xfId="0" applyFont="1" applyFill="1" applyAlignment="1">
      <alignment vertical="bottom"/>
    </xf>
    <xf numFmtId="0" fontId="2" fillId="0" borderId="0" xfId="0" applyFont="1" applyAlignment="1">
      <alignment vertical="bottom"/>
    </xf>
    <xf numFmtId="0" fontId="3" fillId="0" borderId="0" xfId="1" applyAlignment="1">
      <alignment horizontal="left" vertical="bottom" indent="1"/>
    </xf>
    <xf numFmtId="0" fontId="4" fillId="0" borderId="0" xfId="0" applyAlignment="1">
      <alignment horizontal="left" vertical="bottom" indent="1"/>
    </xf>
    <xf numFmtId="0" fontId="2" fillId="0" borderId="0" xfId="0" applyFont="1" applyAlignment="1">
      <alignment horizontal="left" vertical="bottom"/>
    </xf>
    <xf numFmtId="0" fontId="5" fillId="2" borderId="0" xfId="0" applyFont="1" applyFill="1">
      <alignment vertical="center"/>
    </xf>
    <xf numFmtId="0" fontId="6" fillId="2" borderId="0" xfId="0" applyFont="1" applyFill="1" applyAlignment="1">
      <alignment vertical="bottom"/>
    </xf>
    <xf numFmtId="0" fontId="2" fillId="3" borderId="0" xfId="0" applyFont="1" applyFill="1" applyAlignment="1">
      <alignment horizontal="center" vertical="bottom"/>
    </xf>
    <xf numFmtId="0" fontId="2" fillId="0" borderId="0" xfId="0" applyFont="1" applyAlignment="1">
      <alignment horizontal="center" vertical="bottom"/>
    </xf>
    <xf numFmtId="165" fontId="4" fillId="0" borderId="0" xfId="2" applyNumberFormat="1" applyFont="1" applyAlignment="1">
      <alignment vertical="bottom"/>
    </xf>
    <xf numFmtId="0" fontId="2" fillId="0" borderId="1" xfId="0" applyFont="1" applyBorder="1" applyAlignment="1">
      <alignment vertical="bottom"/>
    </xf>
    <xf numFmtId="165" fontId="2" fillId="0" borderId="1" xfId="2" applyNumberFormat="1" applyFont="1" applyBorder="1" applyAlignment="1">
      <alignment vertical="bottom"/>
    </xf>
    <xf numFmtId="0" fontId="2" fillId="0" borderId="2" xfId="0" applyFont="1" applyBorder="1" applyAlignment="1">
      <alignment vertical="bottom"/>
    </xf>
    <xf numFmtId="165" fontId="2" fillId="0" borderId="2" xfId="2" applyNumberFormat="1" applyFont="1" applyBorder="1" applyAlignment="1">
      <alignment vertical="bottom"/>
    </xf>
    <xf numFmtId="0" fontId="4" fillId="4" borderId="0" xfId="0" applyFill="1" applyAlignment="1">
      <alignment vertical="bottom"/>
    </xf>
    <xf numFmtId="3" fontId="4" fillId="0" borderId="0" xfId="0" applyNumberFormat="1" applyAlignment="1">
      <alignment vertical="bottom"/>
    </xf>
    <xf numFmtId="0" fontId="2" fillId="0" borderId="3" xfId="0" applyFont="1" applyBorder="1" applyAlignment="1">
      <alignment horizontal="left" vertical="bottom"/>
    </xf>
    <xf numFmtId="165" fontId="4" fillId="0" borderId="3" xfId="2" applyNumberFormat="1" applyFont="1" applyBorder="1" applyAlignment="1">
      <alignment vertical="bottom"/>
    </xf>
    <xf numFmtId="165" fontId="2" fillId="0" borderId="0" xfId="2" applyNumberFormat="1" applyFont="1" applyAlignment="1">
      <alignment vertical="bottom"/>
    </xf>
    <xf numFmtId="0" fontId="2" fillId="0" borderId="0" xfId="0" applyFont="1" applyAlignment="1">
      <alignment horizontal="left" vertical="bottom" indent="1"/>
    </xf>
    <xf numFmtId="0" fontId="4" fillId="0" borderId="0" xfId="0" applyAlignment="1">
      <alignment horizontal="left" vertical="bottom" indent="2"/>
    </xf>
    <xf numFmtId="0" fontId="7" fillId="2" borderId="0" xfId="0" applyFont="1" applyFill="1" applyAlignment="1">
      <alignment horizontal="left" vertical="bottom"/>
    </xf>
    <xf numFmtId="0" fontId="6" fillId="2" borderId="0" xfId="0" applyFont="1" applyFill="1" applyAlignment="1">
      <alignment horizontal="center" vertical="bottom"/>
    </xf>
    <xf numFmtId="166" fontId="4" fillId="0" borderId="0" xfId="0" applyNumberFormat="1" applyAlignment="1">
      <alignment vertical="bottom"/>
    </xf>
    <xf numFmtId="0" fontId="8" fillId="0" borderId="0" xfId="0" applyFont="1">
      <alignment vertical="center"/>
    </xf>
    <xf numFmtId="0" fontId="9" fillId="0" borderId="0" xfId="0" applyFont="1">
      <alignment vertical="center"/>
    </xf>
    <xf numFmtId="0" fontId="10" fillId="0" borderId="0" xfId="0" applyFont="1" applyAlignment="1">
      <alignment vertical="bottom"/>
    </xf>
    <xf numFmtId="0" fontId="2" fillId="0" borderId="0" xfId="0" applyFont="1" applyAlignment="1">
      <alignment horizontal="center" vertical="center" wrapText="1"/>
    </xf>
    <xf numFmtId="0" fontId="4" fillId="0" borderId="0" xfId="0" applyAlignment="1">
      <alignment vertical="center" wrapText="1"/>
    </xf>
    <xf numFmtId="3" fontId="4" fillId="0" borderId="0" xfId="0" applyNumberFormat="1" applyAlignment="1">
      <alignment vertical="center" wrapText="1"/>
    </xf>
    <xf numFmtId="10" fontId="4" fillId="0" borderId="0" xfId="0" applyNumberFormat="1" applyAlignment="1">
      <alignment vertical="center" wrapText="1"/>
    </xf>
    <xf numFmtId="9" fontId="0" fillId="0" borderId="0" xfId="0" applyNumberFormat="1">
      <alignment vertical="center"/>
    </xf>
    <xf numFmtId="10" fontId="0" fillId="0" borderId="0" xfId="0" applyNumberFormat="1">
      <alignment vertical="center"/>
    </xf>
    <xf numFmtId="9" fontId="0" fillId="0" borderId="0" xfId="0" applyNumberFormat="1">
      <alignment vertical="center"/>
    </xf>
    <xf numFmtId="9" fontId="0" fillId="0" borderId="0" xfId="0" applyNumberFormat="1">
      <alignment vertical="center"/>
    </xf>
    <xf numFmtId="9" fontId="0" fillId="0" borderId="0" xfId="0" applyNumberFormat="1">
      <alignment vertical="center"/>
    </xf>
    <xf numFmtId="3" fontId="0" fillId="0" borderId="0" xfId="0" applyNumberFormat="1">
      <alignment vertical="center"/>
    </xf>
    <xf numFmtId="3" fontId="0" fillId="0" borderId="0" xfId="0" applyNumberFormat="1">
      <alignment vertical="center"/>
    </xf>
    <xf numFmtId="3" fontId="0" fillId="0" borderId="0" xfId="0" applyNumberFormat="1">
      <alignment vertical="center"/>
    </xf>
    <xf numFmtId="0" fontId="11" fillId="0" borderId="0" xfId="0" applyFont="1">
      <alignment vertical="center"/>
    </xf>
    <xf numFmtId="0" fontId="4" fillId="0" borderId="0" xfId="0">
      <alignment vertical="center"/>
    </xf>
    <xf numFmtId="0" fontId="10" fillId="0" borderId="0" xfId="0" applyFont="1">
      <alignment vertical="center"/>
    </xf>
    <xf numFmtId="0" fontId="12" fillId="0" borderId="0" xfId="0" applyFont="1" applyAlignment="1">
      <alignment horizontal="left" vertical="center" indent="1" readingOrder="1"/>
    </xf>
    <xf numFmtId="0" fontId="12" fillId="5" borderId="0" xfId="0" applyFont="1" applyFill="1" applyAlignment="1">
      <alignment horizontal="left" vertical="center" indent="1" readingOrder="1"/>
    </xf>
    <xf numFmtId="0" fontId="4" fillId="0" borderId="0" xfId="0" applyAlignment="1">
      <alignment horizontal="left" vertical="center" indent="1"/>
    </xf>
  </cellXfs>
  <cellStyles count="3">
    <cellStyle name="常规" xfId="0" builtinId="0"/>
    <cellStyle name="Hyperlink" xfId="1"/>
    <cellStyle name="千位分隔" xfId="2" builtinId="3"/>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www.wps.cn/officeDocument/2020/cellImage" Target="cellimages.xml"/><Relationship Id="rId7" Type="http://schemas.openxmlformats.org/officeDocument/2006/relationships/sharedStrings" Target="sharedStrings.xml"/><Relationship Id="rId8"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nvestor.apple.com/investor-relations/default.aspx" TargetMode="External"/><Relationship Id="rId2" Type="http://schemas.openxmlformats.org/officeDocument/2006/relationships/hyperlink" Target="https://www.bloomberg.com/quote/AAPL:US" TargetMode="External"/></Relationships>
</file>

<file path=xl/worksheets/sheet1.xml><?xml version="1.0" encoding="utf-8"?>
<worksheet xmlns:r="http://schemas.openxmlformats.org/officeDocument/2006/relationships" xmlns="http://schemas.openxmlformats.org/spreadsheetml/2006/main">
  <dimension ref="A1:B29"/>
  <sheetViews>
    <sheetView workbookViewId="0" topLeftCell="A43">
      <selection activeCell="A2" sqref="A2"/>
    </sheetView>
  </sheetViews>
  <sheetFormatPr defaultRowHeight="14.5" defaultColWidth="10"/>
  <cols>
    <col min="1" max="1" customWidth="1" width="104.54297" style="0"/>
  </cols>
  <sheetData>
    <row r="1" spans="8:8" ht="23.5">
      <c r="A1" s="1" t="s">
        <v>0</v>
      </c>
    </row>
    <row r="3" spans="8:8">
      <c r="A3" s="2" t="s">
        <v>1</v>
      </c>
    </row>
    <row r="4" spans="8:8">
      <c r="A4" s="3" t="s">
        <v>2</v>
      </c>
    </row>
    <row r="5" spans="8:8">
      <c r="A5" s="2" t="s">
        <v>3</v>
      </c>
    </row>
    <row r="6" spans="8:8">
      <c r="A6" s="4" t="s">
        <v>4</v>
      </c>
    </row>
    <row r="7" spans="8:8">
      <c r="A7" s="4"/>
    </row>
    <row r="8" spans="8:8">
      <c r="A8" s="5" t="s">
        <v>5</v>
      </c>
    </row>
    <row r="9" spans="8:8">
      <c r="A9" s="4" t="s">
        <v>6</v>
      </c>
    </row>
    <row r="10" spans="8:8">
      <c r="A10" s="4" t="s">
        <v>7</v>
      </c>
    </row>
    <row r="11" spans="8:8">
      <c r="A11" s="4" t="s">
        <v>8</v>
      </c>
    </row>
    <row r="12" spans="8:8">
      <c r="A12" s="4" t="s">
        <v>9</v>
      </c>
    </row>
    <row r="13" spans="8:8">
      <c r="A13" s="4"/>
    </row>
    <row r="14" spans="8:8">
      <c r="A14" s="5" t="s">
        <v>10</v>
      </c>
    </row>
    <row r="15" spans="8:8">
      <c r="A15" s="4" t="s">
        <v>11</v>
      </c>
    </row>
    <row r="16" spans="8:8">
      <c r="A16" s="4" t="s">
        <v>7</v>
      </c>
    </row>
    <row r="17" spans="8:8">
      <c r="A17" s="4" t="s">
        <v>8</v>
      </c>
    </row>
    <row r="18" spans="8:8">
      <c r="A18" s="4" t="s">
        <v>12</v>
      </c>
    </row>
    <row r="19" spans="8:8">
      <c r="A19" s="4" t="s">
        <v>13</v>
      </c>
    </row>
    <row r="20" spans="8:8">
      <c r="A20" s="4"/>
    </row>
    <row r="21" spans="8:8">
      <c r="A21" s="5" t="s">
        <v>14</v>
      </c>
    </row>
    <row r="22" spans="8:8">
      <c r="A22" s="4" t="s">
        <v>15</v>
      </c>
    </row>
    <row r="23" spans="8:8">
      <c r="A23" s="4" t="s">
        <v>16</v>
      </c>
    </row>
    <row r="24" spans="8:8">
      <c r="A24" s="4" t="s">
        <v>17</v>
      </c>
    </row>
    <row r="25" spans="8:8">
      <c r="A25" s="4"/>
    </row>
    <row r="26" spans="8:8">
      <c r="A26" s="5" t="s">
        <v>18</v>
      </c>
    </row>
    <row r="27" spans="8:8">
      <c r="A27" s="3" t="s">
        <v>19</v>
      </c>
    </row>
    <row r="29" spans="8:8">
      <c r="A29" s="2" t="s">
        <v>20</v>
      </c>
    </row>
  </sheetData>
  <hyperlinks>
    <hyperlink ref="A4" r:id="rId1"/>
    <hyperlink ref="A27" r:id="rId2"/>
  </hyperlinks>
  <pageMargins left="0.7" right="0.7" top="0.75" bottom="0.75" header="0.3" footer="0.3"/>
</worksheet>
</file>

<file path=xl/worksheets/sheet2.xml><?xml version="1.0" encoding="utf-8"?>
<worksheet xmlns:r="http://schemas.openxmlformats.org/officeDocument/2006/relationships" xmlns="http://schemas.openxmlformats.org/spreadsheetml/2006/main">
  <dimension ref="A1:K114"/>
  <sheetViews>
    <sheetView workbookViewId="0" topLeftCell="B54">
      <selection activeCell="A1" sqref="A1"/>
    </sheetView>
  </sheetViews>
  <sheetFormatPr defaultRowHeight="14.5" defaultColWidth="10"/>
  <cols>
    <col min="1" max="1" customWidth="1" width="59.0" style="0"/>
    <col min="2" max="3" customWidth="1" bestFit="1" width="11.542969" style="0"/>
    <col min="4" max="4" customWidth="1" bestFit="1" width="11.7265625" style="0"/>
  </cols>
  <sheetData>
    <row r="1" spans="8:8" ht="60.0" customHeight="1">
      <c r="A1" s="6" t="s">
        <v>21</v>
      </c>
      <c r="B1" s="7" t="s">
        <v>22</v>
      </c>
      <c r="C1" s="7"/>
      <c r="D1" s="7"/>
      <c r="E1" s="7"/>
      <c r="F1" s="7"/>
      <c r="G1" s="7"/>
      <c r="H1" s="7"/>
      <c r="I1" s="7"/>
      <c r="J1" s="7"/>
    </row>
    <row r="2" spans="8:8">
      <c r="A2" s="8" t="s">
        <v>23</v>
      </c>
      <c r="B2" s="8"/>
      <c r="C2" s="8"/>
      <c r="D2" s="8"/>
    </row>
    <row r="3" spans="8:8">
      <c r="B3" s="9" t="s">
        <v>24</v>
      </c>
      <c r="C3" s="9"/>
      <c r="D3" s="9"/>
    </row>
    <row r="4" spans="8:8">
      <c r="B4" s="2">
        <v>2022.0</v>
      </c>
      <c r="C4" s="2">
        <v>2021.0</v>
      </c>
      <c r="D4" s="2">
        <v>2020.0</v>
      </c>
    </row>
    <row r="5" spans="8:8">
      <c r="A5" t="s">
        <v>25</v>
      </c>
    </row>
    <row r="6" spans="8:8">
      <c r="A6" s="4" t="s">
        <v>26</v>
      </c>
      <c r="B6" s="10">
        <v>316199.0</v>
      </c>
      <c r="C6" s="10">
        <v>297392.0</v>
      </c>
      <c r="D6" s="10">
        <v>220747.0</v>
      </c>
    </row>
    <row r="7" spans="8:8">
      <c r="A7" s="4" t="s">
        <v>27</v>
      </c>
      <c r="B7" s="10">
        <v>78129.0</v>
      </c>
      <c r="C7" s="10">
        <v>68425.0</v>
      </c>
      <c r="D7" s="10">
        <v>53768.0</v>
      </c>
    </row>
    <row r="8" spans="8:8">
      <c r="A8" s="11" t="s">
        <v>28</v>
      </c>
      <c r="B8" s="12">
        <f>+B6+B7</f>
        <v>394328.0</v>
      </c>
      <c r="C8" s="12">
        <f t="shared" si="0" ref="C8:D8">+C6+C7</f>
        <v>365817.0</v>
      </c>
      <c r="D8" s="12">
        <f t="shared" si="0"/>
        <v>274515.0</v>
      </c>
    </row>
    <row r="9" spans="8:8">
      <c r="A9" t="s">
        <v>29</v>
      </c>
      <c r="B9" s="10"/>
      <c r="C9" s="10"/>
      <c r="D9" s="10"/>
    </row>
    <row r="10" spans="8:8">
      <c r="A10" s="4" t="s">
        <v>26</v>
      </c>
      <c r="B10" s="10">
        <v>201471.0</v>
      </c>
      <c r="C10" s="10">
        <v>192266.0</v>
      </c>
      <c r="D10" s="10">
        <v>151286.0</v>
      </c>
    </row>
    <row r="11" spans="8:8">
      <c r="A11" s="4" t="s">
        <v>27</v>
      </c>
      <c r="B11" s="10">
        <v>22075.0</v>
      </c>
      <c r="C11" s="10">
        <v>20715.0</v>
      </c>
      <c r="D11" s="10">
        <v>18273.0</v>
      </c>
    </row>
    <row r="12" spans="8:8">
      <c r="A12" s="11" t="s">
        <v>30</v>
      </c>
      <c r="B12" s="12">
        <f>+B10+B11</f>
        <v>223546.0</v>
      </c>
      <c r="C12" s="12">
        <f t="shared" si="1" ref="C12:D12">+C10+C11</f>
        <v>212981.0</v>
      </c>
      <c r="D12" s="12">
        <f t="shared" si="1"/>
        <v>169559.0</v>
      </c>
    </row>
    <row r="13" spans="8:8">
      <c r="A13" s="11" t="s">
        <v>31</v>
      </c>
      <c r="B13" s="12">
        <f>+B8-B12</f>
        <v>170782.0</v>
      </c>
      <c r="C13" s="12">
        <f t="shared" si="2" ref="C13:D13">+C8-C12</f>
        <v>152836.0</v>
      </c>
      <c r="D13" s="12">
        <f t="shared" si="2"/>
        <v>104956.0</v>
      </c>
    </row>
    <row r="14" spans="8:8">
      <c r="A14" t="s">
        <v>32</v>
      </c>
      <c r="B14" s="10"/>
      <c r="C14" s="10"/>
      <c r="D14" s="10"/>
    </row>
    <row r="15" spans="8:8">
      <c r="A15" s="4" t="s">
        <v>33</v>
      </c>
      <c r="B15" s="10">
        <v>26251.0</v>
      </c>
      <c r="C15" s="10">
        <v>21914.0</v>
      </c>
      <c r="D15" s="10">
        <v>18752.0</v>
      </c>
    </row>
    <row r="16" spans="8:8">
      <c r="A16" s="4" t="s">
        <v>34</v>
      </c>
      <c r="B16" s="10">
        <v>25094.0</v>
      </c>
      <c r="C16" s="10">
        <v>21973.0</v>
      </c>
      <c r="D16" s="10">
        <v>19916.0</v>
      </c>
    </row>
    <row r="17" spans="8:8">
      <c r="A17" s="11" t="s">
        <v>35</v>
      </c>
      <c r="B17" s="12">
        <f>+B15+B16</f>
        <v>51345.0</v>
      </c>
      <c r="C17" s="12">
        <f t="shared" si="3" ref="C17">+C15+C16</f>
        <v>43887.0</v>
      </c>
      <c r="D17" s="12">
        <f t="shared" si="4" ref="D17">+D15+D16</f>
        <v>38668.0</v>
      </c>
    </row>
    <row r="18" spans="8:8" s="2" ht="14.5" customFormat="1">
      <c r="A18" s="11" t="s">
        <v>12</v>
      </c>
      <c r="B18" s="12">
        <f>+B13-B17</f>
        <v>119437.0</v>
      </c>
      <c r="C18" s="12">
        <f t="shared" si="5" ref="C18:D18">+C13-C17</f>
        <v>108949.0</v>
      </c>
      <c r="D18" s="12">
        <f t="shared" si="5"/>
        <v>66288.0</v>
      </c>
    </row>
    <row r="19" spans="8:8">
      <c r="A19" t="s">
        <v>36</v>
      </c>
      <c r="B19" s="10">
        <v>-334.0</v>
      </c>
      <c r="C19" s="10">
        <v>258.0</v>
      </c>
      <c r="D19" s="10">
        <v>803.0</v>
      </c>
    </row>
    <row r="20" spans="8:8">
      <c r="A20" s="11" t="s">
        <v>37</v>
      </c>
      <c r="B20" s="12">
        <f>+B18+B19</f>
        <v>119103.0</v>
      </c>
      <c r="C20" s="12">
        <f t="shared" si="6" ref="C20:D20">+C18+C19</f>
        <v>109207.0</v>
      </c>
      <c r="D20" s="12">
        <f t="shared" si="6"/>
        <v>67091.0</v>
      </c>
    </row>
    <row r="21" spans="8:8">
      <c r="A21" t="s">
        <v>38</v>
      </c>
      <c r="B21" s="10">
        <v>19300.0</v>
      </c>
      <c r="C21" s="10">
        <v>14527.0</v>
      </c>
      <c r="D21" s="10">
        <v>9680.0</v>
      </c>
    </row>
    <row r="22" spans="8:8" ht="15.0">
      <c r="A22" s="13" t="s">
        <v>39</v>
      </c>
      <c r="B22" s="14">
        <f>+B20-B21</f>
        <v>99803.0</v>
      </c>
      <c r="C22" s="14">
        <f t="shared" si="7" ref="C22:D22">+C20-C21</f>
        <v>94680.0</v>
      </c>
      <c r="D22" s="14">
        <f t="shared" si="7"/>
        <v>57411.0</v>
      </c>
    </row>
    <row r="23" spans="8:8" ht="15.0">
      <c r="A23" t="s">
        <v>40</v>
      </c>
    </row>
    <row r="24" spans="8:8">
      <c r="A24" s="4" t="s">
        <v>41</v>
      </c>
      <c r="B24" s="15">
        <v>6.15</v>
      </c>
      <c r="C24" s="15">
        <v>5.67</v>
      </c>
      <c r="D24" s="15">
        <v>3.31</v>
      </c>
    </row>
    <row r="25" spans="8:8">
      <c r="A25" s="4" t="s">
        <v>42</v>
      </c>
      <c r="B25" s="15">
        <v>6.11</v>
      </c>
      <c r="C25" s="15">
        <v>5.61</v>
      </c>
      <c r="D25" s="15">
        <v>3.28</v>
      </c>
    </row>
    <row r="26" spans="8:8">
      <c r="A26" t="s">
        <v>43</v>
      </c>
    </row>
    <row r="27" spans="8:8">
      <c r="A27" s="4" t="s">
        <v>41</v>
      </c>
      <c r="B27" s="16">
        <v>1.6215963E7</v>
      </c>
      <c r="C27" s="16">
        <v>1.6701272E7</v>
      </c>
      <c r="D27" s="16">
        <v>1.7352119E7</v>
      </c>
    </row>
    <row r="28" spans="8:8">
      <c r="A28" s="4" t="s">
        <v>42</v>
      </c>
      <c r="B28" s="16">
        <v>1.6325819E7</v>
      </c>
      <c r="C28" s="16">
        <v>1.6864919E7</v>
      </c>
      <c r="D28" s="16">
        <v>1.7528214E7</v>
      </c>
    </row>
    <row r="31" spans="8:8">
      <c r="A31" s="8" t="s">
        <v>44</v>
      </c>
      <c r="B31" s="8"/>
      <c r="C31" s="8"/>
      <c r="D31" s="8"/>
    </row>
    <row r="32" spans="8:8">
      <c r="B32" s="9" t="s">
        <v>45</v>
      </c>
      <c r="C32" s="9"/>
      <c r="D32" s="9"/>
    </row>
    <row r="33" spans="8:8">
      <c r="B33" s="2">
        <f>+B4</f>
        <v>2022.0</v>
      </c>
      <c r="C33" s="2">
        <f t="shared" si="8" ref="C33:D33">+C4</f>
        <v>2021.0</v>
      </c>
      <c r="D33" s="2">
        <f t="shared" si="8"/>
        <v>2020.0</v>
      </c>
    </row>
    <row r="35" spans="8:8">
      <c r="A35" t="s">
        <v>46</v>
      </c>
    </row>
    <row r="36" spans="8:8">
      <c r="A36" s="4" t="s">
        <v>47</v>
      </c>
      <c r="B36" s="10">
        <v>23646.0</v>
      </c>
      <c r="C36" s="10">
        <v>34940.0</v>
      </c>
      <c r="D36" s="10">
        <v>38016.0</v>
      </c>
    </row>
    <row r="37" spans="8:8">
      <c r="A37" s="4" t="s">
        <v>48</v>
      </c>
      <c r="B37" s="10">
        <v>24658.0</v>
      </c>
      <c r="C37" s="10">
        <v>27699.0</v>
      </c>
      <c r="D37" s="10">
        <v>52927.0</v>
      </c>
    </row>
    <row r="38" spans="8:8">
      <c r="A38" s="4" t="s">
        <v>49</v>
      </c>
      <c r="B38" s="10">
        <v>28184.0</v>
      </c>
      <c r="C38" s="10">
        <v>26278.0</v>
      </c>
      <c r="D38" s="10">
        <v>16120.0</v>
      </c>
    </row>
    <row r="39" spans="8:8">
      <c r="A39" s="4" t="s">
        <v>50</v>
      </c>
      <c r="B39" s="10">
        <v>4946.0</v>
      </c>
      <c r="C39" s="10">
        <v>6580.0</v>
      </c>
      <c r="D39" s="10">
        <v>4061.0</v>
      </c>
    </row>
    <row r="40" spans="8:8">
      <c r="A40" s="4" t="s">
        <v>51</v>
      </c>
      <c r="B40" s="10">
        <v>32748.0</v>
      </c>
      <c r="C40" s="10">
        <v>25228.0</v>
      </c>
      <c r="D40" s="10">
        <v>21325.0</v>
      </c>
    </row>
    <row r="41" spans="8:8">
      <c r="A41" s="4" t="s">
        <v>52</v>
      </c>
      <c r="B41" s="10">
        <v>21223.0</v>
      </c>
      <c r="C41" s="10">
        <v>14111.0</v>
      </c>
      <c r="D41" s="10">
        <v>11264.0</v>
      </c>
    </row>
    <row r="42" spans="8:8">
      <c r="A42" s="11" t="s">
        <v>53</v>
      </c>
      <c r="B42" s="12">
        <f>+SUM(B36:B41)</f>
        <v>135405.0</v>
      </c>
      <c r="C42" s="12">
        <f t="shared" si="9" ref="C42:D42">+SUM(C36:C41)</f>
        <v>134836.0</v>
      </c>
      <c r="D42" s="12">
        <f t="shared" si="9"/>
        <v>143713.0</v>
      </c>
    </row>
    <row r="43" spans="8:8">
      <c r="A43" t="s">
        <v>54</v>
      </c>
      <c r="B43" s="10"/>
      <c r="C43" s="10"/>
      <c r="D43" s="10"/>
    </row>
    <row r="44" spans="8:8">
      <c r="A44" s="4" t="s">
        <v>48</v>
      </c>
      <c r="B44" s="10">
        <v>120805.0</v>
      </c>
      <c r="C44" s="10">
        <v>127877.0</v>
      </c>
      <c r="D44" s="10">
        <v>100887.0</v>
      </c>
    </row>
    <row r="45" spans="8:8">
      <c r="A45" s="4" t="s">
        <v>55</v>
      </c>
      <c r="B45" s="10">
        <v>42117.0</v>
      </c>
      <c r="C45" s="10">
        <v>39440.0</v>
      </c>
      <c r="D45" s="10">
        <v>36766.0</v>
      </c>
    </row>
    <row r="46" spans="8:8">
      <c r="A46" s="4" t="s">
        <v>56</v>
      </c>
      <c r="B46" s="10">
        <v>54428.0</v>
      </c>
      <c r="C46" s="10">
        <v>48849.0</v>
      </c>
      <c r="D46" s="10">
        <v>42522.0</v>
      </c>
    </row>
    <row r="47" spans="8:8">
      <c r="A47" s="11" t="s">
        <v>57</v>
      </c>
      <c r="B47" s="12">
        <f>+SUM(B44:B46)</f>
        <v>217350.0</v>
      </c>
      <c r="C47" s="12">
        <f t="shared" si="10" ref="C47:D47">+SUM(C44:C46)</f>
        <v>216166.0</v>
      </c>
      <c r="D47" s="12">
        <f t="shared" si="10"/>
        <v>180175.0</v>
      </c>
    </row>
    <row r="48" spans="8:8" ht="15.0">
      <c r="A48" s="13" t="s">
        <v>58</v>
      </c>
      <c r="B48" s="14">
        <f>+B42+B47</f>
        <v>352755.0</v>
      </c>
      <c r="C48" s="14">
        <f t="shared" si="11" ref="C48:D48">+C42+C47</f>
        <v>351002.0</v>
      </c>
      <c r="D48" s="14">
        <f t="shared" si="11"/>
        <v>323888.0</v>
      </c>
    </row>
    <row r="49" spans="8:8" ht="15.0"/>
    <row r="50" spans="8:8">
      <c r="A50" t="s">
        <v>59</v>
      </c>
    </row>
    <row r="51" spans="8:8">
      <c r="A51" s="4" t="s">
        <v>60</v>
      </c>
      <c r="B51" s="10">
        <v>64115.0</v>
      </c>
      <c r="C51" s="10">
        <v>54763.0</v>
      </c>
      <c r="D51" s="10">
        <v>42296.0</v>
      </c>
    </row>
    <row r="52" spans="8:8">
      <c r="A52" s="4" t="s">
        <v>61</v>
      </c>
      <c r="B52" s="10">
        <v>60845.0</v>
      </c>
      <c r="C52" s="10">
        <v>47493.0</v>
      </c>
      <c r="D52" s="10">
        <v>42684.0</v>
      </c>
    </row>
    <row r="53" spans="8:8">
      <c r="A53" s="4" t="s">
        <v>62</v>
      </c>
      <c r="B53" s="10">
        <v>7912.0</v>
      </c>
      <c r="C53" s="10">
        <v>7612.0</v>
      </c>
      <c r="D53" s="10">
        <v>6643.0</v>
      </c>
    </row>
    <row r="54" spans="8:8">
      <c r="A54" s="4" t="s">
        <v>63</v>
      </c>
      <c r="B54" s="10">
        <v>9982.0</v>
      </c>
      <c r="C54" s="10">
        <v>6000.0</v>
      </c>
      <c r="D54" s="10">
        <v>4996.0</v>
      </c>
    </row>
    <row r="55" spans="8:8">
      <c r="A55" s="4" t="s">
        <v>64</v>
      </c>
      <c r="B55" s="10">
        <v>11128.0</v>
      </c>
      <c r="C55" s="10">
        <v>9613.0</v>
      </c>
      <c r="D55" s="10">
        <v>8773.0</v>
      </c>
    </row>
    <row r="56" spans="8:8">
      <c r="A56" s="11" t="s">
        <v>65</v>
      </c>
      <c r="B56" s="12">
        <f>+SUM(B51:B55)</f>
        <v>153982.0</v>
      </c>
      <c r="C56" s="12">
        <f t="shared" si="12" ref="C56:D56">+SUM(C51:C55)</f>
        <v>125481.0</v>
      </c>
      <c r="D56" s="12">
        <f t="shared" si="12"/>
        <v>105392.0</v>
      </c>
    </row>
    <row r="57" spans="8:8">
      <c r="A57" t="s">
        <v>66</v>
      </c>
      <c r="B57" s="10"/>
      <c r="C57" s="10"/>
      <c r="D57" s="10"/>
    </row>
    <row r="58" spans="8:8">
      <c r="A58" s="4" t="s">
        <v>62</v>
      </c>
      <c r="B58" s="10"/>
      <c r="C58" s="10"/>
      <c r="D58" s="10"/>
    </row>
    <row r="59" spans="8:8">
      <c r="A59" s="4" t="s">
        <v>64</v>
      </c>
      <c r="B59" s="10">
        <v>98959.0</v>
      </c>
      <c r="C59" s="10">
        <v>109106.0</v>
      </c>
      <c r="D59" s="10">
        <v>98667.0</v>
      </c>
    </row>
    <row r="60" spans="8:8">
      <c r="A60" s="4" t="s">
        <v>67</v>
      </c>
      <c r="B60" s="10">
        <v>49142.0</v>
      </c>
      <c r="C60" s="10">
        <v>53325.0</v>
      </c>
      <c r="D60" s="10">
        <v>54490.0</v>
      </c>
    </row>
    <row r="61" spans="8:8">
      <c r="A61" s="17" t="s">
        <v>68</v>
      </c>
      <c r="B61" s="18">
        <f>+B59+B60</f>
        <v>148101.0</v>
      </c>
      <c r="C61" s="18">
        <f t="shared" si="13" ref="C61:D61">+C59+C60</f>
        <v>162431.0</v>
      </c>
      <c r="D61" s="18">
        <f t="shared" si="13"/>
        <v>153157.0</v>
      </c>
    </row>
    <row r="62" spans="8:8">
      <c r="A62" s="11" t="s">
        <v>69</v>
      </c>
      <c r="B62" s="12">
        <f>+B56+B61</f>
        <v>302083.0</v>
      </c>
      <c r="C62" s="12">
        <f t="shared" si="14" ref="C62:D62">+C56+C61</f>
        <v>287912.0</v>
      </c>
      <c r="D62" s="12">
        <f t="shared" si="14"/>
        <v>258549.0</v>
      </c>
    </row>
    <row r="63" spans="8:8">
      <c r="B63" s="10"/>
      <c r="C63" s="10"/>
      <c r="D63" s="10"/>
    </row>
    <row r="64" spans="8:8">
      <c r="A64" t="s">
        <v>70</v>
      </c>
      <c r="B64" s="10"/>
      <c r="C64" s="10"/>
      <c r="D64" s="10"/>
    </row>
    <row r="65" spans="8:8">
      <c r="A65" s="4" t="s">
        <v>71</v>
      </c>
      <c r="B65" s="10">
        <v>64849.0</v>
      </c>
      <c r="C65" s="10">
        <v>57365.0</v>
      </c>
      <c r="D65" s="10">
        <v>50779.0</v>
      </c>
    </row>
    <row r="66" spans="8:8">
      <c r="A66" s="4" t="s">
        <v>72</v>
      </c>
      <c r="B66" s="10">
        <v>-3068.0</v>
      </c>
      <c r="C66" s="10">
        <v>5562.0</v>
      </c>
      <c r="D66" s="10">
        <v>14966.0</v>
      </c>
    </row>
    <row r="67" spans="8:8">
      <c r="A67" s="4" t="s">
        <v>73</v>
      </c>
      <c r="B67" s="10">
        <v>-11109.0</v>
      </c>
      <c r="C67" s="10">
        <v>163.0</v>
      </c>
      <c r="D67" s="10">
        <v>-406.0</v>
      </c>
    </row>
    <row r="68" spans="8:8">
      <c r="A68" s="11" t="s">
        <v>74</v>
      </c>
      <c r="B68" s="12">
        <f>+SUM(B65:B67)</f>
        <v>50672.0</v>
      </c>
      <c r="C68" s="12">
        <f t="shared" si="15" ref="C68:D68">+SUM(C65:C67)</f>
        <v>63090.0</v>
      </c>
      <c r="D68" s="12">
        <f t="shared" si="15"/>
        <v>65339.0</v>
      </c>
    </row>
    <row r="69" spans="8:8" ht="15.0">
      <c r="A69" s="13" t="s">
        <v>75</v>
      </c>
      <c r="B69" s="14">
        <f>+B68+B62</f>
        <v>352755.0</v>
      </c>
      <c r="C69" s="14">
        <f t="shared" si="16" ref="C69:D69">+C68+C62</f>
        <v>351002.0</v>
      </c>
      <c r="D69" s="14">
        <f t="shared" si="16"/>
        <v>323888.0</v>
      </c>
    </row>
    <row r="70" spans="8:8" ht="15.0"/>
    <row r="71" spans="8:8">
      <c r="A71" s="8" t="s">
        <v>76</v>
      </c>
      <c r="B71" s="8"/>
      <c r="C71" s="8"/>
      <c r="D71" s="8"/>
    </row>
    <row r="72" spans="8:8">
      <c r="B72" s="9" t="s">
        <v>24</v>
      </c>
      <c r="C72" s="9"/>
      <c r="D72" s="9"/>
    </row>
    <row r="73" spans="8:8">
      <c r="B73" s="2">
        <f>+B33</f>
        <v>2022.0</v>
      </c>
      <c r="C73" s="2">
        <f t="shared" si="17" ref="C73:D73">+C33</f>
        <v>2021.0</v>
      </c>
      <c r="D73" s="2">
        <f t="shared" si="17"/>
        <v>2020.0</v>
      </c>
    </row>
    <row r="75" spans="8:8">
      <c r="A75" s="2" t="s">
        <v>77</v>
      </c>
      <c r="B75" s="19"/>
      <c r="C75" s="19"/>
      <c r="D75" s="19"/>
    </row>
    <row r="76" spans="8:8">
      <c r="A76" t="s">
        <v>78</v>
      </c>
      <c r="B76" s="10">
        <f>+B22</f>
        <v>99803.0</v>
      </c>
      <c r="C76" s="10">
        <f t="shared" si="18" ref="C76:D76">+C22</f>
        <v>94680.0</v>
      </c>
      <c r="D76" s="10">
        <f t="shared" si="18"/>
        <v>57411.0</v>
      </c>
    </row>
    <row r="77" spans="8:8">
      <c r="A77" s="20" t="s">
        <v>39</v>
      </c>
      <c r="B77" s="19"/>
      <c r="C77" s="19"/>
      <c r="D77" s="19"/>
    </row>
    <row r="78" spans="8:8">
      <c r="A78" s="4" t="s">
        <v>79</v>
      </c>
      <c r="B78" s="10"/>
      <c r="C78" s="10"/>
      <c r="D78" s="10"/>
    </row>
    <row r="79" spans="8:8">
      <c r="A79" s="21" t="s">
        <v>80</v>
      </c>
      <c r="B79" s="10">
        <v>11104.0</v>
      </c>
      <c r="C79" s="10">
        <v>11284.0</v>
      </c>
      <c r="D79" s="10">
        <v>11056.0</v>
      </c>
    </row>
    <row r="80" spans="8:8">
      <c r="A80" s="21" t="s">
        <v>81</v>
      </c>
      <c r="B80" s="10">
        <v>9038.0</v>
      </c>
      <c r="C80" s="10">
        <v>7906.0</v>
      </c>
      <c r="D80" s="10">
        <v>6829.0</v>
      </c>
    </row>
    <row r="81" spans="8:8">
      <c r="A81" s="21" t="s">
        <v>82</v>
      </c>
      <c r="B81" s="10">
        <v>895.0</v>
      </c>
      <c r="C81" s="10">
        <v>-4774.0</v>
      </c>
      <c r="D81" s="10">
        <v>-215.0</v>
      </c>
    </row>
    <row r="82" spans="8:8">
      <c r="A82" s="21" t="s">
        <v>83</v>
      </c>
      <c r="B82" s="10">
        <v>111.0</v>
      </c>
      <c r="C82" s="10">
        <v>-147.0</v>
      </c>
      <c r="D82" s="10">
        <v>-97.0</v>
      </c>
    </row>
    <row r="83" spans="8:8">
      <c r="A83" t="s">
        <v>84</v>
      </c>
      <c r="B83" s="10"/>
      <c r="C83" s="10"/>
      <c r="D83" s="10"/>
    </row>
    <row r="84" spans="8:8">
      <c r="A84" s="4" t="s">
        <v>49</v>
      </c>
      <c r="B84" s="10">
        <v>-1823.0</v>
      </c>
      <c r="C84" s="10">
        <v>-10125.0</v>
      </c>
      <c r="D84" s="10">
        <v>6917.0</v>
      </c>
    </row>
    <row r="85" spans="8:8">
      <c r="A85" s="4" t="s">
        <v>50</v>
      </c>
      <c r="B85" s="10">
        <v>1484.0</v>
      </c>
      <c r="C85" s="10">
        <v>-2642.0</v>
      </c>
      <c r="D85" s="10">
        <v>-127.0</v>
      </c>
    </row>
    <row r="86" spans="8:8">
      <c r="A86" s="4" t="s">
        <v>51</v>
      </c>
      <c r="B86" s="10">
        <v>-7520.0</v>
      </c>
      <c r="C86" s="10">
        <v>-3903.0</v>
      </c>
      <c r="D86" s="10">
        <v>1553.0</v>
      </c>
    </row>
    <row r="87" spans="8:8">
      <c r="A87" s="4" t="s">
        <v>85</v>
      </c>
      <c r="B87" s="10">
        <v>-6499.0</v>
      </c>
      <c r="C87" s="10">
        <v>-8042.0</v>
      </c>
      <c r="D87" s="10">
        <v>-9588.0</v>
      </c>
    </row>
    <row r="88" spans="8:8">
      <c r="A88" s="4" t="s">
        <v>60</v>
      </c>
      <c r="B88" s="10">
        <v>9448.0</v>
      </c>
      <c r="C88" s="10">
        <v>12326.0</v>
      </c>
      <c r="D88" s="10">
        <v>-4062.0</v>
      </c>
    </row>
    <row r="89" spans="8:8">
      <c r="A89" s="4" t="s">
        <v>62</v>
      </c>
      <c r="B89" s="10">
        <v>478.0</v>
      </c>
      <c r="C89" s="10">
        <v>1676.0</v>
      </c>
      <c r="D89" s="10">
        <v>2081.0</v>
      </c>
    </row>
    <row r="90" spans="8:8">
      <c r="A90" s="4" t="s">
        <v>86</v>
      </c>
      <c r="B90" s="10">
        <v>5632.0</v>
      </c>
      <c r="C90" s="10">
        <v>5799.0</v>
      </c>
      <c r="D90" s="10">
        <v>8916.0</v>
      </c>
    </row>
    <row r="91" spans="8:8">
      <c r="A91" s="11" t="s">
        <v>87</v>
      </c>
      <c r="B91" s="12">
        <f>+SUM(B76:B90)</f>
        <v>122151.0</v>
      </c>
      <c r="C91" s="12">
        <f t="shared" si="19" ref="C91:D91">+SUM(C76:C90)</f>
        <v>104038.0</v>
      </c>
      <c r="D91" s="12">
        <f t="shared" si="19"/>
        <v>80674.0</v>
      </c>
    </row>
    <row r="92" spans="8:8">
      <c r="A92" s="2" t="s">
        <v>88</v>
      </c>
      <c r="B92" s="10"/>
      <c r="C92" s="10"/>
      <c r="D92" s="10"/>
    </row>
    <row r="93" spans="8:8">
      <c r="A93" s="4" t="s">
        <v>89</v>
      </c>
      <c r="B93" s="10">
        <v>-76923.0</v>
      </c>
      <c r="C93" s="10">
        <v>-109558.0</v>
      </c>
      <c r="D93" s="10">
        <v>-114938.0</v>
      </c>
    </row>
    <row r="94" spans="8:8">
      <c r="A94" s="4" t="s">
        <v>90</v>
      </c>
      <c r="B94" s="10">
        <v>29917.0</v>
      </c>
      <c r="C94" s="10">
        <v>59023.0</v>
      </c>
      <c r="D94" s="10">
        <v>69918.0</v>
      </c>
    </row>
    <row r="95" spans="8:8">
      <c r="A95" s="4" t="s">
        <v>91</v>
      </c>
      <c r="B95" s="10">
        <v>37446.0</v>
      </c>
      <c r="C95" s="10">
        <v>47460.0</v>
      </c>
      <c r="D95" s="10">
        <v>50473.0</v>
      </c>
    </row>
    <row r="96" spans="8:8">
      <c r="A96" s="4" t="s">
        <v>92</v>
      </c>
      <c r="B96" s="10">
        <v>-10708.0</v>
      </c>
      <c r="C96" s="10">
        <v>-11085.0</v>
      </c>
      <c r="D96" s="10">
        <v>-7309.0</v>
      </c>
    </row>
    <row r="97" spans="8:8">
      <c r="A97" s="4" t="s">
        <v>93</v>
      </c>
      <c r="B97" s="10">
        <v>-306.0</v>
      </c>
      <c r="C97" s="10">
        <v>-33.0</v>
      </c>
      <c r="D97" s="10">
        <v>-1524.0</v>
      </c>
    </row>
    <row r="98" spans="8:8">
      <c r="A98" s="4" t="s">
        <v>83</v>
      </c>
      <c r="B98" s="10">
        <v>-1780.0</v>
      </c>
      <c r="C98" s="10">
        <v>-352.0</v>
      </c>
      <c r="D98" s="10">
        <v>-909.0</v>
      </c>
    </row>
    <row r="99" spans="8:8">
      <c r="A99" s="11" t="s">
        <v>94</v>
      </c>
      <c r="B99" s="12">
        <f>+SUM(B93:B98)</f>
        <v>-22354.0</v>
      </c>
      <c r="C99" s="12">
        <f t="shared" si="20" ref="C99:D99">+SUM(C93:C98)</f>
        <v>-14545.0</v>
      </c>
      <c r="D99" s="12">
        <f t="shared" si="20"/>
        <v>-4289.0</v>
      </c>
    </row>
    <row r="100" spans="8:8">
      <c r="A100" s="2" t="s">
        <v>95</v>
      </c>
      <c r="B100" s="10"/>
      <c r="C100" s="10"/>
      <c r="D100" s="10"/>
    </row>
    <row r="101" spans="8:8">
      <c r="A101" s="4" t="s">
        <v>96</v>
      </c>
      <c r="B101" s="10">
        <v>-6223.0</v>
      </c>
      <c r="C101" s="10">
        <v>-6556.0</v>
      </c>
      <c r="D101" s="10">
        <v>-3634.0</v>
      </c>
    </row>
    <row r="102" spans="8:8">
      <c r="A102" s="4" t="s">
        <v>97</v>
      </c>
      <c r="B102" s="10">
        <v>-14841.0</v>
      </c>
      <c r="C102" s="10">
        <v>-14467.0</v>
      </c>
      <c r="D102" s="10">
        <v>-14081.0</v>
      </c>
    </row>
    <row r="103" spans="8:8">
      <c r="A103" s="4" t="s">
        <v>98</v>
      </c>
      <c r="B103" s="10">
        <v>-89402.0</v>
      </c>
      <c r="C103" s="10">
        <v>-85971.0</v>
      </c>
      <c r="D103" s="10">
        <v>-72358.0</v>
      </c>
    </row>
    <row r="104" spans="8:8">
      <c r="A104" s="4" t="s">
        <v>99</v>
      </c>
      <c r="B104" s="10">
        <v>5465.0</v>
      </c>
      <c r="C104" s="10">
        <v>20393.0</v>
      </c>
      <c r="D104" s="10">
        <v>16091.0</v>
      </c>
    </row>
    <row r="105" spans="8:8">
      <c r="A105" s="4" t="s">
        <v>100</v>
      </c>
      <c r="B105" s="10">
        <v>-9543.0</v>
      </c>
      <c r="C105" s="10">
        <v>-8750.0</v>
      </c>
      <c r="D105" s="10">
        <v>-12629.0</v>
      </c>
    </row>
    <row r="106" spans="8:8">
      <c r="A106" s="4" t="s">
        <v>101</v>
      </c>
      <c r="B106" s="10">
        <v>3955.0</v>
      </c>
      <c r="C106" s="10">
        <v>1022.0</v>
      </c>
      <c r="D106" s="10">
        <v>-963.0</v>
      </c>
    </row>
    <row r="107" spans="8:8">
      <c r="A107" s="4" t="s">
        <v>83</v>
      </c>
      <c r="B107" s="10">
        <v>-160.0</v>
      </c>
      <c r="C107" s="10">
        <v>976.0</v>
      </c>
      <c r="D107" s="10">
        <v>754.0</v>
      </c>
    </row>
    <row r="108" spans="8:8">
      <c r="A108" s="11" t="s">
        <v>102</v>
      </c>
      <c r="B108" s="12">
        <f>+SUM(B101:B107)</f>
        <v>-110749.0</v>
      </c>
      <c r="C108" s="12">
        <f t="shared" si="21" ref="C108:D108">+SUM(C101:C107)</f>
        <v>-93353.0</v>
      </c>
      <c r="D108" s="12">
        <f t="shared" si="21"/>
        <v>-86820.0</v>
      </c>
    </row>
    <row r="109" spans="8:8">
      <c r="A109" s="11" t="s">
        <v>103</v>
      </c>
      <c r="B109" s="12">
        <f>+B91+B99+B108</f>
        <v>-10952.0</v>
      </c>
      <c r="C109" s="12">
        <f t="shared" si="22" ref="C109:D109">+C91+C99+C108</f>
        <v>-3860.0</v>
      </c>
      <c r="D109" s="12">
        <f t="shared" si="22"/>
        <v>-10435.0</v>
      </c>
    </row>
    <row r="110" spans="8:8" ht="15.0">
      <c r="A110" s="13" t="s">
        <v>104</v>
      </c>
      <c r="B110" s="14">
        <v>24977.0</v>
      </c>
      <c r="C110" s="14">
        <v>35929.0</v>
      </c>
      <c r="D110" s="14">
        <v>39789.0</v>
      </c>
    </row>
    <row r="111" spans="8:8" ht="15.0">
      <c r="B111" s="10"/>
      <c r="C111" s="10"/>
      <c r="D111" s="10"/>
    </row>
    <row r="112" spans="8:8">
      <c r="A112" t="s">
        <v>105</v>
      </c>
      <c r="B112" s="10"/>
      <c r="C112" s="10"/>
      <c r="D112" s="10"/>
    </row>
    <row r="113" spans="8:8">
      <c r="A113" t="s">
        <v>106</v>
      </c>
      <c r="B113" s="10">
        <v>19573.0</v>
      </c>
      <c r="C113" s="10">
        <v>25385.0</v>
      </c>
      <c r="D113" s="10">
        <v>9501.0</v>
      </c>
    </row>
    <row r="114" spans="8:8">
      <c r="A114" t="s">
        <v>107</v>
      </c>
      <c r="B114" s="10">
        <v>2865.0</v>
      </c>
      <c r="C114" s="10">
        <v>2687.0</v>
      </c>
      <c r="D114" s="10">
        <v>3002.0</v>
      </c>
    </row>
  </sheetData>
  <mergeCells count="6">
    <mergeCell ref="B3:D3"/>
    <mergeCell ref="B32:D32"/>
    <mergeCell ref="B72:D72"/>
    <mergeCell ref="A71:D71"/>
    <mergeCell ref="A2:D2"/>
    <mergeCell ref="A31:D31"/>
  </mergeCells>
  <pageMargins left="0.7" right="0.7" top="0.75" bottom="0.75" header="0.3" footer="0.3"/>
</worksheet>
</file>

<file path=xl/worksheets/sheet3.xml><?xml version="1.0" encoding="utf-8"?>
<worksheet xmlns:r="http://schemas.openxmlformats.org/officeDocument/2006/relationships" xmlns="http://schemas.openxmlformats.org/spreadsheetml/2006/main">
  <dimension ref="A1:K51"/>
  <sheetViews>
    <sheetView workbookViewId="0" topLeftCell="A30">
      <selection activeCell="A1" sqref="A1"/>
    </sheetView>
  </sheetViews>
  <sheetFormatPr defaultRowHeight="14.5" defaultColWidth="10"/>
  <cols>
    <col min="1" max="1" customWidth="1" width="4.7265625" style="0"/>
    <col min="2" max="2" customWidth="1" width="44.816406" style="0"/>
  </cols>
  <sheetData>
    <row r="1" spans="8:8" ht="60.0" customHeight="1">
      <c r="A1" s="6"/>
      <c r="B1" s="22" t="s">
        <v>21</v>
      </c>
      <c r="C1" s="23"/>
      <c r="D1" s="23"/>
      <c r="E1" s="23"/>
      <c r="F1" s="23"/>
      <c r="G1" s="23"/>
      <c r="H1" s="23"/>
      <c r="I1" s="23"/>
      <c r="J1" s="23"/>
    </row>
    <row r="2" spans="8:8">
      <c r="C2" s="9" t="s">
        <v>24</v>
      </c>
      <c r="D2" s="9"/>
      <c r="E2" s="9"/>
    </row>
    <row r="3" spans="8:8">
      <c r="C3" s="2">
        <f>+'Financial Statements'!B4</f>
        <v>2022.0</v>
      </c>
      <c r="D3" s="2">
        <f>+'Financial Statements'!C4</f>
        <v>2021.0</v>
      </c>
      <c r="E3" s="2">
        <f>+'Financial Statements'!D4</f>
        <v>2020.0</v>
      </c>
    </row>
    <row r="4" spans="8:8">
      <c r="A4" s="24">
        <v>1.0</v>
      </c>
      <c r="B4" s="2" t="s">
        <v>108</v>
      </c>
    </row>
    <row r="5" spans="8:8">
      <c r="A5" s="24">
        <f>+A4+0.1</f>
        <v>1.1</v>
      </c>
      <c r="B5" s="4" t="s">
        <v>109</v>
      </c>
    </row>
    <row r="6" spans="8:8">
      <c r="A6" s="24">
        <f t="shared" si="0" ref="A6:A13">+A5+0.1</f>
        <v>1.2000000000000002</v>
      </c>
      <c r="B6" s="4" t="s">
        <v>110</v>
      </c>
    </row>
    <row r="7" spans="8:8">
      <c r="A7" s="24">
        <f t="shared" si="0"/>
        <v>1.3</v>
      </c>
      <c r="B7" s="4" t="s">
        <v>111</v>
      </c>
    </row>
    <row r="8" spans="8:8">
      <c r="A8" s="24">
        <f t="shared" si="0"/>
        <v>1.4000000000000001</v>
      </c>
      <c r="B8" s="4" t="s">
        <v>112</v>
      </c>
    </row>
    <row r="9" spans="8:8">
      <c r="A9" s="24">
        <f t="shared" si="0"/>
        <v>1.5</v>
      </c>
      <c r="B9" s="4" t="s">
        <v>113</v>
      </c>
    </row>
    <row r="10" spans="8:8">
      <c r="A10" s="24">
        <f t="shared" si="0"/>
        <v>1.6</v>
      </c>
      <c r="B10" s="4" t="s">
        <v>114</v>
      </c>
    </row>
    <row r="11" spans="8:8">
      <c r="A11" s="24">
        <f t="shared" si="0"/>
        <v>1.7000000000000002</v>
      </c>
      <c r="B11" s="4" t="s">
        <v>115</v>
      </c>
    </row>
    <row r="12" spans="8:8">
      <c r="A12" s="24">
        <f t="shared" si="0"/>
        <v>1.8</v>
      </c>
      <c r="B12" s="4" t="s">
        <v>116</v>
      </c>
    </row>
    <row r="13" spans="8:8">
      <c r="A13" s="24">
        <f t="shared" si="0"/>
        <v>1.9000000000000001</v>
      </c>
      <c r="B13" s="4" t="s">
        <v>117</v>
      </c>
    </row>
    <row r="14" spans="8:8">
      <c r="A14" s="24"/>
      <c r="B14" s="21" t="s">
        <v>118</v>
      </c>
    </row>
    <row r="15" spans="8:8">
      <c r="A15" s="24"/>
    </row>
    <row r="16" spans="8:8">
      <c r="A16" s="24">
        <f>+A4+1</f>
        <v>2.0</v>
      </c>
      <c r="B16" s="5" t="s">
        <v>119</v>
      </c>
    </row>
    <row r="17" spans="8:8">
      <c r="A17" s="24">
        <f>+A16+0.1</f>
        <v>2.1</v>
      </c>
      <c r="B17" s="4" t="s">
        <v>31</v>
      </c>
    </row>
    <row r="18" spans="8:8">
      <c r="A18" s="24">
        <f>+A17+0.1</f>
        <v>2.2</v>
      </c>
      <c r="B18" s="4" t="s">
        <v>120</v>
      </c>
    </row>
    <row r="19" spans="8:8">
      <c r="A19" s="24"/>
      <c r="B19" s="21" t="s">
        <v>121</v>
      </c>
    </row>
    <row r="20" spans="8:8">
      <c r="A20" s="24">
        <f>+A18+0.1</f>
        <v>2.3000000000000003</v>
      </c>
      <c r="B20" s="4" t="s">
        <v>122</v>
      </c>
    </row>
    <row r="21" spans="8:8">
      <c r="A21" s="24"/>
      <c r="B21" s="21" t="s">
        <v>123</v>
      </c>
    </row>
    <row r="22" spans="8:8">
      <c r="A22" s="24">
        <f>+A20+0.1</f>
        <v>2.4</v>
      </c>
      <c r="B22" s="4" t="s">
        <v>124</v>
      </c>
    </row>
    <row r="23" spans="8:8">
      <c r="A23" s="24"/>
    </row>
    <row r="24" spans="8:8">
      <c r="A24" s="24">
        <f>+A16+1</f>
        <v>3.0</v>
      </c>
      <c r="B24" s="2" t="s">
        <v>125</v>
      </c>
    </row>
    <row r="25" spans="8:8">
      <c r="A25" s="24">
        <f>+A24+0.1</f>
        <v>3.1</v>
      </c>
      <c r="B25" s="4" t="s">
        <v>126</v>
      </c>
    </row>
    <row r="26" spans="8:8">
      <c r="A26" s="24">
        <f t="shared" si="1" ref="A26:A30">+A25+0.1</f>
        <v>3.2</v>
      </c>
      <c r="B26" s="4" t="s">
        <v>127</v>
      </c>
    </row>
    <row r="27" spans="8:8">
      <c r="A27" s="24">
        <f t="shared" si="1"/>
        <v>3.3000000000000003</v>
      </c>
      <c r="B27" s="4" t="s">
        <v>128</v>
      </c>
    </row>
    <row r="28" spans="8:8">
      <c r="A28" s="24">
        <f t="shared" si="1"/>
        <v>3.4</v>
      </c>
      <c r="B28" s="4" t="s">
        <v>129</v>
      </c>
    </row>
    <row r="29" spans="8:8">
      <c r="A29" s="24">
        <f t="shared" si="1"/>
        <v>3.5</v>
      </c>
      <c r="B29" s="4" t="s">
        <v>130</v>
      </c>
    </row>
    <row r="30" spans="8:8">
      <c r="A30" s="24">
        <f t="shared" si="1"/>
        <v>3.6</v>
      </c>
      <c r="B30" s="4" t="s">
        <v>131</v>
      </c>
    </row>
    <row r="31" spans="8:8">
      <c r="A31" s="24"/>
      <c r="B31" s="21" t="s">
        <v>132</v>
      </c>
    </row>
    <row r="32" spans="8:8">
      <c r="A32" s="24"/>
    </row>
    <row r="33" spans="8:8">
      <c r="A33" s="24">
        <f>+A24+1</f>
        <v>4.0</v>
      </c>
      <c r="B33" s="5" t="s">
        <v>133</v>
      </c>
    </row>
    <row r="34" spans="8:8">
      <c r="A34" s="24">
        <f>+A33+0.1</f>
        <v>4.1</v>
      </c>
      <c r="B34" s="4" t="s">
        <v>134</v>
      </c>
    </row>
    <row r="35" spans="8:8">
      <c r="A35" s="24">
        <f t="shared" si="2" ref="A35:A37">+A34+0.1</f>
        <v>4.199999999999999</v>
      </c>
      <c r="B35" s="4" t="s">
        <v>135</v>
      </c>
    </row>
    <row r="36" spans="8:8">
      <c r="A36" s="24">
        <f t="shared" si="2"/>
        <v>4.3</v>
      </c>
      <c r="B36" s="4" t="s">
        <v>136</v>
      </c>
    </row>
    <row r="37" spans="8:8">
      <c r="A37" s="24">
        <f t="shared" si="2"/>
        <v>4.3999999999999995</v>
      </c>
      <c r="B37" s="4" t="s">
        <v>137</v>
      </c>
    </row>
    <row r="38" spans="8:8">
      <c r="A38" s="24"/>
    </row>
    <row r="39" spans="8:8">
      <c r="A39" s="24">
        <f>+A33+1</f>
        <v>5.0</v>
      </c>
      <c r="B39" s="5" t="s">
        <v>138</v>
      </c>
    </row>
    <row r="40" spans="8:8">
      <c r="A40" s="24">
        <f>+A39+0.1</f>
        <v>5.1</v>
      </c>
      <c r="B40" s="4" t="s">
        <v>139</v>
      </c>
    </row>
    <row r="41" spans="8:8">
      <c r="A41" s="24">
        <f t="shared" si="3" ref="A41:A44">+A40+0.1</f>
        <v>5.199999999999999</v>
      </c>
      <c r="B41" s="21" t="s">
        <v>140</v>
      </c>
    </row>
    <row r="42" spans="8:8">
      <c r="A42" s="24">
        <f t="shared" si="3"/>
        <v>5.3</v>
      </c>
      <c r="B42" s="4" t="s">
        <v>141</v>
      </c>
    </row>
    <row r="43" spans="8:8">
      <c r="A43" s="24">
        <f t="shared" si="3"/>
        <v>5.3999999999999995</v>
      </c>
      <c r="B43" s="21" t="s">
        <v>142</v>
      </c>
    </row>
    <row r="44" spans="8:8">
      <c r="A44" s="24">
        <f t="shared" si="3"/>
        <v>5.5</v>
      </c>
      <c r="B44" s="4" t="s">
        <v>143</v>
      </c>
    </row>
    <row r="45" spans="8:8">
      <c r="A45" s="24"/>
      <c r="B45" s="21" t="s">
        <v>144</v>
      </c>
    </row>
    <row r="46" spans="8:8">
      <c r="A46" s="24">
        <f>+A44+0.1</f>
        <v>5.6</v>
      </c>
      <c r="B46" s="4" t="s">
        <v>145</v>
      </c>
    </row>
    <row r="47" spans="8:8">
      <c r="A47" s="24">
        <f t="shared" si="4" ref="A47:A50">+A45+0.1</f>
        <v>0.1</v>
      </c>
      <c r="B47" s="4" t="s">
        <v>146</v>
      </c>
    </row>
    <row r="48" spans="8:8">
      <c r="A48" s="24">
        <f t="shared" si="4"/>
        <v>5.699999999999999</v>
      </c>
      <c r="B48" s="4" t="s">
        <v>147</v>
      </c>
    </row>
    <row r="49" spans="8:8">
      <c r="A49" s="24">
        <f t="shared" si="4"/>
        <v>0.2</v>
      </c>
      <c r="B49" s="4" t="s">
        <v>137</v>
      </c>
    </row>
    <row r="50" spans="8:8">
      <c r="A50" s="24">
        <f t="shared" si="4"/>
        <v>5.8</v>
      </c>
      <c r="B50" s="4" t="s">
        <v>148</v>
      </c>
    </row>
    <row r="51" spans="8:8">
      <c r="A51" s="24"/>
      <c r="B51" s="21" t="s">
        <v>149</v>
      </c>
    </row>
  </sheetData>
  <mergeCells count="1">
    <mergeCell ref="C2:E2"/>
  </mergeCells>
  <pageMargins left="0.7" right="0.7" top="0.75" bottom="0.75" header="0.3" footer="0.3"/>
</worksheet>
</file>

<file path=xl/worksheets/sheet4.xml><?xml version="1.0" encoding="utf-8"?>
<worksheet xmlns:r="http://schemas.openxmlformats.org/officeDocument/2006/relationships" xmlns="http://schemas.openxmlformats.org/spreadsheetml/2006/main">
  <dimension ref="C2:G79"/>
  <sheetViews>
    <sheetView tabSelected="1" workbookViewId="0" topLeftCell="A57" zoomScale="63">
      <selection activeCell="F70" sqref="F70"/>
    </sheetView>
  </sheetViews>
  <sheetFormatPr defaultRowHeight="14.5" defaultColWidth="10"/>
  <sheetData>
    <row r="3" spans="8:8" ht="31.0">
      <c r="C3" s="25" t="s">
        <v>150</v>
      </c>
    </row>
    <row r="5" spans="8:8" ht="23.5">
      <c r="C5" s="26" t="s">
        <v>151</v>
      </c>
    </row>
    <row r="6" spans="8:8">
      <c r="C6" s="27"/>
    </row>
    <row r="7" spans="8:8">
      <c r="C7" s="28" t="s">
        <v>152</v>
      </c>
      <c r="D7" s="28">
        <v>2022.0</v>
      </c>
      <c r="E7" s="28">
        <v>2021.0</v>
      </c>
      <c r="F7" s="28">
        <v>2020.0</v>
      </c>
    </row>
    <row r="8" spans="8:8" ht="29.0">
      <c r="C8" s="29" t="s">
        <v>153</v>
      </c>
      <c r="D8" s="29">
        <v>0.88</v>
      </c>
      <c r="E8" s="29">
        <v>1.07</v>
      </c>
      <c r="F8" s="29">
        <v>1.36</v>
      </c>
    </row>
    <row r="9" spans="8:8" ht="29.0">
      <c r="C9" s="29" t="s">
        <v>110</v>
      </c>
      <c r="D9" s="29">
        <v>0.85</v>
      </c>
      <c r="E9" s="29">
        <v>1.02</v>
      </c>
      <c r="F9" s="29">
        <v>1.32</v>
      </c>
    </row>
    <row r="10" spans="8:8" ht="29.0">
      <c r="C10" s="29" t="s">
        <v>111</v>
      </c>
      <c r="D10" s="29">
        <v>0.31</v>
      </c>
      <c r="E10" s="29">
        <v>0.5</v>
      </c>
      <c r="F10" s="29">
        <v>0.86</v>
      </c>
    </row>
    <row r="11" spans="8:8" ht="29.0">
      <c r="C11" s="29" t="s">
        <v>113</v>
      </c>
      <c r="D11" s="29">
        <v>8.08</v>
      </c>
      <c r="E11" s="29">
        <v>11.27</v>
      </c>
      <c r="F11" s="29">
        <v>8.74</v>
      </c>
    </row>
    <row r="12" spans="8:8" ht="29.0">
      <c r="C12" s="29" t="s">
        <v>114</v>
      </c>
      <c r="D12" s="29">
        <v>104.72</v>
      </c>
      <c r="E12" s="29">
        <v>93.82</v>
      </c>
      <c r="F12" s="29">
        <v>91.08</v>
      </c>
    </row>
    <row r="13" spans="8:8" ht="29.0">
      <c r="C13" s="29" t="s">
        <v>115</v>
      </c>
      <c r="D13" s="29">
        <v>26.06</v>
      </c>
      <c r="E13" s="29">
        <v>26.21</v>
      </c>
      <c r="F13" s="29">
        <v>21.43</v>
      </c>
    </row>
    <row r="14" spans="8:8" ht="43.5">
      <c r="C14" s="29" t="s">
        <v>154</v>
      </c>
      <c r="D14" s="29">
        <v>-70.58</v>
      </c>
      <c r="E14" s="29">
        <v>-56.34</v>
      </c>
      <c r="F14" s="29">
        <v>-60.91</v>
      </c>
    </row>
    <row r="15" spans="8:8" ht="43.5">
      <c r="C15" s="29" t="s">
        <v>155</v>
      </c>
      <c r="D15" s="30">
        <v>-18577.0</v>
      </c>
      <c r="E15" s="30">
        <v>9355.0</v>
      </c>
      <c r="F15" s="30">
        <v>38321.0</v>
      </c>
    </row>
    <row r="16" spans="8:8" ht="43.5">
      <c r="C16" s="29" t="s">
        <v>156</v>
      </c>
      <c r="D16" s="31">
        <v>-0.0471</v>
      </c>
      <c r="E16" s="31">
        <v>0.0256</v>
      </c>
      <c r="F16" s="31">
        <v>0.1396</v>
      </c>
    </row>
    <row r="18" spans="8:8" ht="23.5">
      <c r="C18" s="26" t="s">
        <v>157</v>
      </c>
    </row>
    <row r="19" spans="8:8">
      <c r="C19" s="27"/>
    </row>
    <row r="20" spans="8:8">
      <c r="C20" s="28" t="s">
        <v>152</v>
      </c>
      <c r="D20" s="28">
        <v>2022.0</v>
      </c>
      <c r="E20" s="28">
        <v>2021.0</v>
      </c>
      <c r="F20" s="28">
        <v>2020.0</v>
      </c>
    </row>
    <row r="21" spans="8:8" ht="29.0">
      <c r="C21" s="29" t="s">
        <v>158</v>
      </c>
      <c r="D21" s="31">
        <v>0.4331</v>
      </c>
      <c r="E21" s="31">
        <v>0.4178</v>
      </c>
      <c r="F21" s="31">
        <v>0.3823</v>
      </c>
    </row>
    <row r="22" spans="8:8" ht="29.0">
      <c r="C22" s="29" t="s">
        <v>159</v>
      </c>
      <c r="D22" s="31">
        <v>0.331</v>
      </c>
      <c r="E22" s="31">
        <v>0.3285</v>
      </c>
      <c r="F22" s="31">
        <v>0.2817</v>
      </c>
    </row>
    <row r="23" spans="8:8" ht="29.0">
      <c r="C23" s="29" t="s">
        <v>160</v>
      </c>
      <c r="D23" s="31">
        <v>0.3029</v>
      </c>
      <c r="E23" s="31">
        <v>0.2978</v>
      </c>
      <c r="F23" s="31">
        <v>0.2415</v>
      </c>
    </row>
    <row r="24" spans="8:8" ht="29.0">
      <c r="C24" s="29" t="s">
        <v>161</v>
      </c>
      <c r="D24" s="31">
        <v>0.2531</v>
      </c>
      <c r="E24" s="31">
        <v>0.2588</v>
      </c>
      <c r="F24" s="31">
        <v>0.2091</v>
      </c>
    </row>
    <row r="26" spans="8:8" ht="23.5">
      <c r="C26" s="26" t="s">
        <v>162</v>
      </c>
    </row>
    <row r="27" spans="8:8">
      <c r="C27" s="27"/>
    </row>
    <row r="28" spans="8:8" ht="29.0">
      <c r="C28" s="28" t="s">
        <v>163</v>
      </c>
      <c r="D28" s="28" t="s">
        <v>164</v>
      </c>
      <c r="E28" s="28" t="s">
        <v>165</v>
      </c>
    </row>
    <row r="29" spans="8:8">
      <c r="C29" s="29" t="s">
        <v>166</v>
      </c>
      <c r="D29" s="31">
        <v>0.0779</v>
      </c>
      <c r="E29" s="31">
        <v>0.3326</v>
      </c>
    </row>
    <row r="30" spans="8:8" ht="29.0">
      <c r="C30" s="29" t="s">
        <v>167</v>
      </c>
      <c r="D30" s="31">
        <v>0.0632</v>
      </c>
      <c r="E30" s="31">
        <v>0.3472</v>
      </c>
    </row>
    <row r="31" spans="8:8" ht="29.0">
      <c r="C31" s="29" t="s">
        <v>168</v>
      </c>
      <c r="D31" s="31">
        <v>0.1418</v>
      </c>
      <c r="E31" s="31">
        <v>0.2726</v>
      </c>
    </row>
    <row r="32" spans="8:8" ht="29.0">
      <c r="C32" s="29" t="s">
        <v>169</v>
      </c>
      <c r="D32" s="31">
        <v>0.1174</v>
      </c>
      <c r="E32" s="31">
        <v>0.4562</v>
      </c>
    </row>
    <row r="33" spans="8:8" ht="29.0">
      <c r="C33" s="29" t="s">
        <v>170</v>
      </c>
      <c r="D33" s="31">
        <v>0.0963</v>
      </c>
      <c r="E33" s="31">
        <v>0.6436</v>
      </c>
    </row>
    <row r="34" spans="8:8" ht="29.0">
      <c r="C34" s="29" t="s">
        <v>171</v>
      </c>
      <c r="D34" s="31">
        <v>0.0541</v>
      </c>
      <c r="E34" s="31">
        <v>0.6492</v>
      </c>
    </row>
    <row r="36" spans="8:8" ht="23.5">
      <c r="C36" s="26" t="s">
        <v>172</v>
      </c>
    </row>
    <row r="37" spans="8:8">
      <c r="C37" s="27"/>
    </row>
    <row r="38" spans="8:8">
      <c r="C38" s="28" t="s">
        <v>152</v>
      </c>
      <c r="D38" s="28">
        <v>2022.0</v>
      </c>
      <c r="E38" s="28">
        <v>2021.0</v>
      </c>
      <c r="F38" s="28">
        <v>2020.0</v>
      </c>
    </row>
    <row r="39" spans="8:8" ht="43.5">
      <c r="C39" s="29" t="s">
        <v>173</v>
      </c>
      <c r="D39" s="29">
        <v>1.12</v>
      </c>
      <c r="E39" s="29">
        <v>1.04</v>
      </c>
      <c r="F39" s="29">
        <v>0.85</v>
      </c>
    </row>
    <row r="40" spans="8:8" ht="43.5">
      <c r="C40" s="29" t="s">
        <v>174</v>
      </c>
      <c r="D40" s="29">
        <v>9.36</v>
      </c>
      <c r="E40" s="29">
        <v>9.27</v>
      </c>
      <c r="F40" s="29">
        <v>7.47</v>
      </c>
    </row>
    <row r="41" spans="8:8" ht="43.5">
      <c r="C41" s="29" t="s">
        <v>175</v>
      </c>
      <c r="D41" s="29">
        <v>45.2</v>
      </c>
      <c r="E41" s="29">
        <v>32.37</v>
      </c>
      <c r="F41" s="29">
        <v>41.75</v>
      </c>
    </row>
    <row r="42" spans="8:8" ht="43.5">
      <c r="C42" s="29" t="s">
        <v>176</v>
      </c>
      <c r="D42" s="31">
        <v>0.2829</v>
      </c>
      <c r="E42" s="31">
        <v>0.2697</v>
      </c>
      <c r="F42" s="31">
        <v>0.1772</v>
      </c>
    </row>
    <row r="44" spans="8:8" ht="23.5">
      <c r="C44" s="26" t="s">
        <v>177</v>
      </c>
    </row>
    <row r="45" spans="8:8">
      <c r="C45" s="27"/>
    </row>
    <row r="46" spans="8:8">
      <c r="C46" s="28" t="s">
        <v>152</v>
      </c>
      <c r="D46" s="28">
        <v>2022.0</v>
      </c>
      <c r="E46" s="28">
        <v>2021.0</v>
      </c>
      <c r="F46" s="28">
        <v>2020.0</v>
      </c>
    </row>
    <row r="47" spans="8:8" ht="29.0">
      <c r="C47" s="29" t="s">
        <v>178</v>
      </c>
      <c r="D47" s="29">
        <v>5.96</v>
      </c>
      <c r="E47" s="29">
        <v>4.56</v>
      </c>
      <c r="F47" s="29">
        <v>3.96</v>
      </c>
    </row>
    <row r="48" spans="8:8" ht="43.5">
      <c r="C48" s="29" t="s">
        <v>179</v>
      </c>
      <c r="D48" s="29">
        <v>0.86</v>
      </c>
      <c r="E48" s="29">
        <v>0.82</v>
      </c>
      <c r="F48" s="29">
        <v>0.8</v>
      </c>
    </row>
    <row r="49" spans="8:8" ht="58.0">
      <c r="C49" s="29" t="s">
        <v>180</v>
      </c>
      <c r="D49" s="29">
        <v>0.66</v>
      </c>
      <c r="E49" s="29">
        <v>0.63</v>
      </c>
      <c r="F49" s="29">
        <v>0.6</v>
      </c>
    </row>
    <row r="50" spans="8:8" ht="43.5">
      <c r="C50" s="29" t="s">
        <v>181</v>
      </c>
      <c r="D50" s="29">
        <v>41.69</v>
      </c>
      <c r="E50" s="29">
        <v>40.58</v>
      </c>
      <c r="F50" s="29">
        <v>22.02</v>
      </c>
    </row>
    <row r="52" spans="8:8" ht="23.5">
      <c r="C52" s="26" t="s">
        <v>182</v>
      </c>
    </row>
    <row r="53" spans="8:8">
      <c r="C53" s="27"/>
    </row>
    <row r="54" spans="8:8">
      <c r="C54" s="28" t="s">
        <v>163</v>
      </c>
      <c r="D54" s="28">
        <v>2022.0</v>
      </c>
      <c r="E54" s="28">
        <v>2021.0</v>
      </c>
      <c r="F54" s="28">
        <v>2020.0</v>
      </c>
    </row>
    <row r="55" spans="8:8" ht="29.0">
      <c r="C55" s="29" t="s">
        <v>183</v>
      </c>
      <c r="D55" s="31">
        <v>0.162</v>
      </c>
      <c r="E55" s="31">
        <v>0.133</v>
      </c>
      <c r="F55" s="31">
        <v>0.1443</v>
      </c>
    </row>
    <row r="56" spans="8:8" ht="29.0">
      <c r="C56" s="29" t="s">
        <v>184</v>
      </c>
      <c r="D56" s="31">
        <v>0.0272</v>
      </c>
      <c r="E56" s="31">
        <v>0.0303</v>
      </c>
      <c r="F56" s="31">
        <v>0.0266</v>
      </c>
    </row>
    <row r="57" spans="8:8" ht="43.5">
      <c r="C57" s="29" t="s">
        <v>185</v>
      </c>
      <c r="D57" s="31">
        <v>0.2542</v>
      </c>
      <c r="E57" s="31">
        <v>0.2811</v>
      </c>
      <c r="F57" s="31">
        <v>0.1989</v>
      </c>
    </row>
    <row r="59" spans="8:8">
      <c r="C59" t="s">
        <v>186</v>
      </c>
    </row>
    <row r="62" spans="8:8" ht="15.0">
      <c r="C62" t="s">
        <v>287</v>
      </c>
    </row>
    <row r="63" spans="8:8" ht="15.0">
      <c r="D63">
        <v>2022.0</v>
      </c>
      <c r="E63">
        <v>2021.0</v>
      </c>
      <c r="F63">
        <v>2020.0</v>
      </c>
    </row>
    <row r="64" spans="8:8" ht="15.0">
      <c r="C64" t="s">
        <v>288</v>
      </c>
      <c r="D64">
        <v>39.49</v>
      </c>
      <c r="E64">
        <v>42.82</v>
      </c>
      <c r="F64">
        <v>73.37</v>
      </c>
    </row>
    <row r="66" spans="8:8" ht="15.0">
      <c r="C66" t="s">
        <v>289</v>
      </c>
      <c r="D66">
        <v>6.15</v>
      </c>
      <c r="E66">
        <v>5.67</v>
      </c>
      <c r="F66">
        <v>3.31</v>
      </c>
    </row>
    <row r="68" spans="8:8" ht="15.0">
      <c r="C68" t="s">
        <v>290</v>
      </c>
      <c r="D68">
        <v>76.36</v>
      </c>
      <c r="E68">
        <v>63.0</v>
      </c>
      <c r="F68">
        <v>63.0</v>
      </c>
    </row>
    <row r="70" spans="8:8" ht="15.65">
      <c r="C70" t="s">
        <v>291</v>
      </c>
      <c r="D70" s="32">
        <v>0.15</v>
      </c>
      <c r="E70" s="33">
        <v>0.019</v>
      </c>
      <c r="F70" t="s">
        <v>298</v>
      </c>
    </row>
    <row r="72" spans="8:8" ht="15.0">
      <c r="C72" t="s">
        <v>292</v>
      </c>
      <c r="D72" s="34">
        <v>0.6</v>
      </c>
      <c r="E72" s="35">
        <v>0.48</v>
      </c>
      <c r="F72" s="36">
        <v>0.31</v>
      </c>
    </row>
    <row r="74" spans="8:8" ht="15.0">
      <c r="C74" t="s">
        <v>293</v>
      </c>
      <c r="D74">
        <v>3.18</v>
      </c>
      <c r="E74">
        <v>3.84</v>
      </c>
      <c r="F74">
        <v>3.85</v>
      </c>
    </row>
    <row r="76" spans="8:8" ht="15.0">
      <c r="C76" t="s">
        <v>295</v>
      </c>
      <c r="D76">
        <v>0.15</v>
      </c>
      <c r="E76">
        <v>0.15</v>
      </c>
      <c r="F76">
        <v>0.24</v>
      </c>
    </row>
    <row r="78" spans="8:8" ht="15.0">
      <c r="C78" t="s">
        <v>296</v>
      </c>
      <c r="D78" s="37">
        <v>293049.0</v>
      </c>
      <c r="E78" s="38">
        <v>268959.0</v>
      </c>
      <c r="F78" s="39">
        <v>235739.0</v>
      </c>
    </row>
    <row r="79" spans="8:8" ht="15.0">
      <c r="C79" t="s">
        <v>297</v>
      </c>
      <c r="D79">
        <v>2.5</v>
      </c>
      <c r="E79">
        <v>2.4</v>
      </c>
      <c r="F79">
        <v>3.5</v>
      </c>
    </row>
  </sheetData>
  <pageMargins left="0.7" right="0.7" top="0.75" bottom="0.75" header="0.3" footer="0.3"/>
</worksheet>
</file>

<file path=xl/worksheets/sheet5.xml><?xml version="1.0" encoding="utf-8"?>
<worksheet xmlns:r="http://schemas.openxmlformats.org/officeDocument/2006/relationships" xmlns="http://schemas.openxmlformats.org/spreadsheetml/2006/main">
  <dimension ref="C2:P160"/>
  <sheetViews>
    <sheetView workbookViewId="0" topLeftCell="A115" zoomScale="48">
      <selection activeCell="K7" sqref="K7"/>
    </sheetView>
  </sheetViews>
  <sheetFormatPr defaultRowHeight="14.5" defaultColWidth="10"/>
  <sheetData>
    <row r="3" spans="8:8" ht="31.0">
      <c r="C3" s="25" t="s">
        <v>187</v>
      </c>
      <c r="O3" s="25" t="s">
        <v>255</v>
      </c>
    </row>
    <row r="5" spans="8:8" ht="23.5">
      <c r="C5" s="26" t="s">
        <v>151</v>
      </c>
      <c r="O5" s="26" t="s">
        <v>256</v>
      </c>
    </row>
    <row r="7" spans="8:8" ht="17.5">
      <c r="C7" s="40" t="s">
        <v>188</v>
      </c>
      <c r="O7" t="s">
        <v>257</v>
      </c>
    </row>
    <row r="8" spans="8:8">
      <c r="C8" s="41"/>
      <c r="O8" s="41"/>
    </row>
    <row r="9" spans="8:8">
      <c r="C9" s="42" t="s">
        <v>189</v>
      </c>
      <c r="O9" s="42" t="s">
        <v>189</v>
      </c>
    </row>
    <row r="10" spans="8:8">
      <c r="C10" s="43" t="s">
        <v>190</v>
      </c>
      <c r="O10" s="43" t="s">
        <v>258</v>
      </c>
    </row>
    <row r="11" spans="8:8">
      <c r="O11" s="43" t="s">
        <v>259</v>
      </c>
    </row>
    <row r="12" spans="8:8" ht="17.5">
      <c r="C12" s="40" t="s">
        <v>191</v>
      </c>
      <c r="O12" s="44" t="s">
        <v>260</v>
      </c>
    </row>
    <row r="13" spans="8:8">
      <c r="C13" s="41"/>
    </row>
    <row r="14" spans="8:8" ht="23.5">
      <c r="C14" s="42" t="s">
        <v>189</v>
      </c>
      <c r="O14" s="26" t="s">
        <v>261</v>
      </c>
    </row>
    <row r="15" spans="8:8">
      <c r="C15" s="43" t="s">
        <v>192</v>
      </c>
    </row>
    <row r="16" spans="8:8">
      <c r="O16" t="s">
        <v>262</v>
      </c>
    </row>
    <row r="17" spans="8:8" ht="17.5">
      <c r="C17" s="40" t="s">
        <v>193</v>
      </c>
      <c r="O17" s="41"/>
    </row>
    <row r="18" spans="8:8">
      <c r="C18" s="41"/>
      <c r="O18" s="42" t="s">
        <v>189</v>
      </c>
    </row>
    <row r="19" spans="8:8">
      <c r="C19" s="42" t="s">
        <v>189</v>
      </c>
      <c r="O19" s="43" t="s">
        <v>263</v>
      </c>
    </row>
    <row r="20" spans="8:8">
      <c r="C20" s="43" t="s">
        <v>194</v>
      </c>
      <c r="O20" s="43" t="s">
        <v>264</v>
      </c>
    </row>
    <row r="21" spans="8:8">
      <c r="O21" s="43" t="s">
        <v>265</v>
      </c>
    </row>
    <row r="22" spans="8:8" ht="17.5">
      <c r="C22" s="40" t="s">
        <v>195</v>
      </c>
      <c r="O22" s="44" t="s">
        <v>266</v>
      </c>
    </row>
    <row r="23" spans="8:8">
      <c r="C23" s="41"/>
    </row>
    <row r="24" spans="8:8" ht="23.5">
      <c r="C24" s="42" t="s">
        <v>189</v>
      </c>
      <c r="O24" s="26" t="s">
        <v>267</v>
      </c>
    </row>
    <row r="25" spans="8:8">
      <c r="C25" s="43" t="s">
        <v>196</v>
      </c>
    </row>
    <row r="26" spans="8:8">
      <c r="C26" s="44" t="s">
        <v>197</v>
      </c>
      <c r="O26" t="s">
        <v>268</v>
      </c>
    </row>
    <row r="27" spans="8:8">
      <c r="O27" s="41"/>
    </row>
    <row r="28" spans="8:8" ht="17.5">
      <c r="C28" s="40" t="s">
        <v>198</v>
      </c>
      <c r="O28" s="42" t="s">
        <v>189</v>
      </c>
    </row>
    <row r="29" spans="8:8">
      <c r="C29" s="41"/>
      <c r="O29" s="43" t="s">
        <v>269</v>
      </c>
    </row>
    <row r="30" spans="8:8">
      <c r="C30" s="42" t="s">
        <v>189</v>
      </c>
      <c r="O30" s="43" t="s">
        <v>270</v>
      </c>
    </row>
    <row r="31" spans="8:8">
      <c r="C31" s="43" t="s">
        <v>199</v>
      </c>
      <c r="O31" s="44" t="s">
        <v>271</v>
      </c>
    </row>
    <row r="33" spans="8:8" ht="23.5">
      <c r="C33" s="40" t="s">
        <v>200</v>
      </c>
      <c r="O33" s="26" t="s">
        <v>272</v>
      </c>
    </row>
    <row r="34" spans="8:8">
      <c r="C34" s="41"/>
    </row>
    <row r="35" spans="8:8">
      <c r="C35" s="42" t="s">
        <v>189</v>
      </c>
      <c r="O35" t="s">
        <v>273</v>
      </c>
    </row>
    <row r="36" spans="8:8">
      <c r="C36" s="43" t="s">
        <v>201</v>
      </c>
      <c r="O36" s="41"/>
    </row>
    <row r="37" spans="8:8">
      <c r="O37" s="42" t="s">
        <v>189</v>
      </c>
    </row>
    <row r="38" spans="8:8" ht="17.5">
      <c r="C38" s="40" t="s">
        <v>202</v>
      </c>
      <c r="O38" s="43" t="s">
        <v>263</v>
      </c>
    </row>
    <row r="39" spans="8:8">
      <c r="C39" s="41"/>
      <c r="O39" s="43" t="s">
        <v>274</v>
      </c>
    </row>
    <row r="40" spans="8:8">
      <c r="C40" s="42" t="s">
        <v>189</v>
      </c>
      <c r="O40" s="44" t="s">
        <v>275</v>
      </c>
    </row>
    <row r="41" spans="8:8">
      <c r="C41" s="43" t="s">
        <v>203</v>
      </c>
    </row>
    <row r="42" spans="8:8" ht="23.5">
      <c r="O42" s="26" t="s">
        <v>276</v>
      </c>
    </row>
    <row r="43" spans="8:8" ht="17.5">
      <c r="C43" s="40" t="s">
        <v>204</v>
      </c>
    </row>
    <row r="44" spans="8:8">
      <c r="C44" s="41"/>
      <c r="O44" t="s">
        <v>277</v>
      </c>
    </row>
    <row r="45" spans="8:8">
      <c r="C45" s="42" t="s">
        <v>189</v>
      </c>
      <c r="O45" s="41"/>
    </row>
    <row r="46" spans="8:8">
      <c r="C46" s="43" t="s">
        <v>205</v>
      </c>
      <c r="O46" s="42" t="s">
        <v>189</v>
      </c>
    </row>
    <row r="47" spans="8:8">
      <c r="C47" s="44" t="s">
        <v>206</v>
      </c>
      <c r="O47" s="43" t="s">
        <v>278</v>
      </c>
    </row>
    <row r="48" spans="8:8">
      <c r="O48" s="43" t="s">
        <v>279</v>
      </c>
    </row>
    <row r="49" spans="8:8" ht="23.5">
      <c r="C49" s="26" t="s">
        <v>157</v>
      </c>
      <c r="O49" s="44" t="s">
        <v>280</v>
      </c>
    </row>
    <row r="51" spans="8:8" ht="23.5">
      <c r="C51" s="40" t="s">
        <v>207</v>
      </c>
      <c r="O51" s="26" t="s">
        <v>281</v>
      </c>
    </row>
    <row r="52" spans="8:8">
      <c r="C52" s="41"/>
    </row>
    <row r="53" spans="8:8">
      <c r="C53" s="42" t="s">
        <v>189</v>
      </c>
      <c r="O53" t="s">
        <v>282</v>
      </c>
    </row>
    <row r="54" spans="8:8">
      <c r="C54" s="43" t="s">
        <v>208</v>
      </c>
      <c r="O54" s="41"/>
    </row>
    <row r="55" spans="8:8">
      <c r="C55" s="44" t="s">
        <v>209</v>
      </c>
      <c r="O55" s="42" t="s">
        <v>189</v>
      </c>
    </row>
    <row r="56" spans="8:8">
      <c r="O56" s="43" t="s">
        <v>283</v>
      </c>
    </row>
    <row r="57" spans="8:8" ht="17.5">
      <c r="C57" s="40" t="s">
        <v>210</v>
      </c>
      <c r="O57" s="43" t="s">
        <v>284</v>
      </c>
    </row>
    <row r="58" spans="8:8">
      <c r="C58" s="41"/>
      <c r="O58" s="44" t="s">
        <v>285</v>
      </c>
    </row>
    <row r="59" spans="8:8">
      <c r="C59" s="42" t="s">
        <v>189</v>
      </c>
    </row>
    <row r="60" spans="8:8">
      <c r="C60" s="43" t="s">
        <v>211</v>
      </c>
      <c r="O60" t="s">
        <v>286</v>
      </c>
    </row>
    <row r="61" spans="8:8">
      <c r="C61" s="44" t="s">
        <v>212</v>
      </c>
    </row>
    <row r="63" spans="8:8" ht="17.5">
      <c r="C63" s="40" t="s">
        <v>213</v>
      </c>
    </row>
    <row r="64" spans="8:8">
      <c r="C64" s="41"/>
    </row>
    <row r="65" spans="8:8">
      <c r="C65" s="42" t="s">
        <v>189</v>
      </c>
    </row>
    <row r="66" spans="8:8">
      <c r="C66" s="43" t="s">
        <v>214</v>
      </c>
    </row>
    <row r="68" spans="8:8" ht="17.5">
      <c r="C68" s="40" t="s">
        <v>215</v>
      </c>
    </row>
    <row r="69" spans="8:8">
      <c r="C69" s="41"/>
    </row>
    <row r="70" spans="8:8">
      <c r="C70" s="42" t="s">
        <v>189</v>
      </c>
    </row>
    <row r="71" spans="8:8">
      <c r="C71" s="43" t="s">
        <v>216</v>
      </c>
    </row>
    <row r="73" spans="8:8" ht="23.5">
      <c r="C73" s="26" t="s">
        <v>217</v>
      </c>
    </row>
    <row r="74" spans="8:8">
      <c r="C74" s="41"/>
    </row>
    <row r="75" spans="8:8">
      <c r="C75" s="42" t="s">
        <v>189</v>
      </c>
    </row>
    <row r="76" spans="8:8">
      <c r="C76" s="43" t="s">
        <v>218</v>
      </c>
    </row>
    <row r="78" spans="8:8" ht="23.5">
      <c r="C78" s="26" t="s">
        <v>172</v>
      </c>
    </row>
    <row r="80" spans="8:8" ht="17.5">
      <c r="C80" s="40" t="s">
        <v>219</v>
      </c>
    </row>
    <row r="81" spans="8:8">
      <c r="C81" s="41"/>
    </row>
    <row r="82" spans="8:8">
      <c r="C82" s="42" t="s">
        <v>189</v>
      </c>
    </row>
    <row r="83" spans="8:8">
      <c r="C83" s="43" t="s">
        <v>220</v>
      </c>
    </row>
    <row r="84" spans="8:8">
      <c r="C84" s="44" t="s">
        <v>221</v>
      </c>
    </row>
    <row r="86" spans="8:8" ht="17.5">
      <c r="C86" s="40" t="s">
        <v>222</v>
      </c>
    </row>
    <row r="87" spans="8:8">
      <c r="C87" s="41"/>
    </row>
    <row r="88" spans="8:8">
      <c r="C88" s="42" t="s">
        <v>189</v>
      </c>
    </row>
    <row r="89" spans="8:8">
      <c r="C89" s="43" t="s">
        <v>223</v>
      </c>
    </row>
    <row r="91" spans="8:8" ht="17.5">
      <c r="C91" s="40" t="s">
        <v>224</v>
      </c>
    </row>
    <row r="92" spans="8:8">
      <c r="C92" s="41"/>
    </row>
    <row r="93" spans="8:8">
      <c r="C93" s="42" t="s">
        <v>189</v>
      </c>
    </row>
    <row r="94" spans="8:8">
      <c r="C94" s="43" t="s">
        <v>225</v>
      </c>
    </row>
    <row r="96" spans="8:8" ht="17.5">
      <c r="C96" s="40" t="s">
        <v>226</v>
      </c>
    </row>
    <row r="97" spans="8:8">
      <c r="C97" s="41"/>
    </row>
    <row r="98" spans="8:8">
      <c r="C98" s="42" t="s">
        <v>189</v>
      </c>
    </row>
    <row r="99" spans="8:8">
      <c r="C99" s="43" t="s">
        <v>227</v>
      </c>
    </row>
    <row r="101" spans="8:8" ht="23.5">
      <c r="C101" s="26" t="s">
        <v>177</v>
      </c>
    </row>
    <row r="103" spans="8:8" ht="17.5">
      <c r="C103" s="40" t="s">
        <v>228</v>
      </c>
    </row>
    <row r="104" spans="8:8">
      <c r="C104" s="41"/>
    </row>
    <row r="105" spans="8:8">
      <c r="C105" s="42" t="s">
        <v>189</v>
      </c>
    </row>
    <row r="106" spans="8:8">
      <c r="C106" s="43" t="s">
        <v>229</v>
      </c>
    </row>
    <row r="108" spans="8:8" ht="17.5">
      <c r="C108" s="40" t="s">
        <v>230</v>
      </c>
    </row>
    <row r="109" spans="8:8">
      <c r="C109" s="41"/>
    </row>
    <row r="110" spans="8:8">
      <c r="C110" s="42" t="s">
        <v>189</v>
      </c>
    </row>
    <row r="111" spans="8:8">
      <c r="C111" s="43" t="s">
        <v>231</v>
      </c>
    </row>
    <row r="113" spans="8:8" ht="17.5">
      <c r="C113" s="40" t="s">
        <v>232</v>
      </c>
    </row>
    <row r="114" spans="8:8">
      <c r="C114" s="41"/>
    </row>
    <row r="115" spans="8:8">
      <c r="C115" s="42" t="s">
        <v>189</v>
      </c>
    </row>
    <row r="116" spans="8:8">
      <c r="C116" s="43" t="s">
        <v>233</v>
      </c>
    </row>
    <row r="118" spans="8:8" ht="17.5">
      <c r="C118" s="40" t="s">
        <v>234</v>
      </c>
    </row>
    <row r="119" spans="8:8">
      <c r="C119" s="41"/>
    </row>
    <row r="120" spans="8:8">
      <c r="C120" s="42" t="s">
        <v>189</v>
      </c>
    </row>
    <row r="121" spans="8:8">
      <c r="C121" s="43" t="s">
        <v>235</v>
      </c>
    </row>
    <row r="123" spans="8:8" ht="23.5">
      <c r="C123" s="26" t="s">
        <v>182</v>
      </c>
    </row>
    <row r="125" spans="8:8" ht="17.5">
      <c r="C125" s="40" t="s">
        <v>236</v>
      </c>
    </row>
    <row r="126" spans="8:8">
      <c r="C126" s="41"/>
    </row>
    <row r="127" spans="8:8">
      <c r="C127" s="42" t="s">
        <v>189</v>
      </c>
    </row>
    <row r="128" spans="8:8">
      <c r="C128" s="43" t="s">
        <v>237</v>
      </c>
    </row>
    <row r="130" spans="8:8" ht="17.5">
      <c r="C130" s="40" t="s">
        <v>238</v>
      </c>
    </row>
    <row r="131" spans="8:8">
      <c r="C131" s="41"/>
    </row>
    <row r="132" spans="8:8">
      <c r="C132" s="42" t="s">
        <v>189</v>
      </c>
    </row>
    <row r="133" spans="8:8">
      <c r="C133" s="43" t="s">
        <v>239</v>
      </c>
    </row>
    <row r="134" spans="8:8">
      <c r="C134" s="44" t="s">
        <v>240</v>
      </c>
    </row>
    <row r="136" spans="8:8" ht="17.5">
      <c r="C136" s="40" t="s">
        <v>241</v>
      </c>
    </row>
    <row r="138" spans="8:8" ht="23.5">
      <c r="C138" s="26" t="s">
        <v>242</v>
      </c>
    </row>
    <row r="139" spans="8:8">
      <c r="C139" s="41"/>
    </row>
    <row r="140" spans="8:8">
      <c r="C140" s="42" t="s">
        <v>189</v>
      </c>
    </row>
    <row r="141" spans="8:8">
      <c r="C141" s="43" t="s">
        <v>243</v>
      </c>
    </row>
    <row r="142" spans="8:8">
      <c r="C142" s="44" t="s">
        <v>244</v>
      </c>
    </row>
    <row r="144" spans="8:8" ht="23.5">
      <c r="C144" s="26" t="s">
        <v>245</v>
      </c>
    </row>
    <row r="145" spans="8:8">
      <c r="C145" s="41"/>
    </row>
    <row r="146" spans="8:8">
      <c r="C146" s="42" t="s">
        <v>189</v>
      </c>
    </row>
    <row r="147" spans="8:8">
      <c r="C147" s="43" t="s">
        <v>246</v>
      </c>
    </row>
    <row r="149" spans="8:8" ht="23.5">
      <c r="C149" s="26" t="s">
        <v>247</v>
      </c>
    </row>
    <row r="150" spans="8:8">
      <c r="C150" s="41"/>
    </row>
    <row r="151" spans="8:8">
      <c r="C151" s="42" t="s">
        <v>189</v>
      </c>
    </row>
    <row r="152" spans="8:8">
      <c r="C152" s="43" t="s">
        <v>248</v>
      </c>
    </row>
    <row r="154" spans="8:8" ht="23.5">
      <c r="C154" s="26" t="s">
        <v>249</v>
      </c>
    </row>
    <row r="155" spans="8:8">
      <c r="C155" s="45"/>
    </row>
    <row r="156" spans="8:8">
      <c r="C156" s="45" t="s">
        <v>250</v>
      </c>
    </row>
    <row r="157" spans="8:8">
      <c r="C157" s="45" t="s">
        <v>251</v>
      </c>
    </row>
    <row r="158" spans="8:8">
      <c r="C158" s="45" t="s">
        <v>252</v>
      </c>
    </row>
    <row r="159" spans="8:8">
      <c r="C159" s="45" t="s">
        <v>253</v>
      </c>
    </row>
    <row r="160" spans="8:8">
      <c r="C160" s="45" t="s">
        <v>254</v>
      </c>
    </row>
  </sheetData>
  <pageMargins left="0.7" right="0.7" top="0.75" bottom="0.75" header="0.3" footer="0.3"/>
</worksheet>
</file>

<file path=docProps/app.xml><?xml version="1.0" encoding="utf-8"?>
<Properties xmlns="http://schemas.openxmlformats.org/officeDocument/2006/extended-properties">
  <Application>Kingsoft Office</Application>
  <DocSecurity>0</DocSecurity>
  <ScaleCrop>0</ScaleCrop>
  <LinksUpToDate>0</LinksUpToDate>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Dell</dc:creator>
  <cp:lastModifiedBy>Moses Aborisade</cp:lastModifiedBy>
  <dcterms:created xsi:type="dcterms:W3CDTF">2020-05-18T15:32:37Z</dcterms:created>
  <dcterms:modified xsi:type="dcterms:W3CDTF">2024-12-08T21:58:04Z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ac4dfd0073f8482baa58d74c1243ae1f</vt:lpwstr>
  </property>
</Properties>
</file>