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officeDocument/2006/relationships/extended-properties" Target="docProps/app.xml"/><Relationship Id="rId3" Type="http://schemas.openxmlformats.org/package/2006/relationships/metadata/core-properties" Target="docProps/core.xml"/><Relationship Id="rId4" Type="http://schemas.openxmlformats.org/officeDocument/2006/relationships/custom-properties" Target="docProps/custom.xml"/></Relationships>
</file>

<file path=xl/workbook.xml><?xml version="1.0" encoding="utf-8"?>
<workbook xmlns:r="http://schemas.openxmlformats.org/officeDocument/2006/relationships" xmlns="http://schemas.openxmlformats.org/spreadsheetml/2006/main">
  <fileVersion appName="xl" lastEdited="7" lowestEdited="7" rupBuild="28129"/>
  <workbookPr defaultThemeVersion="166925"/>
  <bookViews>
    <workbookView xWindow="20626" yWindow="1410" windowWidth="19420" windowHeight="10300" activeTab="3"/>
  </bookViews>
  <sheets>
    <sheet name="Instructions" sheetId="1" r:id="rId1"/>
    <sheet name="Financial Statements" sheetId="2" r:id="rId2"/>
    <sheet name="List of Ratios" sheetId="3" r:id="rId3"/>
    <sheet name="Sheet1" sheetId="4" r:id="rId4"/>
    <sheet name="Sheet2" sheetId="5" r:id="rId5"/>
  </sheet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<sst xmlns="http://schemas.openxmlformats.org/spreadsheetml/2006/main" uniqueCount="299" count="299">
  <si>
    <t>Instructions</t>
  </si>
  <si>
    <t>Sheet contains the financial statements of Apple Inc. extracted from the most recent annual report:</t>
  </si>
  <si>
    <t>https://investor.apple.com/investor-relations/default.aspx</t>
  </si>
  <si>
    <t>You are required to perform a ratio analysis in excel using the information provided from this financial statements</t>
  </si>
  <si>
    <t>The ratios that should be calculated are listed in the ratios tab</t>
  </si>
  <si>
    <t>In addition to the above, you are required to calculate the growth rates for the following:</t>
  </si>
  <si>
    <t>Sales (each category and net sales)</t>
  </si>
  <si>
    <t>Gross profits</t>
  </si>
  <si>
    <t>Each operating expenses</t>
  </si>
  <si>
    <t>Main line items of the balance sheet</t>
  </si>
  <si>
    <t>You are required to calculate margins/ as a % of net sales for the following:</t>
  </si>
  <si>
    <t>COGS (Cost of goods sold)</t>
  </si>
  <si>
    <t>Operating income</t>
  </si>
  <si>
    <t>Net profit</t>
  </si>
  <si>
    <t>You are required to calculate the following additional items</t>
  </si>
  <si>
    <t>Income tax rate</t>
  </si>
  <si>
    <t>Capex as a percentage of sales</t>
  </si>
  <si>
    <t>Capex as a percentage of fixed assets</t>
  </si>
  <si>
    <t>* Market information like share price should be obtained from bloomberg.com from the particular day's closing price</t>
  </si>
  <si>
    <t>https://www.bloomberg.com/quote/AAPL:US</t>
  </si>
  <si>
    <t>All of the above ratios should be calculated in the "List of Ratios" tab</t>
  </si>
  <si>
    <t>Apple Inc.</t>
  </si>
  <si>
    <t>(In millions, except number of shares which are reflected in thousands and per share amounts)</t>
  </si>
  <si>
    <t>CONSOLIDATED STATEMENTS OF OPERATIONS</t>
  </si>
  <si>
    <t>Years ended September,</t>
  </si>
  <si>
    <t>Net sales:</t>
  </si>
  <si>
    <t>Products</t>
  </si>
  <si>
    <t>Services</t>
  </si>
  <si>
    <t>Total net sales</t>
  </si>
  <si>
    <t>Cost of sales:</t>
  </si>
  <si>
    <t>Total cost of sales</t>
  </si>
  <si>
    <t>Gross margin</t>
  </si>
  <si>
    <t>Operating expenses:</t>
  </si>
  <si>
    <t>Research and development</t>
  </si>
  <si>
    <t>Selling, general and administrative</t>
  </si>
  <si>
    <t>Total operating expenses</t>
  </si>
  <si>
    <t>Other income/(expense), net</t>
  </si>
  <si>
    <t>Income before provision for income taxes</t>
  </si>
  <si>
    <t>Provision for income taxes</t>
  </si>
  <si>
    <t>Net income</t>
  </si>
  <si>
    <t>Earnings per share:</t>
  </si>
  <si>
    <t>Basic</t>
  </si>
  <si>
    <t>Diluted</t>
  </si>
  <si>
    <t>Shares used in computing earnings per share:</t>
  </si>
  <si>
    <t>CONSOLIDATED BALANCE SHEETS</t>
  </si>
  <si>
    <t>As at September,</t>
  </si>
  <si>
    <t>Current assets:</t>
  </si>
  <si>
    <t>Cash and cash equivalents</t>
  </si>
  <si>
    <t>Marketable securities</t>
  </si>
  <si>
    <t>Accounts receivable, net</t>
  </si>
  <si>
    <t>Inventories</t>
  </si>
  <si>
    <t>Vendor non trade receivables</t>
  </si>
  <si>
    <t>Other current assets</t>
  </si>
  <si>
    <t>Total current assets</t>
  </si>
  <si>
    <t>Non current assets:</t>
  </si>
  <si>
    <t>Property, plant and equipment, net</t>
  </si>
  <si>
    <t>Other non current assets</t>
  </si>
  <si>
    <t>Total non current assets</t>
  </si>
  <si>
    <t>Total assets</t>
  </si>
  <si>
    <t>Current liabilities:</t>
  </si>
  <si>
    <t>Accounts payable</t>
  </si>
  <si>
    <t>Other current liabilities</t>
  </si>
  <si>
    <t>Deferred revenue</t>
  </si>
  <si>
    <t>Commercial paper</t>
  </si>
  <si>
    <t>Term debt</t>
  </si>
  <si>
    <t>Total current liabilities</t>
  </si>
  <si>
    <t>Non current liabilities:</t>
  </si>
  <si>
    <t>Other non current liabilities</t>
  </si>
  <si>
    <t>Total non current liabilities</t>
  </si>
  <si>
    <t>Total liabilities</t>
  </si>
  <si>
    <t>Shareholders’ equity:</t>
  </si>
  <si>
    <t>Common stock and additional paid in capital, $0.00001 par value: 12,600,000 shares authorized; 4,443,236 and 4,754,986 shares issued and outstanding, respectively</t>
  </si>
  <si>
    <t>Retained earnings</t>
  </si>
  <si>
    <t>Accumulated other comprehensive income/(loss)</t>
  </si>
  <si>
    <t>Total shareholders’ equity</t>
  </si>
  <si>
    <t>Total liabilities and shareholders’ equity</t>
  </si>
  <si>
    <t>CONSOLIDATED STATEMENTS OF CASH FLOWS</t>
  </si>
  <si>
    <t>Cash, cash equivalents and restricted cash, beginning balances</t>
  </si>
  <si>
    <t>Operating activities:</t>
  </si>
  <si>
    <t>Adjustments to reconcile net income to cash generated by operating</t>
  </si>
  <si>
    <t>Depreciation and amortization</t>
  </si>
  <si>
    <t>Share based compensation expense</t>
  </si>
  <si>
    <t>Deferred income tax expense/(benefit)</t>
  </si>
  <si>
    <t>Other</t>
  </si>
  <si>
    <t>Changes in operating assets and liabilities:</t>
  </si>
  <si>
    <t>Other current and non current assets</t>
  </si>
  <si>
    <t>Other current and non current liabilities</t>
  </si>
  <si>
    <t>Cash generated by operating activities</t>
  </si>
  <si>
    <t>Investing activities:</t>
  </si>
  <si>
    <t>Purchases of marketable securities</t>
  </si>
  <si>
    <t>Proceeds from maturities of marketable securities</t>
  </si>
  <si>
    <t>Proceeds from sales of marketable securities</t>
  </si>
  <si>
    <t>Payments for acquisition of property, plant and equipment</t>
  </si>
  <si>
    <t>Payments made in connection with business acquisitions, net</t>
  </si>
  <si>
    <t>Cash generated by/(used in) investing activities</t>
  </si>
  <si>
    <t>Financing activities:</t>
  </si>
  <si>
    <t>Payments for taxes related to net share settlement of equity awards</t>
  </si>
  <si>
    <t>Payments for dividends and dividend equivalents</t>
  </si>
  <si>
    <t>Repurchases of common stock</t>
  </si>
  <si>
    <t>Proceeds from issuance of term debt, net</t>
  </si>
  <si>
    <t>Repayments of term debt</t>
  </si>
  <si>
    <t>Proceeds from/(Repayments of) commercial paper, net</t>
  </si>
  <si>
    <t>Cash used in financing activities</t>
  </si>
  <si>
    <t>Increase/(Decrease) in cash, cash equivalents and restricted</t>
  </si>
  <si>
    <t>Cash, cash equivalents and restricted cash, ending balances</t>
  </si>
  <si>
    <t>Supplemental cash flow disclosure:</t>
  </si>
  <si>
    <t>Cash paid for income taxes, net</t>
  </si>
  <si>
    <t>Cash paid for interest</t>
  </si>
  <si>
    <t>Liquidity</t>
  </si>
  <si>
    <t>Current ratio</t>
  </si>
  <si>
    <t>Quick Ratio</t>
  </si>
  <si>
    <t>Cash Ratio</t>
  </si>
  <si>
    <t>Defensive Interval</t>
  </si>
  <si>
    <t>Inventory Days</t>
  </si>
  <si>
    <t>Payable Days</t>
  </si>
  <si>
    <t>Receivable Days</t>
  </si>
  <si>
    <t>Net trading cycle</t>
  </si>
  <si>
    <t>Working Capital as a % of Sales</t>
  </si>
  <si>
    <t>Working Capital</t>
  </si>
  <si>
    <t>Profitability</t>
  </si>
  <si>
    <t>EBITDA margin</t>
  </si>
  <si>
    <t>EBITDA</t>
  </si>
  <si>
    <t>EBIT margin</t>
  </si>
  <si>
    <t>EBIT</t>
  </si>
  <si>
    <t>Net margin</t>
  </si>
  <si>
    <t>Solvency/ debt management</t>
  </si>
  <si>
    <t>Debt to equity (D/E)</t>
  </si>
  <si>
    <t>Debt to total assets</t>
  </si>
  <si>
    <t>Long-term debt to capital</t>
  </si>
  <si>
    <t>Times interest earned</t>
  </si>
  <si>
    <t>Debt coverage</t>
  </si>
  <si>
    <t>Free cash flow (FCFE) per share</t>
  </si>
  <si>
    <t>FCFE</t>
  </si>
  <si>
    <t>Asset utilization</t>
  </si>
  <si>
    <t>Total asset turnover</t>
  </si>
  <si>
    <t>Fixed asset turnover</t>
  </si>
  <si>
    <t>Inventory turnover</t>
  </si>
  <si>
    <t>Return on assets (ROA)</t>
  </si>
  <si>
    <t>Investor/market ratios</t>
  </si>
  <si>
    <t>Price to equity (P/E)</t>
  </si>
  <si>
    <t>Earnings per share (EPS)</t>
  </si>
  <si>
    <t>Price to book value (PBV)</t>
  </si>
  <si>
    <t>Book value per share (BV)</t>
  </si>
  <si>
    <t>Dividend payout ratio</t>
  </si>
  <si>
    <t>Dividend per share</t>
  </si>
  <si>
    <t>Dividend yield</t>
  </si>
  <si>
    <t>Return on equity (ROE)</t>
  </si>
  <si>
    <t>Return on capital employed (ROCE)</t>
  </si>
  <si>
    <t>Enterprise value to EBITDA (EV/EBITDA)</t>
  </si>
  <si>
    <t>Enterprise value (EV)</t>
  </si>
  <si>
    <t>Apple Inc. - Financial Ratio Analysis (2020-2022)</t>
  </si>
  <si>
    <t>1.0 Liquidity Ratios</t>
  </si>
  <si>
    <t>Ratio</t>
  </si>
  <si>
    <t>Current Ratio</t>
  </si>
  <si>
    <t>Net Trading Cycle</t>
  </si>
  <si>
    <t>Working Capital ($M)</t>
  </si>
  <si>
    <t>Working Capital % of Sales</t>
  </si>
  <si>
    <t>2.0 Profitability Ratios</t>
  </si>
  <si>
    <t>Gross Margin</t>
  </si>
  <si>
    <t>EBITDA Margin</t>
  </si>
  <si>
    <t>EBIT Margin</t>
  </si>
  <si>
    <t>Net Margin</t>
  </si>
  <si>
    <t>3.0 Growth Rates (Year-over-Year)</t>
  </si>
  <si>
    <t>Metric</t>
  </si>
  <si>
    <t>2022 vs 2021</t>
  </si>
  <si>
    <t>2021 vs 2020</t>
  </si>
  <si>
    <t>Net Sales</t>
  </si>
  <si>
    <t>Product Sales</t>
  </si>
  <si>
    <t>Services Sales</t>
  </si>
  <si>
    <t>Gross Profit</t>
  </si>
  <si>
    <t>Operating Income</t>
  </si>
  <si>
    <t>Net Income</t>
  </si>
  <si>
    <t>4.0 Asset Utilization</t>
  </si>
  <si>
    <t>Total Asset Turnover</t>
  </si>
  <si>
    <t>Fixed Asset Turnover</t>
  </si>
  <si>
    <t>Inventory Turnover</t>
  </si>
  <si>
    <t>Return on Assets (ROA)</t>
  </si>
  <si>
    <t>5.0 Solvency/Debt Management</t>
  </si>
  <si>
    <t>Debt to Equity</t>
  </si>
  <si>
    <t>Debt to Total Assets</t>
  </si>
  <si>
    <t>Long-term Debt to Capital</t>
  </si>
  <si>
    <t>Times Interest Earned</t>
  </si>
  <si>
    <t>6.0 Additional Metrics</t>
  </si>
  <si>
    <t>Income Tax Rate</t>
  </si>
  <si>
    <t>CAPEX % of Sales</t>
  </si>
  <si>
    <t>CAPEX % of Fixed Assets</t>
  </si>
  <si>
    <t>Note: These calculations are based on the financial statements provided and use standard financial ratio formulas. All percentages are rounded to two decimal places. Some ratios may require market data (such as stock price) which was not provided in the financial statements.</t>
  </si>
  <si>
    <t>Financial Ratio Formulas</t>
  </si>
  <si>
    <t>1.1 Current Ratio</t>
  </si>
  <si>
    <t>Copy</t>
  </si>
  <si>
    <t>Current Ratio = Current Assets / Current Liabilities</t>
  </si>
  <si>
    <t>1.2 Quick Ratio</t>
  </si>
  <si>
    <t>Quick Ratio = (Current Assets - Inventory) / Current Liabilities</t>
  </si>
  <si>
    <t>1.3 Cash Ratio</t>
  </si>
  <si>
    <t>Cash Ratio = (Cash &amp; Cash Equivalents + Marketable Securities) / Current Liabilities</t>
  </si>
  <si>
    <t>1.4 Inventory Days</t>
  </si>
  <si>
    <t>Inventory Days = (Average Inventory / Cost of Sales) × 365</t>
  </si>
  <si>
    <t>Average Inventory = (Beginning Inventory + Ending Inventory) / 2</t>
  </si>
  <si>
    <t>1.5 Payable Days</t>
  </si>
  <si>
    <t>Payable Days = (Accounts Payable / Cost of Sales) × 365</t>
  </si>
  <si>
    <t>1.6 Receivable Days</t>
  </si>
  <si>
    <t>Receivable Days = (Accounts Receivable / Net Sales) × 365</t>
  </si>
  <si>
    <t>1.7 Net Trading Cycle</t>
  </si>
  <si>
    <t>Net Trading Cycle = Inventory Days + Receivable Days - Payable Days</t>
  </si>
  <si>
    <t>1.8 Working Capital</t>
  </si>
  <si>
    <t>Working Capital = Current Assets - Current Liabilities</t>
  </si>
  <si>
    <t>Working Capital % of Sales = (Working Capital / Net Sales) × 100</t>
  </si>
  <si>
    <t>2.1 Gross Margin</t>
  </si>
  <si>
    <t>Gross Margin = (Gross Profit / Net Sales) × 100</t>
  </si>
  <si>
    <t>Gross Profit = Net Sales - Cost of Sales</t>
  </si>
  <si>
    <t>2.2 EBITDA Margin</t>
  </si>
  <si>
    <t>EBITDA = Operating Income + Depreciation + Amortization</t>
  </si>
  <si>
    <t>EBITDA Margin = (EBITDA / Net Sales) × 100</t>
  </si>
  <si>
    <t>2.3 EBIT Margin</t>
  </si>
  <si>
    <t>EBIT Margin = (Operating Income / Net Sales) × 100</t>
  </si>
  <si>
    <t>2.4 Net Margin</t>
  </si>
  <si>
    <t>Net Margin = (Net Income / Net Sales) × 100</t>
  </si>
  <si>
    <t>3.0 Growth Rates</t>
  </si>
  <si>
    <t>Growth Rate = ((Current Period Value - Previous Period Value) / Previous Period Value) × 100</t>
  </si>
  <si>
    <t>4.1 Total Asset Turnover</t>
  </si>
  <si>
    <t>Total Asset Turnover = Net Sales / Average Total Assets</t>
  </si>
  <si>
    <t>Average Total Assets = (Beginning Total Assets + Ending Total Assets) / 2</t>
  </si>
  <si>
    <t>4.2 Fixed Asset Turnover</t>
  </si>
  <si>
    <t>Fixed Asset Turnover = Net Sales / Average Net Fixed Assets</t>
  </si>
  <si>
    <t>4.3 Inventory Turnover</t>
  </si>
  <si>
    <t>Inventory Turnover = Cost of Sales / Average Inventory</t>
  </si>
  <si>
    <t>4.4 Return on Assets (ROA)</t>
  </si>
  <si>
    <t>ROA = (Net Income / Average Total Assets) × 100</t>
  </si>
  <si>
    <t>5.1 Debt to Equity (D/E)</t>
  </si>
  <si>
    <t>D/E Ratio = Total Liabilities / Total Shareholders' Equity</t>
  </si>
  <si>
    <t>5.2 Debt to Total Assets</t>
  </si>
  <si>
    <t>Debt to Total Assets = Total Liabilities / Total Assets</t>
  </si>
  <si>
    <t>5.3 Long-term Debt to Capital</t>
  </si>
  <si>
    <t>Long-term Debt to Capital = Long-term Debt / (Long-term Debt + Total Shareholders' Equity)</t>
  </si>
  <si>
    <t>5.4 Times Interest Earned</t>
  </si>
  <si>
    <t>Times Interest Earned = Operating Income / Interest Expense</t>
  </si>
  <si>
    <t>6.1 Income Tax Rate</t>
  </si>
  <si>
    <t>Effective Tax Rate = (Income Tax Expense / Income Before Taxes) × 100</t>
  </si>
  <si>
    <t>6.2 CAPEX Ratios</t>
  </si>
  <si>
    <t>CAPEX % of Sales = (Capital Expenditure / Net Sales) × 100</t>
  </si>
  <si>
    <t>CAPEX % of Fixed Assets = (Capital Expenditure / Net Fixed Assets) × 100</t>
  </si>
  <si>
    <t>6.3 Investor Ratios</t>
  </si>
  <si>
    <t>Earnings Per Share (EPS)</t>
  </si>
  <si>
    <t>Basic EPS = Net Income / Weighted Average Common Shares Outstanding</t>
  </si>
  <si>
    <t>Diluted EPS = Adjusted Net Income / (Weighted Average Shares + Dilutive Securities)</t>
  </si>
  <si>
    <t>Return on Equity (ROE)</t>
  </si>
  <si>
    <t>ROE = (Net Income / Average Shareholders' Equity) × 100</t>
  </si>
  <si>
    <t>Book Value Per Share</t>
  </si>
  <si>
    <t>Book Value Per Share = Total Shareholders' Equity / Shares Outstanding</t>
  </si>
  <si>
    <t>Notes on Calculations:</t>
  </si>
  <si>
    <t>1. For average values, we use the beginning and ending balances of the period.</t>
  </si>
  <si>
    <t>2. All percentages are typically rounded to two decimal places.</t>
  </si>
  <si>
    <t>3. Days calculations are based on a 365-day year.</t>
  </si>
  <si>
    <t>4. Market-based ratios (P/E, Market Cap, etc.) require current market price data.</t>
  </si>
  <si>
    <t>5. Some ratios may have variations in their calculations depending on industry standards or specific analytical needs.</t>
  </si>
  <si>
    <t>Sample Calculations Using Apple's 2022 Data</t>
  </si>
  <si>
    <t>1. Liquidity Ratio Example</t>
  </si>
  <si>
    <t>Current Ratio (2022):</t>
  </si>
  <si>
    <t>Current Assets = $135,405 million</t>
  </si>
  <si>
    <t>Current Liabilities = $153,982 million</t>
  </si>
  <si>
    <t>Current Ratio = 135,405 / 153,982 = 0.88</t>
  </si>
  <si>
    <t>2. Profitability Ratio Example</t>
  </si>
  <si>
    <t>Gross Margin (2022):</t>
  </si>
  <si>
    <t>Net Sales = $394,328 million</t>
  </si>
  <si>
    <t>Cost of Sales = $223,546 million</t>
  </si>
  <si>
    <t>Gross Profit = 394,328 - 223,546 = $170,782 million</t>
  </si>
  <si>
    <t>Gross Margin = (170,782 / 394,328) × 100 = 43.31%</t>
  </si>
  <si>
    <t>3. Growth Rate Example</t>
  </si>
  <si>
    <t>Net Sales Growth (2022 vs 2021):</t>
  </si>
  <si>
    <t>2022 Net Sales = $394,328 million</t>
  </si>
  <si>
    <t>2021 Net Sales = $365,817 million</t>
  </si>
  <si>
    <t>Growth Rate = ((394,328 - 365,817) / 365,817) × 100 = 7.79%</t>
  </si>
  <si>
    <t>4. Asset Utilization Example</t>
  </si>
  <si>
    <t>Total Asset Turnover (2022):</t>
  </si>
  <si>
    <t>Average Total Assets = (352,755 + 351,002) / 2 = $351,878.5 million</t>
  </si>
  <si>
    <t>Total Asset Turnover = 394,328 / 351,878.5 = 1.12</t>
  </si>
  <si>
    <t>5. Solvency Ratio Example</t>
  </si>
  <si>
    <t>Debt to Equity (2022):</t>
  </si>
  <si>
    <t>Total Liabilities = $302,083 million</t>
  </si>
  <si>
    <t>Total Shareholders' Equity = $50,672 million</t>
  </si>
  <si>
    <t>D/E Ratio = 302,083 / 50,672 = 5.96</t>
  </si>
  <si>
    <t>6. Additional Metrics Example</t>
  </si>
  <si>
    <t>Income Tax Rate (2022):</t>
  </si>
  <si>
    <t>Income Tax Expense = $19,300 million</t>
  </si>
  <si>
    <t>Income Before Taxes = $119,103 million</t>
  </si>
  <si>
    <t>Effective Tax Rate = (19,300 / 119,103) × 100 = 16.20%</t>
  </si>
  <si>
    <t>Note: All figures are in millions of dollars and rounded to appropriate decimal places for presentation purposes.</t>
  </si>
  <si>
    <t>Investors Market Ratio</t>
  </si>
  <si>
    <t>P/E</t>
  </si>
  <si>
    <t>EPS</t>
  </si>
  <si>
    <t>Price/BV</t>
  </si>
  <si>
    <t>ROE</t>
  </si>
  <si>
    <t>ROCE</t>
  </si>
  <si>
    <t>BV per Share</t>
  </si>
  <si>
    <t>Div payout ratio</t>
  </si>
  <si>
    <t>Div payout</t>
  </si>
  <si>
    <t>Enterprise Value</t>
  </si>
  <si>
    <t>EV/EBITDA</t>
  </si>
  <si>
    <t>-</t>
  </si>
</sst>
</file>

<file path=xl/styles.xml><?xml version="1.0" encoding="utf-8"?>
<styleSheet xmlns="http://schemas.openxmlformats.org/spreadsheetml/2006/main">
  <numFmts count="7">
    <numFmt numFmtId="0" formatCode="General"/>
    <numFmt numFmtId="165" formatCode="_(* #,##0_);_(* \(#,##0\);_(* &quot;-&quot;??_);_(@_)"/>
    <numFmt numFmtId="3" formatCode="#,##0"/>
    <numFmt numFmtId="166" formatCode="0.0"/>
    <numFmt numFmtId="10" formatCode="0.00%"/>
    <numFmt numFmtId="9" formatCode="0%"/>
    <numFmt numFmtId="164" formatCode="_(* #,##0.00_);_(* \(#,##0.00\);_(* &quot;-&quot;??_);_(@_)"/>
  </numFmts>
  <fonts count="14">
    <font>
      <name val="Calibri"/>
      <sz val="11"/>
    </font>
    <font>
      <name val="Calibri"/>
      <b/>
      <sz val="18"/>
      <color rgb="FFFFFFFF"/>
    </font>
    <font>
      <name val="Calibri"/>
      <b/>
      <sz val="11"/>
      <color rgb="FF000000"/>
    </font>
    <font>
      <name val="Calibri"/>
      <u/>
      <sz val="11"/>
      <color rgb="FF0463C1"/>
    </font>
    <font>
      <name val="Calibri"/>
      <sz val="11"/>
      <color rgb="FF000000"/>
    </font>
    <font>
      <name val="Calibri"/>
      <b/>
      <sz val="20"/>
      <color rgb="FFFFFFFF"/>
    </font>
    <font>
      <name val="Calibri"/>
      <sz val="11"/>
      <color rgb="FFFFFFFF"/>
    </font>
    <font>
      <name val="Calibri"/>
      <sz val="20"/>
      <color rgb="FFFFFFFF"/>
    </font>
    <font>
      <name val="Calibri"/>
      <b/>
      <sz val="24"/>
      <color rgb="FF000000"/>
    </font>
    <font>
      <name val="Calibri"/>
      <b/>
      <sz val="18"/>
      <color rgb="FF000000"/>
    </font>
    <font>
      <name val="Arial Unicode MS"/>
      <sz val="10"/>
      <color rgb="FF000000"/>
    </font>
    <font>
      <name val="Calibri"/>
      <b/>
      <sz val="13"/>
      <color rgb="FF000000"/>
    </font>
    <font>
      <name val="Consolas"/>
      <sz val="10"/>
      <color rgb="FFABB2BF"/>
    </font>
    <font>
      <name val="Calibri"/>
      <sz val="11"/>
      <color rgb="FF000000"/>
    </font>
  </fonts>
  <fills count="6">
    <fill>
      <patternFill patternType="none"/>
    </fill>
    <fill>
      <patternFill patternType="gray125"/>
    </fill>
    <fill>
      <patternFill patternType="solid">
        <fgColor rgb="FF002060"/>
        <bgColor indexed="64"/>
      </patternFill>
    </fill>
    <fill>
      <patternFill patternType="solid">
        <fgColor rgb="FFACB9CA"/>
        <bgColor indexed="64"/>
      </patternFill>
    </fill>
    <fill>
      <patternFill patternType="solid">
        <fgColor rgb="FFE2EFD9"/>
        <bgColor indexed="64"/>
      </patternFill>
    </fill>
    <fill>
      <patternFill patternType="solid">
        <fgColor rgb="FF282C34"/>
        <bgColor indexed="64"/>
      </patternFill>
    </fill>
  </fills>
  <borders count="4">
    <border>
      <left/>
      <right/>
      <top/>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s>
  <cellStyleXfs count="3">
    <xf numFmtId="0" fontId="0" fillId="0" borderId="0">
      <alignment vertical="center"/>
    </xf>
    <xf numFmtId="0" fontId="3" fillId="0" borderId="0">
      <alignment vertical="top"/>
      <protection locked="0" hidden="0"/>
    </xf>
    <xf numFmtId="164" fontId="13" fillId="0" borderId="0">
      <alignment vertical="top"/>
      <protection locked="0" hidden="0"/>
    </xf>
  </cellStyleXfs>
  <cellXfs count="46">
    <xf numFmtId="0" fontId="0" fillId="0" borderId="0" xfId="0">
      <alignment vertical="center"/>
    </xf>
    <xf numFmtId="0" fontId="1" fillId="2" borderId="0" xfId="0" applyFont="1" applyFill="1" applyAlignment="1">
      <alignment vertical="bottom"/>
    </xf>
    <xf numFmtId="0" fontId="2" fillId="0" borderId="0" xfId="0" applyFont="1" applyAlignment="1">
      <alignment vertical="bottom"/>
    </xf>
    <xf numFmtId="0" fontId="3" fillId="0" borderId="0" xfId="1" applyAlignment="1">
      <alignment horizontal="left" vertical="bottom" indent="1"/>
    </xf>
    <xf numFmtId="0" fontId="4" fillId="0" borderId="0" xfId="0" applyAlignment="1">
      <alignment horizontal="left" vertical="bottom" indent="1"/>
    </xf>
    <xf numFmtId="0" fontId="2" fillId="0" borderId="0" xfId="0" applyFont="1" applyAlignment="1">
      <alignment horizontal="left" vertical="bottom"/>
    </xf>
    <xf numFmtId="0" fontId="5" fillId="2" borderId="0" xfId="0" applyFont="1" applyFill="1">
      <alignment vertical="center"/>
    </xf>
    <xf numFmtId="0" fontId="6" fillId="2" borderId="0" xfId="0" applyFont="1" applyFill="1" applyAlignment="1">
      <alignment vertical="bottom"/>
    </xf>
    <xf numFmtId="0" fontId="2" fillId="3" borderId="0" xfId="0" applyFont="1" applyFill="1" applyAlignment="1">
      <alignment horizontal="center" vertical="bottom"/>
    </xf>
    <xf numFmtId="0" fontId="2" fillId="0" borderId="0" xfId="0" applyFont="1" applyAlignment="1">
      <alignment horizontal="center" vertical="bottom"/>
    </xf>
    <xf numFmtId="165" fontId="4" fillId="0" borderId="0" xfId="2" applyNumberFormat="1" applyFont="1" applyAlignment="1">
      <alignment vertical="bottom"/>
    </xf>
    <xf numFmtId="0" fontId="2" fillId="0" borderId="1" xfId="0" applyFont="1" applyBorder="1" applyAlignment="1">
      <alignment vertical="bottom"/>
    </xf>
    <xf numFmtId="165" fontId="2" fillId="0" borderId="1" xfId="2" applyNumberFormat="1" applyFont="1" applyBorder="1" applyAlignment="1">
      <alignment vertical="bottom"/>
    </xf>
    <xf numFmtId="0" fontId="2" fillId="0" borderId="2" xfId="0" applyFont="1" applyBorder="1" applyAlignment="1">
      <alignment vertical="bottom"/>
    </xf>
    <xf numFmtId="165" fontId="2" fillId="0" borderId="2" xfId="2" applyNumberFormat="1" applyFont="1" applyBorder="1" applyAlignment="1">
      <alignment vertical="bottom"/>
    </xf>
    <xf numFmtId="0" fontId="4" fillId="4" borderId="0" xfId="0" applyFill="1" applyAlignment="1">
      <alignment vertical="bottom"/>
    </xf>
    <xf numFmtId="3" fontId="4" fillId="0" borderId="0" xfId="0" applyNumberFormat="1" applyAlignment="1">
      <alignment vertical="bottom"/>
    </xf>
    <xf numFmtId="0" fontId="2" fillId="0" borderId="3" xfId="0" applyFont="1" applyBorder="1" applyAlignment="1">
      <alignment horizontal="left" vertical="bottom"/>
    </xf>
    <xf numFmtId="165" fontId="4" fillId="0" borderId="3" xfId="2" applyNumberFormat="1" applyFont="1" applyBorder="1" applyAlignment="1">
      <alignment vertical="bottom"/>
    </xf>
    <xf numFmtId="165" fontId="2" fillId="0" borderId="0" xfId="2" applyNumberFormat="1" applyFont="1" applyAlignment="1">
      <alignment vertical="bottom"/>
    </xf>
    <xf numFmtId="0" fontId="2" fillId="0" borderId="0" xfId="0" applyFont="1" applyAlignment="1">
      <alignment horizontal="left" vertical="bottom" indent="1"/>
    </xf>
    <xf numFmtId="0" fontId="4" fillId="0" borderId="0" xfId="0" applyAlignment="1">
      <alignment horizontal="left" vertical="bottom" indent="2"/>
    </xf>
    <xf numFmtId="0" fontId="7" fillId="2" borderId="0" xfId="0" applyFont="1" applyFill="1" applyAlignment="1">
      <alignment horizontal="left" vertical="bottom"/>
    </xf>
    <xf numFmtId="0" fontId="6" fillId="2" borderId="0" xfId="0" applyFont="1" applyFill="1" applyAlignment="1">
      <alignment horizontal="center" vertical="bottom"/>
    </xf>
    <xf numFmtId="166" fontId="4" fillId="0" borderId="0" xfId="0" applyNumberFormat="1" applyAlignment="1">
      <alignment vertical="bottom"/>
    </xf>
    <xf numFmtId="0" fontId="8" fillId="0" borderId="0" xfId="0" applyFont="1">
      <alignment vertical="center"/>
    </xf>
    <xf numFmtId="0" fontId="9" fillId="0" borderId="0" xfId="0" applyFont="1">
      <alignment vertical="center"/>
    </xf>
    <xf numFmtId="0" fontId="10" fillId="0" borderId="0" xfId="0" applyFont="1" applyAlignment="1">
      <alignment vertical="bottom"/>
    </xf>
    <xf numFmtId="0" fontId="2" fillId="0" borderId="0" xfId="0" applyFont="1" applyAlignment="1">
      <alignment horizontal="center" vertical="center" wrapText="1"/>
    </xf>
    <xf numFmtId="0" fontId="4" fillId="0" borderId="0" xfId="0" applyAlignment="1">
      <alignment vertical="center" wrapText="1"/>
    </xf>
    <xf numFmtId="3" fontId="4" fillId="0" borderId="0" xfId="0" applyNumberFormat="1" applyAlignment="1">
      <alignment vertical="center" wrapText="1"/>
    </xf>
    <xf numFmtId="10" fontId="4" fillId="0" borderId="0" xfId="0" applyNumberFormat="1" applyAlignment="1">
      <alignment vertical="center" wrapText="1"/>
    </xf>
    <xf numFmtId="9" fontId="0" fillId="0" borderId="0" xfId="0" applyNumberFormat="1">
      <alignment vertical="center"/>
    </xf>
    <xf numFmtId="10" fontId="0" fillId="0" borderId="0" xfId="0" applyNumberFormat="1">
      <alignment vertical="center"/>
    </xf>
    <xf numFmtId="9" fontId="0" fillId="0" borderId="0" xfId="0" applyNumberFormat="1">
      <alignment vertical="center"/>
    </xf>
    <xf numFmtId="9" fontId="0" fillId="0" borderId="0" xfId="0" applyNumberFormat="1">
      <alignment vertical="center"/>
    </xf>
    <xf numFmtId="9" fontId="0" fillId="0" borderId="0" xfId="0" applyNumberFormat="1">
      <alignment vertical="center"/>
    </xf>
    <xf numFmtId="3" fontId="0" fillId="0" borderId="0" xfId="0" applyNumberFormat="1">
      <alignment vertical="center"/>
    </xf>
    <xf numFmtId="3" fontId="0" fillId="0" borderId="0" xfId="0" applyNumberFormat="1">
      <alignment vertical="center"/>
    </xf>
    <xf numFmtId="3" fontId="0" fillId="0" borderId="0" xfId="0" applyNumberFormat="1">
      <alignment vertical="center"/>
    </xf>
    <xf numFmtId="0" fontId="11" fillId="0" borderId="0" xfId="0" applyFont="1">
      <alignment vertical="center"/>
    </xf>
    <xf numFmtId="0" fontId="4" fillId="0" borderId="0" xfId="0">
      <alignment vertical="center"/>
    </xf>
    <xf numFmtId="0" fontId="10" fillId="0" borderId="0" xfId="0" applyFont="1">
      <alignment vertical="center"/>
    </xf>
    <xf numFmtId="0" fontId="12" fillId="0" borderId="0" xfId="0" applyFont="1" applyAlignment="1">
      <alignment horizontal="left" vertical="center" indent="1" readingOrder="1"/>
    </xf>
    <xf numFmtId="0" fontId="12" fillId="5" borderId="0" xfId="0" applyFont="1" applyFill="1" applyAlignment="1">
      <alignment horizontal="left" vertical="center" indent="1" readingOrder="1"/>
    </xf>
    <xf numFmtId="0" fontId="4" fillId="0" borderId="0" xfId="0" applyAlignment="1">
      <alignment horizontal="left" vertical="center" indent="1"/>
    </xf>
  </cellXfs>
  <cellStyles count="3">
    <cellStyle name="常规" xfId="0" builtinId="0"/>
    <cellStyle name="Hyperlink" xfId="1"/>
    <cellStyle name="千位分隔" xfId="2" builtinId="3"/>
  </cellStyles>
  <dxfs count="0"/>
  <tableStyles defaultTableStyle="TableStyleMedium2" defaultPivotStyle="PivotStyleLight16" count="0"/>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www.wps.cn/officeDocument/2020/cellImage" Target="cellimages.xml"/><Relationship Id="rId7" Type="http://schemas.openxmlformats.org/officeDocument/2006/relationships/sharedStrings" Target="sharedStrings.xml"/><Relationship Id="rId8" Type="http://schemas.openxmlformats.org/officeDocument/2006/relationships/styles" Target="styles.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investor.apple.com/investor-relations/default.aspx" TargetMode="External"/><Relationship Id="rId2" Type="http://schemas.openxmlformats.org/officeDocument/2006/relationships/hyperlink" Target="https://www.bloomberg.com/quote/AAPL:US" TargetMode="External"/></Relationships>
</file>

<file path=xl/worksheets/sheet1.xml><?xml version="1.0" encoding="utf-8"?>
<worksheet xmlns:r="http://schemas.openxmlformats.org/officeDocument/2006/relationships" xmlns="http://schemas.openxmlformats.org/spreadsheetml/2006/main">
  <dimension ref="A1:B29"/>
  <sheetViews>
    <sheetView workbookViewId="0" topLeftCell="A43">
      <selection activeCell="A2" sqref="A2"/>
    </sheetView>
  </sheetViews>
  <sheetFormatPr defaultRowHeight="14.5" defaultColWidth="10"/>
  <cols>
    <col min="1" max="1" customWidth="1" width="104.54297" style="0"/>
  </cols>
  <sheetData>
    <row r="1" spans="8:8" ht="23.5">
      <c r="A1" s="1" t="s">
        <v>0</v>
      </c>
    </row>
    <row r="3" spans="8:8">
      <c r="A3" s="2" t="s">
        <v>1</v>
      </c>
    </row>
    <row r="4" spans="8:8">
      <c r="A4" s="3" t="s">
        <v>2</v>
      </c>
    </row>
    <row r="5" spans="8:8">
      <c r="A5" s="2" t="s">
        <v>3</v>
      </c>
    </row>
    <row r="6" spans="8:8">
      <c r="A6" s="4" t="s">
        <v>4</v>
      </c>
    </row>
    <row r="7" spans="8:8">
      <c r="A7" s="4"/>
    </row>
    <row r="8" spans="8:8">
      <c r="A8" s="5" t="s">
        <v>5</v>
      </c>
    </row>
    <row r="9" spans="8:8">
      <c r="A9" s="4" t="s">
        <v>6</v>
      </c>
    </row>
    <row r="10" spans="8:8">
      <c r="A10" s="4" t="s">
        <v>7</v>
      </c>
    </row>
    <row r="11" spans="8:8">
      <c r="A11" s="4" t="s">
        <v>8</v>
      </c>
    </row>
    <row r="12" spans="8:8">
      <c r="A12" s="4" t="s">
        <v>9</v>
      </c>
    </row>
    <row r="13" spans="8:8">
      <c r="A13" s="4"/>
    </row>
    <row r="14" spans="8:8">
      <c r="A14" s="5" t="s">
        <v>10</v>
      </c>
    </row>
    <row r="15" spans="8:8">
      <c r="A15" s="4" t="s">
        <v>11</v>
      </c>
    </row>
    <row r="16" spans="8:8">
      <c r="A16" s="4" t="s">
        <v>7</v>
      </c>
    </row>
    <row r="17" spans="8:8">
      <c r="A17" s="4" t="s">
        <v>8</v>
      </c>
    </row>
    <row r="18" spans="8:8">
      <c r="A18" s="4" t="s">
        <v>12</v>
      </c>
    </row>
    <row r="19" spans="8:8">
      <c r="A19" s="4" t="s">
        <v>13</v>
      </c>
    </row>
    <row r="20" spans="8:8">
      <c r="A20" s="4"/>
    </row>
    <row r="21" spans="8:8">
      <c r="A21" s="5" t="s">
        <v>14</v>
      </c>
    </row>
    <row r="22" spans="8:8">
      <c r="A22" s="4" t="s">
        <v>15</v>
      </c>
    </row>
    <row r="23" spans="8:8">
      <c r="A23" s="4" t="s">
        <v>16</v>
      </c>
    </row>
    <row r="24" spans="8:8">
      <c r="A24" s="4" t="s">
        <v>17</v>
      </c>
    </row>
    <row r="25" spans="8:8">
      <c r="A25" s="4"/>
    </row>
    <row r="26" spans="8:8">
      <c r="A26" s="5" t="s">
        <v>18</v>
      </c>
    </row>
    <row r="27" spans="8:8">
      <c r="A27" s="3" t="s">
        <v>19</v>
      </c>
    </row>
    <row r="29" spans="8:8">
      <c r="A29" s="2" t="s">
        <v>20</v>
      </c>
    </row>
  </sheetData>
  <hyperlinks>
    <hyperlink ref="A4" r:id="rId1"/>
    <hyperlink ref="A27" r:id="rId2"/>
  </hyperlinks>
  <pageMargins left="0.7" right="0.7" top="0.75" bottom="0.75" header="0.3" footer="0.3"/>
</worksheet>
</file>

<file path=xl/worksheets/sheet2.xml><?xml version="1.0" encoding="utf-8"?>
<worksheet xmlns:r="http://schemas.openxmlformats.org/officeDocument/2006/relationships" xmlns="http://schemas.openxmlformats.org/spreadsheetml/2006/main">
  <dimension ref="A1:K114"/>
  <sheetViews>
    <sheetView workbookViewId="0" topLeftCell="B54">
      <selection activeCell="A1" sqref="A1"/>
    </sheetView>
  </sheetViews>
  <sheetFormatPr defaultRowHeight="14.5" defaultColWidth="10"/>
  <cols>
    <col min="1" max="1" customWidth="1" width="59.0" style="0"/>
    <col min="2" max="3" customWidth="1" bestFit="1" width="11.542969" style="0"/>
    <col min="4" max="4" customWidth="1" bestFit="1" width="11.7265625" style="0"/>
  </cols>
  <sheetData>
    <row r="1" spans="8:8" ht="60.0" customHeight="1">
      <c r="A1" s="6" t="s">
        <v>21</v>
      </c>
      <c r="B1" s="7" t="s">
        <v>22</v>
      </c>
      <c r="C1" s="7"/>
      <c r="D1" s="7"/>
      <c r="E1" s="7"/>
      <c r="F1" s="7"/>
      <c r="G1" s="7"/>
      <c r="H1" s="7"/>
      <c r="I1" s="7"/>
      <c r="J1" s="7"/>
    </row>
    <row r="2" spans="8:8">
      <c r="A2" s="8" t="s">
        <v>23</v>
      </c>
      <c r="B2" s="8"/>
      <c r="C2" s="8"/>
      <c r="D2" s="8"/>
    </row>
    <row r="3" spans="8:8">
      <c r="B3" s="9" t="s">
        <v>24</v>
      </c>
      <c r="C3" s="9"/>
      <c r="D3" s="9"/>
    </row>
    <row r="4" spans="8:8">
      <c r="B4" s="2">
        <v>2022.0</v>
      </c>
      <c r="C4" s="2">
        <v>2021.0</v>
      </c>
      <c r="D4" s="2">
        <v>2020.0</v>
      </c>
    </row>
    <row r="5" spans="8:8">
      <c r="A5" t="s">
        <v>25</v>
      </c>
    </row>
    <row r="6" spans="8:8">
      <c r="A6" s="4" t="s">
        <v>26</v>
      </c>
      <c r="B6" s="10">
        <v>316199.0</v>
      </c>
      <c r="C6" s="10">
        <v>297392.0</v>
      </c>
      <c r="D6" s="10">
        <v>220747.0</v>
      </c>
    </row>
    <row r="7" spans="8:8">
      <c r="A7" s="4" t="s">
        <v>27</v>
      </c>
      <c r="B7" s="10">
        <v>78129.0</v>
      </c>
      <c r="C7" s="10">
        <v>68425.0</v>
      </c>
      <c r="D7" s="10">
        <v>53768.0</v>
      </c>
    </row>
    <row r="8" spans="8:8">
      <c r="A8" s="11" t="s">
        <v>28</v>
      </c>
      <c r="B8" s="12">
        <f>+B6+B7</f>
        <v>394328.0</v>
      </c>
      <c r="C8" s="12">
        <f t="shared" si="0" ref="C8:D8">+C6+C7</f>
        <v>365817.0</v>
      </c>
      <c r="D8" s="12">
        <f t="shared" si="0"/>
        <v>274515.0</v>
      </c>
    </row>
    <row r="9" spans="8:8">
      <c r="A9" t="s">
        <v>29</v>
      </c>
      <c r="B9" s="10"/>
      <c r="C9" s="10"/>
      <c r="D9" s="10"/>
    </row>
    <row r="10" spans="8:8">
      <c r="A10" s="4" t="s">
        <v>26</v>
      </c>
      <c r="B10" s="10">
        <v>201471.0</v>
      </c>
      <c r="C10" s="10">
        <v>192266.0</v>
      </c>
      <c r="D10" s="10">
        <v>151286.0</v>
      </c>
    </row>
    <row r="11" spans="8:8">
      <c r="A11" s="4" t="s">
        <v>27</v>
      </c>
      <c r="B11" s="10">
        <v>22075.0</v>
      </c>
      <c r="C11" s="10">
        <v>20715.0</v>
      </c>
      <c r="D11" s="10">
        <v>18273.0</v>
      </c>
    </row>
    <row r="12" spans="8:8">
      <c r="A12" s="11" t="s">
        <v>30</v>
      </c>
      <c r="B12" s="12">
        <f>+B10+B11</f>
        <v>223546.0</v>
      </c>
      <c r="C12" s="12">
        <f t="shared" si="1" ref="C12:D12">+C10+C11</f>
        <v>212981.0</v>
      </c>
      <c r="D12" s="12">
        <f t="shared" si="1"/>
        <v>169559.0</v>
      </c>
    </row>
    <row r="13" spans="8:8">
      <c r="A13" s="11" t="s">
        <v>31</v>
      </c>
      <c r="B13" s="12">
        <f>+B8-B12</f>
        <v>170782.0</v>
      </c>
      <c r="C13" s="12">
        <f t="shared" si="2" ref="C13:D13">+C8-C12</f>
        <v>152836.0</v>
      </c>
      <c r="D13" s="12">
        <f t="shared" si="2"/>
        <v>104956.0</v>
      </c>
    </row>
    <row r="14" spans="8:8">
      <c r="A14" t="s">
        <v>32</v>
      </c>
      <c r="B14" s="10"/>
      <c r="C14" s="10"/>
      <c r="D14" s="10"/>
    </row>
    <row r="15" spans="8:8">
      <c r="A15" s="4" t="s">
        <v>33</v>
      </c>
      <c r="B15" s="10">
        <v>26251.0</v>
      </c>
      <c r="C15" s="10">
        <v>21914.0</v>
      </c>
      <c r="D15" s="10">
        <v>18752.0</v>
      </c>
    </row>
    <row r="16" spans="8:8">
      <c r="A16" s="4" t="s">
        <v>34</v>
      </c>
      <c r="B16" s="10">
        <v>25094.0</v>
      </c>
      <c r="C16" s="10">
        <v>21973.0</v>
      </c>
      <c r="D16" s="10">
        <v>19916.0</v>
      </c>
    </row>
    <row r="17" spans="8:8">
      <c r="A17" s="11" t="s">
        <v>35</v>
      </c>
      <c r="B17" s="12">
        <f>+B15+B16</f>
        <v>51345.0</v>
      </c>
      <c r="C17" s="12">
        <f t="shared" si="3" ref="C17">+C15+C16</f>
        <v>43887.0</v>
      </c>
      <c r="D17" s="12">
        <f t="shared" si="4" ref="D17">+D15+D16</f>
        <v>38668.0</v>
      </c>
    </row>
    <row r="18" spans="8:8" s="2" ht="14.5" customFormat="1">
      <c r="A18" s="11" t="s">
        <v>12</v>
      </c>
      <c r="B18" s="12">
        <f>+B13-B17</f>
        <v>119437.0</v>
      </c>
      <c r="C18" s="12">
        <f t="shared" si="5" ref="C18:D18">+C13-C17</f>
        <v>108949.0</v>
      </c>
      <c r="D18" s="12">
        <f t="shared" si="5"/>
        <v>66288.0</v>
      </c>
    </row>
    <row r="19" spans="8:8">
      <c r="A19" t="s">
        <v>36</v>
      </c>
      <c r="B19" s="10">
        <v>-334.0</v>
      </c>
      <c r="C19" s="10">
        <v>258.0</v>
      </c>
      <c r="D19" s="10">
        <v>803.0</v>
      </c>
    </row>
    <row r="20" spans="8:8">
      <c r="A20" s="11" t="s">
        <v>37</v>
      </c>
      <c r="B20" s="12">
        <f>+B18+B19</f>
        <v>119103.0</v>
      </c>
      <c r="C20" s="12">
        <f t="shared" si="6" ref="C20:D20">+C18+C19</f>
        <v>109207.0</v>
      </c>
      <c r="D20" s="12">
        <f t="shared" si="6"/>
        <v>67091.0</v>
      </c>
    </row>
    <row r="21" spans="8:8">
      <c r="A21" t="s">
        <v>38</v>
      </c>
      <c r="B21" s="10">
        <v>19300.0</v>
      </c>
      <c r="C21" s="10">
        <v>14527.0</v>
      </c>
      <c r="D21" s="10">
        <v>9680.0</v>
      </c>
    </row>
    <row r="22" spans="8:8" ht="15.0">
      <c r="A22" s="13" t="s">
        <v>39</v>
      </c>
      <c r="B22" s="14">
        <f>+B20-B21</f>
        <v>99803.0</v>
      </c>
      <c r="C22" s="14">
        <f t="shared" si="7" ref="C22:D22">+C20-C21</f>
        <v>94680.0</v>
      </c>
      <c r="D22" s="14">
        <f t="shared" si="7"/>
        <v>57411.0</v>
      </c>
    </row>
    <row r="23" spans="8:8" ht="15.0">
      <c r="A23" t="s">
        <v>40</v>
      </c>
    </row>
    <row r="24" spans="8:8">
      <c r="A24" s="4" t="s">
        <v>41</v>
      </c>
      <c r="B24" s="15">
        <v>6.15</v>
      </c>
      <c r="C24" s="15">
        <v>5.67</v>
      </c>
      <c r="D24" s="15">
        <v>3.31</v>
      </c>
    </row>
    <row r="25" spans="8:8">
      <c r="A25" s="4" t="s">
        <v>42</v>
      </c>
      <c r="B25" s="15">
        <v>6.11</v>
      </c>
      <c r="C25" s="15">
        <v>5.61</v>
      </c>
      <c r="D25" s="15">
        <v>3.28</v>
      </c>
    </row>
    <row r="26" spans="8:8">
      <c r="A26" t="s">
        <v>43</v>
      </c>
    </row>
    <row r="27" spans="8:8">
      <c r="A27" s="4" t="s">
        <v>41</v>
      </c>
      <c r="B27" s="16">
        <v>1.6215963E7</v>
      </c>
      <c r="C27" s="16">
        <v>1.6701272E7</v>
      </c>
      <c r="D27" s="16">
        <v>1.7352119E7</v>
      </c>
    </row>
    <row r="28" spans="8:8">
      <c r="A28" s="4" t="s">
        <v>42</v>
      </c>
      <c r="B28" s="16">
        <v>1.6325819E7</v>
      </c>
      <c r="C28" s="16">
        <v>1.6864919E7</v>
      </c>
      <c r="D28" s="16">
        <v>1.7528214E7</v>
      </c>
    </row>
    <row r="31" spans="8:8">
      <c r="A31" s="8" t="s">
        <v>44</v>
      </c>
      <c r="B31" s="8"/>
      <c r="C31" s="8"/>
      <c r="D31" s="8"/>
    </row>
    <row r="32" spans="8:8">
      <c r="B32" s="9" t="s">
        <v>45</v>
      </c>
      <c r="C32" s="9"/>
      <c r="D32" s="9"/>
    </row>
    <row r="33" spans="8:8">
      <c r="B33" s="2">
        <f>+B4</f>
        <v>2022.0</v>
      </c>
      <c r="C33" s="2">
        <f t="shared" si="8" ref="C33:D33">+C4</f>
        <v>2021.0</v>
      </c>
      <c r="D33" s="2">
        <f t="shared" si="8"/>
        <v>2020.0</v>
      </c>
    </row>
    <row r="35" spans="8:8">
      <c r="A35" t="s">
        <v>46</v>
      </c>
    </row>
    <row r="36" spans="8:8">
      <c r="A36" s="4" t="s">
        <v>47</v>
      </c>
      <c r="B36" s="10">
        <v>23646.0</v>
      </c>
      <c r="C36" s="10">
        <v>34940.0</v>
      </c>
      <c r="D36" s="10">
        <v>38016.0</v>
      </c>
    </row>
    <row r="37" spans="8:8">
      <c r="A37" s="4" t="s">
        <v>48</v>
      </c>
      <c r="B37" s="10">
        <v>24658.0</v>
      </c>
      <c r="C37" s="10">
        <v>27699.0</v>
      </c>
      <c r="D37" s="10">
        <v>52927.0</v>
      </c>
    </row>
    <row r="38" spans="8:8">
      <c r="A38" s="4" t="s">
        <v>49</v>
      </c>
      <c r="B38" s="10">
        <v>28184.0</v>
      </c>
      <c r="C38" s="10">
        <v>26278.0</v>
      </c>
      <c r="D38" s="10">
        <v>16120.0</v>
      </c>
    </row>
    <row r="39" spans="8:8">
      <c r="A39" s="4" t="s">
        <v>50</v>
      </c>
      <c r="B39" s="10">
        <v>4946.0</v>
      </c>
      <c r="C39" s="10">
        <v>6580.0</v>
      </c>
      <c r="D39" s="10">
        <v>4061.0</v>
      </c>
    </row>
    <row r="40" spans="8:8">
      <c r="A40" s="4" t="s">
        <v>51</v>
      </c>
      <c r="B40" s="10">
        <v>32748.0</v>
      </c>
      <c r="C40" s="10">
        <v>25228.0</v>
      </c>
      <c r="D40" s="10">
        <v>21325.0</v>
      </c>
    </row>
    <row r="41" spans="8:8">
      <c r="A41" s="4" t="s">
        <v>52</v>
      </c>
      <c r="B41" s="10">
        <v>21223.0</v>
      </c>
      <c r="C41" s="10">
        <v>14111.0</v>
      </c>
      <c r="D41" s="10">
        <v>11264.0</v>
      </c>
    </row>
    <row r="42" spans="8:8">
      <c r="A42" s="11" t="s">
        <v>53</v>
      </c>
      <c r="B42" s="12">
        <f>+SUM(B36:B41)</f>
        <v>135405.0</v>
      </c>
      <c r="C42" s="12">
        <f t="shared" si="9" ref="C42:D42">+SUM(C36:C41)</f>
        <v>134836.0</v>
      </c>
      <c r="D42" s="12">
        <f t="shared" si="9"/>
        <v>143713.0</v>
      </c>
    </row>
    <row r="43" spans="8:8">
      <c r="A43" t="s">
        <v>54</v>
      </c>
      <c r="B43" s="10"/>
      <c r="C43" s="10"/>
      <c r="D43" s="10"/>
    </row>
    <row r="44" spans="8:8">
      <c r="A44" s="4" t="s">
        <v>48</v>
      </c>
      <c r="B44" s="10">
        <v>120805.0</v>
      </c>
      <c r="C44" s="10">
        <v>127877.0</v>
      </c>
      <c r="D44" s="10">
        <v>100887.0</v>
      </c>
    </row>
    <row r="45" spans="8:8">
      <c r="A45" s="4" t="s">
        <v>55</v>
      </c>
      <c r="B45" s="10">
        <v>42117.0</v>
      </c>
      <c r="C45" s="10">
        <v>39440.0</v>
      </c>
      <c r="D45" s="10">
        <v>36766.0</v>
      </c>
    </row>
    <row r="46" spans="8:8">
      <c r="A46" s="4" t="s">
        <v>56</v>
      </c>
      <c r="B46" s="10">
        <v>54428.0</v>
      </c>
      <c r="C46" s="10">
        <v>48849.0</v>
      </c>
      <c r="D46" s="10">
        <v>42522.0</v>
      </c>
    </row>
    <row r="47" spans="8:8">
      <c r="A47" s="11" t="s">
        <v>57</v>
      </c>
      <c r="B47" s="12">
        <f>+SUM(B44:B46)</f>
        <v>217350.0</v>
      </c>
      <c r="C47" s="12">
        <f t="shared" si="10" ref="C47:D47">+SUM(C44:C46)</f>
        <v>216166.0</v>
      </c>
      <c r="D47" s="12">
        <f t="shared" si="10"/>
        <v>180175.0</v>
      </c>
    </row>
    <row r="48" spans="8:8" ht="15.0">
      <c r="A48" s="13" t="s">
        <v>58</v>
      </c>
      <c r="B48" s="14">
        <f>+B42+B47</f>
        <v>352755.0</v>
      </c>
      <c r="C48" s="14">
        <f t="shared" si="11" ref="C48:D48">+C42+C47</f>
        <v>351002.0</v>
      </c>
      <c r="D48" s="14">
        <f t="shared" si="11"/>
        <v>323888.0</v>
      </c>
    </row>
    <row r="49" spans="8:8" ht="15.0"/>
    <row r="50" spans="8:8">
      <c r="A50" t="s">
        <v>59</v>
      </c>
    </row>
    <row r="51" spans="8:8">
      <c r="A51" s="4" t="s">
        <v>60</v>
      </c>
      <c r="B51" s="10">
        <v>64115.0</v>
      </c>
      <c r="C51" s="10">
        <v>54763.0</v>
      </c>
      <c r="D51" s="10">
        <v>42296.0</v>
      </c>
    </row>
    <row r="52" spans="8:8">
      <c r="A52" s="4" t="s">
        <v>61</v>
      </c>
      <c r="B52" s="10">
        <v>60845.0</v>
      </c>
      <c r="C52" s="10">
        <v>47493.0</v>
      </c>
      <c r="D52" s="10">
        <v>42684.0</v>
      </c>
    </row>
    <row r="53" spans="8:8">
      <c r="A53" s="4" t="s">
        <v>62</v>
      </c>
      <c r="B53" s="10">
        <v>7912.0</v>
      </c>
      <c r="C53" s="10">
        <v>7612.0</v>
      </c>
      <c r="D53" s="10">
        <v>6643.0</v>
      </c>
    </row>
    <row r="54" spans="8:8">
      <c r="A54" s="4" t="s">
        <v>63</v>
      </c>
      <c r="B54" s="10">
        <v>9982.0</v>
      </c>
      <c r="C54" s="10">
        <v>6000.0</v>
      </c>
      <c r="D54" s="10">
        <v>4996.0</v>
      </c>
    </row>
    <row r="55" spans="8:8">
      <c r="A55" s="4" t="s">
        <v>64</v>
      </c>
      <c r="B55" s="10">
        <v>11128.0</v>
      </c>
      <c r="C55" s="10">
        <v>9613.0</v>
      </c>
      <c r="D55" s="10">
        <v>8773.0</v>
      </c>
    </row>
    <row r="56" spans="8:8">
      <c r="A56" s="11" t="s">
        <v>65</v>
      </c>
      <c r="B56" s="12">
        <f>+SUM(B51:B55)</f>
        <v>153982.0</v>
      </c>
      <c r="C56" s="12">
        <f t="shared" si="12" ref="C56:D56">+SUM(C51:C55)</f>
        <v>125481.0</v>
      </c>
      <c r="D56" s="12">
        <f t="shared" si="12"/>
        <v>105392.0</v>
      </c>
    </row>
    <row r="57" spans="8:8">
      <c r="A57" t="s">
        <v>66</v>
      </c>
      <c r="B57" s="10"/>
      <c r="C57" s="10"/>
      <c r="D57" s="10"/>
    </row>
    <row r="58" spans="8:8">
      <c r="A58" s="4" t="s">
        <v>62</v>
      </c>
      <c r="B58" s="10"/>
      <c r="C58" s="10"/>
      <c r="D58" s="10"/>
    </row>
    <row r="59" spans="8:8">
      <c r="A59" s="4" t="s">
        <v>64</v>
      </c>
      <c r="B59" s="10">
        <v>98959.0</v>
      </c>
      <c r="C59" s="10">
        <v>109106.0</v>
      </c>
      <c r="D59" s="10">
        <v>98667.0</v>
      </c>
    </row>
    <row r="60" spans="8:8">
      <c r="A60" s="4" t="s">
        <v>67</v>
      </c>
      <c r="B60" s="10">
        <v>49142.0</v>
      </c>
      <c r="C60" s="10">
        <v>53325.0</v>
      </c>
      <c r="D60" s="10">
        <v>54490.0</v>
      </c>
    </row>
    <row r="61" spans="8:8">
      <c r="A61" s="17" t="s">
        <v>68</v>
      </c>
      <c r="B61" s="18">
        <f>+B59+B60</f>
        <v>148101.0</v>
      </c>
      <c r="C61" s="18">
        <f t="shared" si="13" ref="C61:D61">+C59+C60</f>
        <v>162431.0</v>
      </c>
      <c r="D61" s="18">
        <f t="shared" si="13"/>
        <v>153157.0</v>
      </c>
    </row>
    <row r="62" spans="8:8">
      <c r="A62" s="11" t="s">
        <v>69</v>
      </c>
      <c r="B62" s="12">
        <f>+B56+B61</f>
        <v>302083.0</v>
      </c>
      <c r="C62" s="12">
        <f t="shared" si="14" ref="C62:D62">+C56+C61</f>
        <v>287912.0</v>
      </c>
      <c r="D62" s="12">
        <f t="shared" si="14"/>
        <v>258549.0</v>
      </c>
    </row>
    <row r="63" spans="8:8">
      <c r="B63" s="10"/>
      <c r="C63" s="10"/>
      <c r="D63" s="10"/>
    </row>
    <row r="64" spans="8:8">
      <c r="A64" t="s">
        <v>70</v>
      </c>
      <c r="B64" s="10"/>
      <c r="C64" s="10"/>
      <c r="D64" s="10"/>
    </row>
    <row r="65" spans="8:8">
      <c r="A65" s="4" t="s">
        <v>71</v>
      </c>
      <c r="B65" s="10">
        <v>64849.0</v>
      </c>
      <c r="C65" s="10">
        <v>57365.0</v>
      </c>
      <c r="D65" s="10">
        <v>50779.0</v>
      </c>
    </row>
    <row r="66" spans="8:8">
      <c r="A66" s="4" t="s">
        <v>72</v>
      </c>
      <c r="B66" s="10">
        <v>-3068.0</v>
      </c>
      <c r="C66" s="10">
        <v>5562.0</v>
      </c>
      <c r="D66" s="10">
        <v>14966.0</v>
      </c>
    </row>
    <row r="67" spans="8:8">
      <c r="A67" s="4" t="s">
        <v>73</v>
      </c>
      <c r="B67" s="10">
        <v>-11109.0</v>
      </c>
      <c r="C67" s="10">
        <v>163.0</v>
      </c>
      <c r="D67" s="10">
        <v>-406.0</v>
      </c>
    </row>
    <row r="68" spans="8:8">
      <c r="A68" s="11" t="s">
        <v>74</v>
      </c>
      <c r="B68" s="12">
        <f>+SUM(B65:B67)</f>
        <v>50672.0</v>
      </c>
      <c r="C68" s="12">
        <f t="shared" si="15" ref="C68:D68">+SUM(C65:C67)</f>
        <v>63090.0</v>
      </c>
      <c r="D68" s="12">
        <f t="shared" si="15"/>
        <v>65339.0</v>
      </c>
    </row>
    <row r="69" spans="8:8" ht="15.0">
      <c r="A69" s="13" t="s">
        <v>75</v>
      </c>
      <c r="B69" s="14">
        <f>+B68+B62</f>
        <v>352755.0</v>
      </c>
      <c r="C69" s="14">
        <f t="shared" si="16" ref="C69:D69">+C68+C62</f>
        <v>351002.0</v>
      </c>
      <c r="D69" s="14">
        <f t="shared" si="16"/>
        <v>323888.0</v>
      </c>
    </row>
    <row r="70" spans="8:8" ht="15.0"/>
    <row r="71" spans="8:8">
      <c r="A71" s="8" t="s">
        <v>76</v>
      </c>
      <c r="B71" s="8"/>
      <c r="C71" s="8"/>
      <c r="D71" s="8"/>
    </row>
    <row r="72" spans="8:8">
      <c r="B72" s="9" t="s">
        <v>24</v>
      </c>
      <c r="C72" s="9"/>
      <c r="D72" s="9"/>
    </row>
    <row r="73" spans="8:8">
      <c r="B73" s="2">
        <f>+B33</f>
        <v>2022.0</v>
      </c>
      <c r="C73" s="2">
        <f t="shared" si="17" ref="C73:D73">+C33</f>
        <v>2021.0</v>
      </c>
      <c r="D73" s="2">
        <f t="shared" si="17"/>
        <v>2020.0</v>
      </c>
    </row>
    <row r="75" spans="8:8">
      <c r="A75" s="2" t="s">
        <v>77</v>
      </c>
      <c r="B75" s="19"/>
      <c r="C75" s="19"/>
      <c r="D75" s="19"/>
    </row>
    <row r="76" spans="8:8">
      <c r="A76" t="s">
        <v>78</v>
      </c>
      <c r="B76" s="10">
        <f>+B22</f>
        <v>99803.0</v>
      </c>
      <c r="C76" s="10">
        <f t="shared" si="18" ref="C76:D76">+C22</f>
        <v>94680.0</v>
      </c>
      <c r="D76" s="10">
        <f t="shared" si="18"/>
        <v>57411.0</v>
      </c>
    </row>
    <row r="77" spans="8:8">
      <c r="A77" s="20" t="s">
        <v>39</v>
      </c>
      <c r="B77" s="19"/>
      <c r="C77" s="19"/>
      <c r="D77" s="19"/>
    </row>
    <row r="78" spans="8:8">
      <c r="A78" s="4" t="s">
        <v>79</v>
      </c>
      <c r="B78" s="10"/>
      <c r="C78" s="10"/>
      <c r="D78" s="10"/>
    </row>
    <row r="79" spans="8:8">
      <c r="A79" s="21" t="s">
        <v>80</v>
      </c>
      <c r="B79" s="10">
        <v>11104.0</v>
      </c>
      <c r="C79" s="10">
        <v>11284.0</v>
      </c>
      <c r="D79" s="10">
        <v>11056.0</v>
      </c>
    </row>
    <row r="80" spans="8:8">
      <c r="A80" s="21" t="s">
        <v>81</v>
      </c>
      <c r="B80" s="10">
        <v>9038.0</v>
      </c>
      <c r="C80" s="10">
        <v>7906.0</v>
      </c>
      <c r="D80" s="10">
        <v>6829.0</v>
      </c>
    </row>
    <row r="81" spans="8:8">
      <c r="A81" s="21" t="s">
        <v>82</v>
      </c>
      <c r="B81" s="10">
        <v>895.0</v>
      </c>
      <c r="C81" s="10">
        <v>-4774.0</v>
      </c>
      <c r="D81" s="10">
        <v>-215.0</v>
      </c>
    </row>
    <row r="82" spans="8:8">
      <c r="A82" s="21" t="s">
        <v>83</v>
      </c>
      <c r="B82" s="10">
        <v>111.0</v>
      </c>
      <c r="C82" s="10">
        <v>-147.0</v>
      </c>
      <c r="D82" s="10">
        <v>-97.0</v>
      </c>
    </row>
    <row r="83" spans="8:8">
      <c r="A83" t="s">
        <v>84</v>
      </c>
      <c r="B83" s="10"/>
      <c r="C83" s="10"/>
      <c r="D83" s="10"/>
    </row>
    <row r="84" spans="8:8">
      <c r="A84" s="4" t="s">
        <v>49</v>
      </c>
      <c r="B84" s="10">
        <v>-1823.0</v>
      </c>
      <c r="C84" s="10">
        <v>-10125.0</v>
      </c>
      <c r="D84" s="10">
        <v>6917.0</v>
      </c>
    </row>
    <row r="85" spans="8:8">
      <c r="A85" s="4" t="s">
        <v>50</v>
      </c>
      <c r="B85" s="10">
        <v>1484.0</v>
      </c>
      <c r="C85" s="10">
        <v>-2642.0</v>
      </c>
      <c r="D85" s="10">
        <v>-127.0</v>
      </c>
    </row>
    <row r="86" spans="8:8">
      <c r="A86" s="4" t="s">
        <v>51</v>
      </c>
      <c r="B86" s="10">
        <v>-7520.0</v>
      </c>
      <c r="C86" s="10">
        <v>-3903.0</v>
      </c>
      <c r="D86" s="10">
        <v>1553.0</v>
      </c>
    </row>
    <row r="87" spans="8:8">
      <c r="A87" s="4" t="s">
        <v>85</v>
      </c>
      <c r="B87" s="10">
        <v>-6499.0</v>
      </c>
      <c r="C87" s="10">
        <v>-8042.0</v>
      </c>
      <c r="D87" s="10">
        <v>-9588.0</v>
      </c>
    </row>
    <row r="88" spans="8:8">
      <c r="A88" s="4" t="s">
        <v>60</v>
      </c>
      <c r="B88" s="10">
        <v>9448.0</v>
      </c>
      <c r="C88" s="10">
        <v>12326.0</v>
      </c>
      <c r="D88" s="10">
        <v>-4062.0</v>
      </c>
    </row>
    <row r="89" spans="8:8">
      <c r="A89" s="4" t="s">
        <v>62</v>
      </c>
      <c r="B89" s="10">
        <v>478.0</v>
      </c>
      <c r="C89" s="10">
        <v>1676.0</v>
      </c>
      <c r="D89" s="10">
        <v>2081.0</v>
      </c>
    </row>
    <row r="90" spans="8:8">
      <c r="A90" s="4" t="s">
        <v>86</v>
      </c>
      <c r="B90" s="10">
        <v>5632.0</v>
      </c>
      <c r="C90" s="10">
        <v>5799.0</v>
      </c>
      <c r="D90" s="10">
        <v>8916.0</v>
      </c>
    </row>
    <row r="91" spans="8:8">
      <c r="A91" s="11" t="s">
        <v>87</v>
      </c>
      <c r="B91" s="12">
        <f>+SUM(B76:B90)</f>
        <v>122151.0</v>
      </c>
      <c r="C91" s="12">
        <f t="shared" si="19" ref="C91:D91">+SUM(C76:C90)</f>
        <v>104038.0</v>
      </c>
      <c r="D91" s="12">
        <f t="shared" si="19"/>
        <v>80674.0</v>
      </c>
    </row>
    <row r="92" spans="8:8">
      <c r="A92" s="2" t="s">
        <v>88</v>
      </c>
      <c r="B92" s="10"/>
      <c r="C92" s="10"/>
      <c r="D92" s="10"/>
    </row>
    <row r="93" spans="8:8">
      <c r="A93" s="4" t="s">
        <v>89</v>
      </c>
      <c r="B93" s="10">
        <v>-76923.0</v>
      </c>
      <c r="C93" s="10">
        <v>-109558.0</v>
      </c>
      <c r="D93" s="10">
        <v>-114938.0</v>
      </c>
    </row>
    <row r="94" spans="8:8">
      <c r="A94" s="4" t="s">
        <v>90</v>
      </c>
      <c r="B94" s="10">
        <v>29917.0</v>
      </c>
      <c r="C94" s="10">
        <v>59023.0</v>
      </c>
      <c r="D94" s="10">
        <v>69918.0</v>
      </c>
    </row>
    <row r="95" spans="8:8">
      <c r="A95" s="4" t="s">
        <v>91</v>
      </c>
      <c r="B95" s="10">
        <v>37446.0</v>
      </c>
      <c r="C95" s="10">
        <v>47460.0</v>
      </c>
      <c r="D95" s="10">
        <v>50473.0</v>
      </c>
    </row>
    <row r="96" spans="8:8">
      <c r="A96" s="4" t="s">
        <v>92</v>
      </c>
      <c r="B96" s="10">
        <v>-10708.0</v>
      </c>
      <c r="C96" s="10">
        <v>-11085.0</v>
      </c>
      <c r="D96" s="10">
        <v>-7309.0</v>
      </c>
    </row>
    <row r="97" spans="8:8">
      <c r="A97" s="4" t="s">
        <v>93</v>
      </c>
      <c r="B97" s="10">
        <v>-306.0</v>
      </c>
      <c r="C97" s="10">
        <v>-33.0</v>
      </c>
      <c r="D97" s="10">
        <v>-1524.0</v>
      </c>
    </row>
    <row r="98" spans="8:8">
      <c r="A98" s="4" t="s">
        <v>83</v>
      </c>
      <c r="B98" s="10">
        <v>-1780.0</v>
      </c>
      <c r="C98" s="10">
        <v>-352.0</v>
      </c>
      <c r="D98" s="10">
        <v>-909.0</v>
      </c>
    </row>
    <row r="99" spans="8:8">
      <c r="A99" s="11" t="s">
        <v>94</v>
      </c>
      <c r="B99" s="12">
        <f>+SUM(B93:B98)</f>
        <v>-22354.0</v>
      </c>
      <c r="C99" s="12">
        <f t="shared" si="20" ref="C99:D99">+SUM(C93:C98)</f>
        <v>-14545.0</v>
      </c>
      <c r="D99" s="12">
        <f t="shared" si="20"/>
        <v>-4289.0</v>
      </c>
    </row>
    <row r="100" spans="8:8">
      <c r="A100" s="2" t="s">
        <v>95</v>
      </c>
      <c r="B100" s="10"/>
      <c r="C100" s="10"/>
      <c r="D100" s="10"/>
    </row>
    <row r="101" spans="8:8">
      <c r="A101" s="4" t="s">
        <v>96</v>
      </c>
      <c r="B101" s="10">
        <v>-6223.0</v>
      </c>
      <c r="C101" s="10">
        <v>-6556.0</v>
      </c>
      <c r="D101" s="10">
        <v>-3634.0</v>
      </c>
    </row>
    <row r="102" spans="8:8">
      <c r="A102" s="4" t="s">
        <v>97</v>
      </c>
      <c r="B102" s="10">
        <v>-14841.0</v>
      </c>
      <c r="C102" s="10">
        <v>-14467.0</v>
      </c>
      <c r="D102" s="10">
        <v>-14081.0</v>
      </c>
    </row>
    <row r="103" spans="8:8">
      <c r="A103" s="4" t="s">
        <v>98</v>
      </c>
      <c r="B103" s="10">
        <v>-89402.0</v>
      </c>
      <c r="C103" s="10">
        <v>-85971.0</v>
      </c>
      <c r="D103" s="10">
        <v>-72358.0</v>
      </c>
    </row>
    <row r="104" spans="8:8">
      <c r="A104" s="4" t="s">
        <v>99</v>
      </c>
      <c r="B104" s="10">
        <v>5465.0</v>
      </c>
      <c r="C104" s="10">
        <v>20393.0</v>
      </c>
      <c r="D104" s="10">
        <v>16091.0</v>
      </c>
    </row>
    <row r="105" spans="8:8">
      <c r="A105" s="4" t="s">
        <v>100</v>
      </c>
      <c r="B105" s="10">
        <v>-9543.0</v>
      </c>
      <c r="C105" s="10">
        <v>-8750.0</v>
      </c>
      <c r="D105" s="10">
        <v>-12629.0</v>
      </c>
    </row>
    <row r="106" spans="8:8">
      <c r="A106" s="4" t="s">
        <v>101</v>
      </c>
      <c r="B106" s="10">
        <v>3955.0</v>
      </c>
      <c r="C106" s="10">
        <v>1022.0</v>
      </c>
      <c r="D106" s="10">
        <v>-963.0</v>
      </c>
    </row>
    <row r="107" spans="8:8">
      <c r="A107" s="4" t="s">
        <v>83</v>
      </c>
      <c r="B107" s="10">
        <v>-160.0</v>
      </c>
      <c r="C107" s="10">
        <v>976.0</v>
      </c>
      <c r="D107" s="10">
        <v>754.0</v>
      </c>
    </row>
    <row r="108" spans="8:8">
      <c r="A108" s="11" t="s">
        <v>102</v>
      </c>
      <c r="B108" s="12">
        <f>+SUM(B101:B107)</f>
        <v>-110749.0</v>
      </c>
      <c r="C108" s="12">
        <f t="shared" si="21" ref="C108:D108">+SUM(C101:C107)</f>
        <v>-93353.0</v>
      </c>
      <c r="D108" s="12">
        <f t="shared" si="21"/>
        <v>-86820.0</v>
      </c>
    </row>
    <row r="109" spans="8:8">
      <c r="A109" s="11" t="s">
        <v>103</v>
      </c>
      <c r="B109" s="12">
        <f>+B91+B99+B108</f>
        <v>-10952.0</v>
      </c>
      <c r="C109" s="12">
        <f t="shared" si="22" ref="C109:D109">+C91+C99+C108</f>
        <v>-3860.0</v>
      </c>
      <c r="D109" s="12">
        <f t="shared" si="22"/>
        <v>-10435.0</v>
      </c>
    </row>
    <row r="110" spans="8:8" ht="15.0">
      <c r="A110" s="13" t="s">
        <v>104</v>
      </c>
      <c r="B110" s="14">
        <v>24977.0</v>
      </c>
      <c r="C110" s="14">
        <v>35929.0</v>
      </c>
      <c r="D110" s="14">
        <v>39789.0</v>
      </c>
    </row>
    <row r="111" spans="8:8" ht="15.0">
      <c r="B111" s="10"/>
      <c r="C111" s="10"/>
      <c r="D111" s="10"/>
    </row>
    <row r="112" spans="8:8">
      <c r="A112" t="s">
        <v>105</v>
      </c>
      <c r="B112" s="10"/>
      <c r="C112" s="10"/>
      <c r="D112" s="10"/>
    </row>
    <row r="113" spans="8:8">
      <c r="A113" t="s">
        <v>106</v>
      </c>
      <c r="B113" s="10">
        <v>19573.0</v>
      </c>
      <c r="C113" s="10">
        <v>25385.0</v>
      </c>
      <c r="D113" s="10">
        <v>9501.0</v>
      </c>
    </row>
    <row r="114" spans="8:8">
      <c r="A114" t="s">
        <v>107</v>
      </c>
      <c r="B114" s="10">
        <v>2865.0</v>
      </c>
      <c r="C114" s="10">
        <v>2687.0</v>
      </c>
      <c r="D114" s="10">
        <v>3002.0</v>
      </c>
    </row>
  </sheetData>
  <mergeCells count="6">
    <mergeCell ref="B3:D3"/>
    <mergeCell ref="B32:D32"/>
    <mergeCell ref="B72:D72"/>
    <mergeCell ref="A71:D71"/>
    <mergeCell ref="A2:D2"/>
    <mergeCell ref="A31:D31"/>
  </mergeCells>
  <pageMargins left="0.7" right="0.7" top="0.75" bottom="0.75" header="0.3" footer="0.3"/>
</worksheet>
</file>

<file path=xl/worksheets/sheet3.xml><?xml version="1.0" encoding="utf-8"?>
<worksheet xmlns:r="http://schemas.openxmlformats.org/officeDocument/2006/relationships" xmlns="http://schemas.openxmlformats.org/spreadsheetml/2006/main">
  <dimension ref="A1:K51"/>
  <sheetViews>
    <sheetView workbookViewId="0" topLeftCell="A30">
      <selection activeCell="A1" sqref="A1"/>
    </sheetView>
  </sheetViews>
  <sheetFormatPr defaultRowHeight="14.5" defaultColWidth="10"/>
  <cols>
    <col min="1" max="1" customWidth="1" width="4.7265625" style="0"/>
    <col min="2" max="2" customWidth="1" width="44.816406" style="0"/>
  </cols>
  <sheetData>
    <row r="1" spans="8:8" ht="60.0" customHeight="1">
      <c r="A1" s="6"/>
      <c r="B1" s="22" t="s">
        <v>21</v>
      </c>
      <c r="C1" s="23"/>
      <c r="D1" s="23"/>
      <c r="E1" s="23"/>
      <c r="F1" s="23"/>
      <c r="G1" s="23"/>
      <c r="H1" s="23"/>
      <c r="I1" s="23"/>
      <c r="J1" s="23"/>
    </row>
    <row r="2" spans="8:8">
      <c r="C2" s="9" t="s">
        <v>24</v>
      </c>
      <c r="D2" s="9"/>
      <c r="E2" s="9"/>
    </row>
    <row r="3" spans="8:8">
      <c r="C3" s="2">
        <f>+'Financial Statements'!B4</f>
        <v>2022.0</v>
      </c>
      <c r="D3" s="2">
        <f>+'Financial Statements'!C4</f>
        <v>2021.0</v>
      </c>
      <c r="E3" s="2">
        <f>+'Financial Statements'!D4</f>
        <v>2020.0</v>
      </c>
    </row>
    <row r="4" spans="8:8">
      <c r="A4" s="24">
        <v>1.0</v>
      </c>
      <c r="B4" s="2" t="s">
        <v>108</v>
      </c>
    </row>
    <row r="5" spans="8:8">
      <c r="A5" s="24">
        <f>+A4+0.1</f>
        <v>1.1</v>
      </c>
      <c r="B5" s="4" t="s">
        <v>109</v>
      </c>
    </row>
    <row r="6" spans="8:8">
      <c r="A6" s="24">
        <f t="shared" si="0" ref="A6:A13">+A5+0.1</f>
        <v>1.2000000000000002</v>
      </c>
      <c r="B6" s="4" t="s">
        <v>110</v>
      </c>
    </row>
    <row r="7" spans="8:8">
      <c r="A7" s="24">
        <f t="shared" si="0"/>
        <v>1.3</v>
      </c>
      <c r="B7" s="4" t="s">
        <v>111</v>
      </c>
    </row>
    <row r="8" spans="8:8">
      <c r="A8" s="24">
        <f t="shared" si="0"/>
        <v>1.4000000000000001</v>
      </c>
      <c r="B8" s="4" t="s">
        <v>112</v>
      </c>
    </row>
    <row r="9" spans="8:8">
      <c r="A9" s="24">
        <f t="shared" si="0"/>
        <v>1.5</v>
      </c>
      <c r="B9" s="4" t="s">
        <v>113</v>
      </c>
    </row>
    <row r="10" spans="8:8">
      <c r="A10" s="24">
        <f t="shared" si="0"/>
        <v>1.6</v>
      </c>
      <c r="B10" s="4" t="s">
        <v>114</v>
      </c>
    </row>
    <row r="11" spans="8:8">
      <c r="A11" s="24">
        <f t="shared" si="0"/>
        <v>1.7000000000000002</v>
      </c>
      <c r="B11" s="4" t="s">
        <v>115</v>
      </c>
    </row>
    <row r="12" spans="8:8">
      <c r="A12" s="24">
        <f t="shared" si="0"/>
        <v>1.8</v>
      </c>
      <c r="B12" s="4" t="s">
        <v>116</v>
      </c>
    </row>
    <row r="13" spans="8:8">
      <c r="A13" s="24">
        <f t="shared" si="0"/>
        <v>1.9000000000000001</v>
      </c>
      <c r="B13" s="4" t="s">
        <v>117</v>
      </c>
    </row>
    <row r="14" spans="8:8">
      <c r="A14" s="24"/>
      <c r="B14" s="21" t="s">
        <v>118</v>
      </c>
    </row>
    <row r="15" spans="8:8">
      <c r="A15" s="24"/>
    </row>
    <row r="16" spans="8:8">
      <c r="A16" s="24">
        <f>+A4+1</f>
        <v>2.0</v>
      </c>
      <c r="B16" s="5" t="s">
        <v>119</v>
      </c>
    </row>
    <row r="17" spans="8:8">
      <c r="A17" s="24">
        <f>+A16+0.1</f>
        <v>2.1</v>
      </c>
      <c r="B17" s="4" t="s">
        <v>31</v>
      </c>
    </row>
    <row r="18" spans="8:8">
      <c r="A18" s="24">
        <f>+A17+0.1</f>
        <v>2.2</v>
      </c>
      <c r="B18" s="4" t="s">
        <v>120</v>
      </c>
    </row>
    <row r="19" spans="8:8">
      <c r="A19" s="24"/>
      <c r="B19" s="21" t="s">
        <v>121</v>
      </c>
    </row>
    <row r="20" spans="8:8">
      <c r="A20" s="24">
        <f>+A18+0.1</f>
        <v>2.3000000000000003</v>
      </c>
      <c r="B20" s="4" t="s">
        <v>122</v>
      </c>
    </row>
    <row r="21" spans="8:8">
      <c r="A21" s="24"/>
      <c r="B21" s="21" t="s">
        <v>123</v>
      </c>
    </row>
    <row r="22" spans="8:8">
      <c r="A22" s="24">
        <f>+A20+0.1</f>
        <v>2.4</v>
      </c>
      <c r="B22" s="4" t="s">
        <v>124</v>
      </c>
    </row>
    <row r="23" spans="8:8">
      <c r="A23" s="24"/>
    </row>
    <row r="24" spans="8:8">
      <c r="A24" s="24">
        <f>+A16+1</f>
        <v>3.0</v>
      </c>
      <c r="B24" s="2" t="s">
        <v>125</v>
      </c>
    </row>
    <row r="25" spans="8:8">
      <c r="A25" s="24">
        <f>+A24+0.1</f>
        <v>3.1</v>
      </c>
      <c r="B25" s="4" t="s">
        <v>126</v>
      </c>
    </row>
    <row r="26" spans="8:8">
      <c r="A26" s="24">
        <f t="shared" si="1" ref="A26:A30">+A25+0.1</f>
        <v>3.2</v>
      </c>
      <c r="B26" s="4" t="s">
        <v>127</v>
      </c>
    </row>
    <row r="27" spans="8:8">
      <c r="A27" s="24">
        <f t="shared" si="1"/>
        <v>3.3000000000000003</v>
      </c>
      <c r="B27" s="4" t="s">
        <v>128</v>
      </c>
    </row>
    <row r="28" spans="8:8">
      <c r="A28" s="24">
        <f t="shared" si="1"/>
        <v>3.4</v>
      </c>
      <c r="B28" s="4" t="s">
        <v>129</v>
      </c>
    </row>
    <row r="29" spans="8:8">
      <c r="A29" s="24">
        <f t="shared" si="1"/>
        <v>3.5</v>
      </c>
      <c r="B29" s="4" t="s">
        <v>130</v>
      </c>
    </row>
    <row r="30" spans="8:8">
      <c r="A30" s="24">
        <f t="shared" si="1"/>
        <v>3.6</v>
      </c>
      <c r="B30" s="4" t="s">
        <v>131</v>
      </c>
    </row>
    <row r="31" spans="8:8">
      <c r="A31" s="24"/>
      <c r="B31" s="21" t="s">
        <v>132</v>
      </c>
    </row>
    <row r="32" spans="8:8">
      <c r="A32" s="24"/>
    </row>
    <row r="33" spans="8:8">
      <c r="A33" s="24">
        <f>+A24+1</f>
        <v>4.0</v>
      </c>
      <c r="B33" s="5" t="s">
        <v>133</v>
      </c>
    </row>
    <row r="34" spans="8:8">
      <c r="A34" s="24">
        <f>+A33+0.1</f>
        <v>4.1</v>
      </c>
      <c r="B34" s="4" t="s">
        <v>134</v>
      </c>
    </row>
    <row r="35" spans="8:8">
      <c r="A35" s="24">
        <f t="shared" si="2" ref="A35:A37">+A34+0.1</f>
        <v>4.199999999999999</v>
      </c>
      <c r="B35" s="4" t="s">
        <v>135</v>
      </c>
    </row>
    <row r="36" spans="8:8">
      <c r="A36" s="24">
        <f t="shared" si="2"/>
        <v>4.3</v>
      </c>
      <c r="B36" s="4" t="s">
        <v>136</v>
      </c>
    </row>
    <row r="37" spans="8:8">
      <c r="A37" s="24">
        <f t="shared" si="2"/>
        <v>4.3999999999999995</v>
      </c>
      <c r="B37" s="4" t="s">
        <v>137</v>
      </c>
    </row>
    <row r="38" spans="8:8">
      <c r="A38" s="24"/>
    </row>
    <row r="39" spans="8:8">
      <c r="A39" s="24">
        <f>+A33+1</f>
        <v>5.0</v>
      </c>
      <c r="B39" s="5" t="s">
        <v>138</v>
      </c>
    </row>
    <row r="40" spans="8:8">
      <c r="A40" s="24">
        <f>+A39+0.1</f>
        <v>5.1</v>
      </c>
      <c r="B40" s="4" t="s">
        <v>139</v>
      </c>
    </row>
    <row r="41" spans="8:8">
      <c r="A41" s="24">
        <f t="shared" si="3" ref="A41:A44">+A40+0.1</f>
        <v>5.199999999999999</v>
      </c>
      <c r="B41" s="21" t="s">
        <v>140</v>
      </c>
    </row>
    <row r="42" spans="8:8">
      <c r="A42" s="24">
        <f t="shared" si="3"/>
        <v>5.3</v>
      </c>
      <c r="B42" s="4" t="s">
        <v>141</v>
      </c>
    </row>
    <row r="43" spans="8:8">
      <c r="A43" s="24">
        <f t="shared" si="3"/>
        <v>5.3999999999999995</v>
      </c>
      <c r="B43" s="21" t="s">
        <v>142</v>
      </c>
    </row>
    <row r="44" spans="8:8">
      <c r="A44" s="24">
        <f t="shared" si="3"/>
        <v>5.5</v>
      </c>
      <c r="B44" s="4" t="s">
        <v>143</v>
      </c>
    </row>
    <row r="45" spans="8:8">
      <c r="A45" s="24"/>
      <c r="B45" s="21" t="s">
        <v>144</v>
      </c>
    </row>
    <row r="46" spans="8:8">
      <c r="A46" s="24">
        <f>+A44+0.1</f>
        <v>5.6</v>
      </c>
      <c r="B46" s="4" t="s">
        <v>145</v>
      </c>
    </row>
    <row r="47" spans="8:8">
      <c r="A47" s="24">
        <f t="shared" si="4" ref="A47:A50">+A45+0.1</f>
        <v>0.1</v>
      </c>
      <c r="B47" s="4" t="s">
        <v>146</v>
      </c>
    </row>
    <row r="48" spans="8:8">
      <c r="A48" s="24">
        <f t="shared" si="4"/>
        <v>5.699999999999999</v>
      </c>
      <c r="B48" s="4" t="s">
        <v>147</v>
      </c>
    </row>
    <row r="49" spans="8:8">
      <c r="A49" s="24">
        <f t="shared" si="4"/>
        <v>0.2</v>
      </c>
      <c r="B49" s="4" t="s">
        <v>137</v>
      </c>
    </row>
    <row r="50" spans="8:8">
      <c r="A50" s="24">
        <f t="shared" si="4"/>
        <v>5.8</v>
      </c>
      <c r="B50" s="4" t="s">
        <v>148</v>
      </c>
    </row>
    <row r="51" spans="8:8">
      <c r="A51" s="24"/>
      <c r="B51" s="21" t="s">
        <v>149</v>
      </c>
    </row>
  </sheetData>
  <mergeCells count="1">
    <mergeCell ref="C2:E2"/>
  </mergeCells>
  <pageMargins left="0.7" right="0.7" top="0.75" bottom="0.75" header="0.3" footer="0.3"/>
</worksheet>
</file>

<file path=xl/worksheets/sheet4.xml><?xml version="1.0" encoding="utf-8"?>
<worksheet xmlns:r="http://schemas.openxmlformats.org/officeDocument/2006/relationships" xmlns="http://schemas.openxmlformats.org/spreadsheetml/2006/main">
  <dimension ref="C2:G79"/>
  <sheetViews>
    <sheetView tabSelected="1" workbookViewId="0" topLeftCell="A57" zoomScale="63">
      <selection activeCell="F70" sqref="F70"/>
    </sheetView>
  </sheetViews>
  <sheetFormatPr defaultRowHeight="14.5" defaultColWidth="10"/>
  <sheetData>
    <row r="3" spans="8:8" ht="31.0">
      <c r="C3" s="25" t="s">
        <v>150</v>
      </c>
    </row>
    <row r="5" spans="8:8" ht="23.5">
      <c r="C5" s="26" t="s">
        <v>151</v>
      </c>
    </row>
    <row r="6" spans="8:8">
      <c r="C6" s="27"/>
    </row>
    <row r="7" spans="8:8">
      <c r="C7" s="28" t="s">
        <v>152</v>
      </c>
      <c r="D7" s="28">
        <v>2022.0</v>
      </c>
      <c r="E7" s="28">
        <v>2021.0</v>
      </c>
      <c r="F7" s="28">
        <v>2020.0</v>
      </c>
    </row>
    <row r="8" spans="8:8" ht="29.0">
      <c r="C8" s="29" t="s">
        <v>153</v>
      </c>
      <c r="D8" s="29">
        <v>0.88</v>
      </c>
      <c r="E8" s="29">
        <v>1.07</v>
      </c>
      <c r="F8" s="29">
        <v>1.36</v>
      </c>
    </row>
    <row r="9" spans="8:8" ht="29.0">
      <c r="C9" s="29" t="s">
        <v>110</v>
      </c>
      <c r="D9" s="29">
        <v>0.85</v>
      </c>
      <c r="E9" s="29">
        <v>1.02</v>
      </c>
      <c r="F9" s="29">
        <v>1.32</v>
      </c>
    </row>
    <row r="10" spans="8:8" ht="29.0">
      <c r="C10" s="29" t="s">
        <v>111</v>
      </c>
      <c r="D10" s="29">
        <v>0.31</v>
      </c>
      <c r="E10" s="29">
        <v>0.5</v>
      </c>
      <c r="F10" s="29">
        <v>0.86</v>
      </c>
    </row>
    <row r="11" spans="8:8" ht="29.0">
      <c r="C11" s="29" t="s">
        <v>113</v>
      </c>
      <c r="D11" s="29">
        <v>8.08</v>
      </c>
      <c r="E11" s="29">
        <v>11.27</v>
      </c>
      <c r="F11" s="29">
        <v>8.74</v>
      </c>
    </row>
    <row r="12" spans="8:8" ht="29.0">
      <c r="C12" s="29" t="s">
        <v>114</v>
      </c>
      <c r="D12" s="29">
        <v>104.72</v>
      </c>
      <c r="E12" s="29">
        <v>93.82</v>
      </c>
      <c r="F12" s="29">
        <v>91.08</v>
      </c>
    </row>
    <row r="13" spans="8:8" ht="29.0">
      <c r="C13" s="29" t="s">
        <v>115</v>
      </c>
      <c r="D13" s="29">
        <v>26.06</v>
      </c>
      <c r="E13" s="29">
        <v>26.21</v>
      </c>
      <c r="F13" s="29">
        <v>21.43</v>
      </c>
    </row>
    <row r="14" spans="8:8" ht="43.5">
      <c r="C14" s="29" t="s">
        <v>154</v>
      </c>
      <c r="D14" s="29">
        <v>-70.58</v>
      </c>
      <c r="E14" s="29">
        <v>-56.34</v>
      </c>
      <c r="F14" s="29">
        <v>-60.91</v>
      </c>
    </row>
    <row r="15" spans="8:8" ht="43.5">
      <c r="C15" s="29" t="s">
        <v>155</v>
      </c>
      <c r="D15" s="30">
        <v>-18577.0</v>
      </c>
      <c r="E15" s="30">
        <v>9355.0</v>
      </c>
      <c r="F15" s="30">
        <v>38321.0</v>
      </c>
    </row>
    <row r="16" spans="8:8" ht="43.5">
      <c r="C16" s="29" t="s">
        <v>156</v>
      </c>
      <c r="D16" s="31">
        <v>-0.0471</v>
      </c>
      <c r="E16" s="31">
        <v>0.0256</v>
      </c>
      <c r="F16" s="31">
        <v>0.1396</v>
      </c>
    </row>
    <row r="18" spans="8:8" ht="23.5">
      <c r="C18" s="26" t="s">
        <v>157</v>
      </c>
    </row>
    <row r="19" spans="8:8">
      <c r="C19" s="27"/>
    </row>
    <row r="20" spans="8:8">
      <c r="C20" s="28" t="s">
        <v>152</v>
      </c>
      <c r="D20" s="28">
        <v>2022.0</v>
      </c>
      <c r="E20" s="28">
        <v>2021.0</v>
      </c>
      <c r="F20" s="28">
        <v>2020.0</v>
      </c>
    </row>
    <row r="21" spans="8:8" ht="29.0">
      <c r="C21" s="29" t="s">
        <v>158</v>
      </c>
      <c r="D21" s="31">
        <v>0.4331</v>
      </c>
      <c r="E21" s="31">
        <v>0.4178</v>
      </c>
      <c r="F21" s="31">
        <v>0.3823</v>
      </c>
    </row>
    <row r="22" spans="8:8" ht="29.0">
      <c r="C22" s="29" t="s">
        <v>159</v>
      </c>
      <c r="D22" s="31">
        <v>0.331</v>
      </c>
      <c r="E22" s="31">
        <v>0.3285</v>
      </c>
      <c r="F22" s="31">
        <v>0.2817</v>
      </c>
    </row>
    <row r="23" spans="8:8" ht="29.0">
      <c r="C23" s="29" t="s">
        <v>160</v>
      </c>
      <c r="D23" s="31">
        <v>0.3029</v>
      </c>
      <c r="E23" s="31">
        <v>0.2978</v>
      </c>
      <c r="F23" s="31">
        <v>0.2415</v>
      </c>
    </row>
    <row r="24" spans="8:8" ht="29.0">
      <c r="C24" s="29" t="s">
        <v>161</v>
      </c>
      <c r="D24" s="31">
        <v>0.2531</v>
      </c>
      <c r="E24" s="31">
        <v>0.2588</v>
      </c>
      <c r="F24" s="31">
        <v>0.2091</v>
      </c>
    </row>
    <row r="26" spans="8:8" ht="23.5">
      <c r="C26" s="26" t="s">
        <v>162</v>
      </c>
    </row>
    <row r="27" spans="8:8">
      <c r="C27" s="27"/>
    </row>
    <row r="28" spans="8:8" ht="29.0">
      <c r="C28" s="28" t="s">
        <v>163</v>
      </c>
      <c r="D28" s="28" t="s">
        <v>164</v>
      </c>
      <c r="E28" s="28" t="s">
        <v>165</v>
      </c>
    </row>
    <row r="29" spans="8:8">
      <c r="C29" s="29" t="s">
        <v>166</v>
      </c>
      <c r="D29" s="31">
        <v>0.0779</v>
      </c>
      <c r="E29" s="31">
        <v>0.3326</v>
      </c>
    </row>
    <row r="30" spans="8:8" ht="29.0">
      <c r="C30" s="29" t="s">
        <v>167</v>
      </c>
      <c r="D30" s="31">
        <v>0.0632</v>
      </c>
      <c r="E30" s="31">
        <v>0.3472</v>
      </c>
    </row>
    <row r="31" spans="8:8" ht="29.0">
      <c r="C31" s="29" t="s">
        <v>168</v>
      </c>
      <c r="D31" s="31">
        <v>0.1418</v>
      </c>
      <c r="E31" s="31">
        <v>0.2726</v>
      </c>
    </row>
    <row r="32" spans="8:8" ht="29.0">
      <c r="C32" s="29" t="s">
        <v>169</v>
      </c>
      <c r="D32" s="31">
        <v>0.1174</v>
      </c>
      <c r="E32" s="31">
        <v>0.4562</v>
      </c>
    </row>
    <row r="33" spans="8:8" ht="29.0">
      <c r="C33" s="29" t="s">
        <v>170</v>
      </c>
      <c r="D33" s="31">
        <v>0.0963</v>
      </c>
      <c r="E33" s="31">
        <v>0.6436</v>
      </c>
    </row>
    <row r="34" spans="8:8" ht="29.0">
      <c r="C34" s="29" t="s">
        <v>171</v>
      </c>
      <c r="D34" s="31">
        <v>0.0541</v>
      </c>
      <c r="E34" s="31">
        <v>0.6492</v>
      </c>
    </row>
    <row r="36" spans="8:8" ht="23.5">
      <c r="C36" s="26" t="s">
        <v>172</v>
      </c>
    </row>
    <row r="37" spans="8:8">
      <c r="C37" s="27"/>
    </row>
    <row r="38" spans="8:8">
      <c r="C38" s="28" t="s">
        <v>152</v>
      </c>
      <c r="D38" s="28">
        <v>2022.0</v>
      </c>
      <c r="E38" s="28">
        <v>2021.0</v>
      </c>
      <c r="F38" s="28">
        <v>2020.0</v>
      </c>
    </row>
    <row r="39" spans="8:8" ht="43.5">
      <c r="C39" s="29" t="s">
        <v>173</v>
      </c>
      <c r="D39" s="29">
        <v>1.12</v>
      </c>
      <c r="E39" s="29">
        <v>1.04</v>
      </c>
      <c r="F39" s="29">
        <v>0.85</v>
      </c>
    </row>
    <row r="40" spans="8:8" ht="43.5">
      <c r="C40" s="29" t="s">
        <v>174</v>
      </c>
      <c r="D40" s="29">
        <v>9.36</v>
      </c>
      <c r="E40" s="29">
        <v>9.27</v>
      </c>
      <c r="F40" s="29">
        <v>7.47</v>
      </c>
    </row>
    <row r="41" spans="8:8" ht="43.5">
      <c r="C41" s="29" t="s">
        <v>175</v>
      </c>
      <c r="D41" s="29">
        <v>45.2</v>
      </c>
      <c r="E41" s="29">
        <v>32.37</v>
      </c>
      <c r="F41" s="29">
        <v>41.75</v>
      </c>
    </row>
    <row r="42" spans="8:8" ht="43.5">
      <c r="C42" s="29" t="s">
        <v>176</v>
      </c>
      <c r="D42" s="31">
        <v>0.2829</v>
      </c>
      <c r="E42" s="31">
        <v>0.2697</v>
      </c>
      <c r="F42" s="31">
        <v>0.1772</v>
      </c>
    </row>
    <row r="44" spans="8:8" ht="23.5">
      <c r="C44" s="26" t="s">
        <v>177</v>
      </c>
    </row>
    <row r="45" spans="8:8">
      <c r="C45" s="27"/>
    </row>
    <row r="46" spans="8:8">
      <c r="C46" s="28" t="s">
        <v>152</v>
      </c>
      <c r="D46" s="28">
        <v>2022.0</v>
      </c>
      <c r="E46" s="28">
        <v>2021.0</v>
      </c>
      <c r="F46" s="28">
        <v>2020.0</v>
      </c>
    </row>
    <row r="47" spans="8:8" ht="29.0">
      <c r="C47" s="29" t="s">
        <v>178</v>
      </c>
      <c r="D47" s="29">
        <v>5.96</v>
      </c>
      <c r="E47" s="29">
        <v>4.56</v>
      </c>
      <c r="F47" s="29">
        <v>3.96</v>
      </c>
    </row>
    <row r="48" spans="8:8" ht="43.5">
      <c r="C48" s="29" t="s">
        <v>179</v>
      </c>
      <c r="D48" s="29">
        <v>0.86</v>
      </c>
      <c r="E48" s="29">
        <v>0.82</v>
      </c>
      <c r="F48" s="29">
        <v>0.8</v>
      </c>
    </row>
    <row r="49" spans="8:8" ht="58.0">
      <c r="C49" s="29" t="s">
        <v>180</v>
      </c>
      <c r="D49" s="29">
        <v>0.66</v>
      </c>
      <c r="E49" s="29">
        <v>0.63</v>
      </c>
      <c r="F49" s="29">
        <v>0.6</v>
      </c>
    </row>
    <row r="50" spans="8:8" ht="43.5">
      <c r="C50" s="29" t="s">
        <v>181</v>
      </c>
      <c r="D50" s="29">
        <v>41.69</v>
      </c>
      <c r="E50" s="29">
        <v>40.58</v>
      </c>
      <c r="F50" s="29">
        <v>22.02</v>
      </c>
    </row>
    <row r="52" spans="8:8" ht="23.5">
      <c r="C52" s="26" t="s">
        <v>182</v>
      </c>
    </row>
    <row r="53" spans="8:8">
      <c r="C53" s="27"/>
    </row>
    <row r="54" spans="8:8">
      <c r="C54" s="28" t="s">
        <v>163</v>
      </c>
      <c r="D54" s="28">
        <v>2022.0</v>
      </c>
      <c r="E54" s="28">
        <v>2021.0</v>
      </c>
      <c r="F54" s="28">
        <v>2020.0</v>
      </c>
    </row>
    <row r="55" spans="8:8" ht="29.0">
      <c r="C55" s="29" t="s">
        <v>183</v>
      </c>
      <c r="D55" s="31">
        <v>0.162</v>
      </c>
      <c r="E55" s="31">
        <v>0.133</v>
      </c>
      <c r="F55" s="31">
        <v>0.1443</v>
      </c>
    </row>
    <row r="56" spans="8:8" ht="29.0">
      <c r="C56" s="29" t="s">
        <v>184</v>
      </c>
      <c r="D56" s="31">
        <v>0.0272</v>
      </c>
      <c r="E56" s="31">
        <v>0.0303</v>
      </c>
      <c r="F56" s="31">
        <v>0.0266</v>
      </c>
    </row>
    <row r="57" spans="8:8" ht="43.5">
      <c r="C57" s="29" t="s">
        <v>185</v>
      </c>
      <c r="D57" s="31">
        <v>0.2542</v>
      </c>
      <c r="E57" s="31">
        <v>0.2811</v>
      </c>
      <c r="F57" s="31">
        <v>0.1989</v>
      </c>
    </row>
    <row r="59" spans="8:8">
      <c r="C59" t="s">
        <v>186</v>
      </c>
    </row>
    <row r="62" spans="8:8" ht="15.0">
      <c r="C62" t="s">
        <v>287</v>
      </c>
    </row>
    <row r="63" spans="8:8" ht="15.0">
      <c r="D63">
        <v>2022.0</v>
      </c>
      <c r="E63">
        <v>2021.0</v>
      </c>
      <c r="F63">
        <v>2020.0</v>
      </c>
    </row>
    <row r="64" spans="8:8" ht="15.0">
      <c r="C64" t="s">
        <v>288</v>
      </c>
      <c r="D64">
        <v>39.49</v>
      </c>
      <c r="E64">
        <v>42.82</v>
      </c>
      <c r="F64">
        <v>73.37</v>
      </c>
    </row>
    <row r="66" spans="8:8" ht="15.0">
      <c r="C66" t="s">
        <v>289</v>
      </c>
      <c r="D66">
        <v>6.15</v>
      </c>
      <c r="E66">
        <v>5.67</v>
      </c>
      <c r="F66">
        <v>3.31</v>
      </c>
    </row>
    <row r="68" spans="8:8" ht="15.0">
      <c r="C68" t="s">
        <v>290</v>
      </c>
      <c r="D68">
        <v>76.36</v>
      </c>
      <c r="E68">
        <v>63.0</v>
      </c>
      <c r="F68">
        <v>63.0</v>
      </c>
    </row>
    <row r="70" spans="8:8" ht="15.65">
      <c r="C70" t="s">
        <v>291</v>
      </c>
      <c r="D70" s="32">
        <v>0.15</v>
      </c>
      <c r="E70" s="33">
        <v>0.019</v>
      </c>
      <c r="F70" t="s">
        <v>298</v>
      </c>
    </row>
    <row r="72" spans="8:8" ht="15.0">
      <c r="C72" t="s">
        <v>292</v>
      </c>
      <c r="D72" s="34">
        <v>0.6</v>
      </c>
      <c r="E72" s="35">
        <v>0.48</v>
      </c>
      <c r="F72" s="36">
        <v>0.31</v>
      </c>
    </row>
    <row r="74" spans="8:8" ht="15.0">
      <c r="C74" t="s">
        <v>293</v>
      </c>
      <c r="D74">
        <v>3.18</v>
      </c>
      <c r="E74">
        <v>3.84</v>
      </c>
      <c r="F74">
        <v>3.85</v>
      </c>
    </row>
    <row r="76" spans="8:8" ht="15.0">
      <c r="C76" t="s">
        <v>295</v>
      </c>
      <c r="D76">
        <v>0.15</v>
      </c>
      <c r="E76">
        <v>0.15</v>
      </c>
      <c r="F76">
        <v>0.24</v>
      </c>
    </row>
    <row r="78" spans="8:8" ht="15.0">
      <c r="C78" t="s">
        <v>296</v>
      </c>
      <c r="D78" s="37">
        <v>293049.0</v>
      </c>
      <c r="E78" s="38">
        <v>268959.0</v>
      </c>
      <c r="F78" s="39">
        <v>235739.0</v>
      </c>
    </row>
    <row r="79" spans="8:8" ht="15.0">
      <c r="C79" t="s">
        <v>297</v>
      </c>
      <c r="D79">
        <v>2.5</v>
      </c>
      <c r="E79">
        <v>2.4</v>
      </c>
      <c r="F79">
        <v>3.5</v>
      </c>
    </row>
  </sheetData>
  <pageMargins left="0.7" right="0.7" top="0.75" bottom="0.75" header="0.3" footer="0.3"/>
</worksheet>
</file>

<file path=xl/worksheets/sheet5.xml><?xml version="1.0" encoding="utf-8"?>
<worksheet xmlns:r="http://schemas.openxmlformats.org/officeDocument/2006/relationships" xmlns="http://schemas.openxmlformats.org/spreadsheetml/2006/main">
  <dimension ref="C2:P160"/>
  <sheetViews>
    <sheetView workbookViewId="0" topLeftCell="A115" zoomScale="48">
      <selection activeCell="K7" sqref="K7"/>
    </sheetView>
  </sheetViews>
  <sheetFormatPr defaultRowHeight="14.5" defaultColWidth="10"/>
  <sheetData>
    <row r="3" spans="8:8" ht="31.0">
      <c r="C3" s="25" t="s">
        <v>187</v>
      </c>
      <c r="O3" s="25" t="s">
        <v>255</v>
      </c>
    </row>
    <row r="5" spans="8:8" ht="23.5">
      <c r="C5" s="26" t="s">
        <v>151</v>
      </c>
      <c r="O5" s="26" t="s">
        <v>256</v>
      </c>
    </row>
    <row r="7" spans="8:8" ht="17.5">
      <c r="C7" s="40" t="s">
        <v>188</v>
      </c>
      <c r="O7" t="s">
        <v>257</v>
      </c>
    </row>
    <row r="8" spans="8:8">
      <c r="C8" s="41"/>
      <c r="O8" s="41"/>
    </row>
    <row r="9" spans="8:8">
      <c r="C9" s="42" t="s">
        <v>189</v>
      </c>
      <c r="O9" s="42" t="s">
        <v>189</v>
      </c>
    </row>
    <row r="10" spans="8:8">
      <c r="C10" s="43" t="s">
        <v>190</v>
      </c>
      <c r="O10" s="43" t="s">
        <v>258</v>
      </c>
    </row>
    <row r="11" spans="8:8">
      <c r="O11" s="43" t="s">
        <v>259</v>
      </c>
    </row>
    <row r="12" spans="8:8" ht="17.5">
      <c r="C12" s="40" t="s">
        <v>191</v>
      </c>
      <c r="O12" s="44" t="s">
        <v>260</v>
      </c>
    </row>
    <row r="13" spans="8:8">
      <c r="C13" s="41"/>
    </row>
    <row r="14" spans="8:8" ht="23.5">
      <c r="C14" s="42" t="s">
        <v>189</v>
      </c>
      <c r="O14" s="26" t="s">
        <v>261</v>
      </c>
    </row>
    <row r="15" spans="8:8">
      <c r="C15" s="43" t="s">
        <v>192</v>
      </c>
    </row>
    <row r="16" spans="8:8">
      <c r="O16" t="s">
        <v>262</v>
      </c>
    </row>
    <row r="17" spans="8:8" ht="17.5">
      <c r="C17" s="40" t="s">
        <v>193</v>
      </c>
      <c r="O17" s="41"/>
    </row>
    <row r="18" spans="8:8">
      <c r="C18" s="41"/>
      <c r="O18" s="42" t="s">
        <v>189</v>
      </c>
    </row>
    <row r="19" spans="8:8">
      <c r="C19" s="42" t="s">
        <v>189</v>
      </c>
      <c r="O19" s="43" t="s">
        <v>263</v>
      </c>
    </row>
    <row r="20" spans="8:8">
      <c r="C20" s="43" t="s">
        <v>194</v>
      </c>
      <c r="O20" s="43" t="s">
        <v>264</v>
      </c>
    </row>
    <row r="21" spans="8:8">
      <c r="O21" s="43" t="s">
        <v>265</v>
      </c>
    </row>
    <row r="22" spans="8:8" ht="17.5">
      <c r="C22" s="40" t="s">
        <v>195</v>
      </c>
      <c r="O22" s="44" t="s">
        <v>266</v>
      </c>
    </row>
    <row r="23" spans="8:8">
      <c r="C23" s="41"/>
    </row>
    <row r="24" spans="8:8" ht="23.5">
      <c r="C24" s="42" t="s">
        <v>189</v>
      </c>
      <c r="O24" s="26" t="s">
        <v>267</v>
      </c>
    </row>
    <row r="25" spans="8:8">
      <c r="C25" s="43" t="s">
        <v>196</v>
      </c>
    </row>
    <row r="26" spans="8:8">
      <c r="C26" s="44" t="s">
        <v>197</v>
      </c>
      <c r="O26" t="s">
        <v>268</v>
      </c>
    </row>
    <row r="27" spans="8:8">
      <c r="O27" s="41"/>
    </row>
    <row r="28" spans="8:8" ht="17.5">
      <c r="C28" s="40" t="s">
        <v>198</v>
      </c>
      <c r="O28" s="42" t="s">
        <v>189</v>
      </c>
    </row>
    <row r="29" spans="8:8">
      <c r="C29" s="41"/>
      <c r="O29" s="43" t="s">
        <v>269</v>
      </c>
    </row>
    <row r="30" spans="8:8">
      <c r="C30" s="42" t="s">
        <v>189</v>
      </c>
      <c r="O30" s="43" t="s">
        <v>270</v>
      </c>
    </row>
    <row r="31" spans="8:8">
      <c r="C31" s="43" t="s">
        <v>199</v>
      </c>
      <c r="O31" s="44" t="s">
        <v>271</v>
      </c>
    </row>
    <row r="33" spans="8:8" ht="23.5">
      <c r="C33" s="40" t="s">
        <v>200</v>
      </c>
      <c r="O33" s="26" t="s">
        <v>272</v>
      </c>
    </row>
    <row r="34" spans="8:8">
      <c r="C34" s="41"/>
    </row>
    <row r="35" spans="8:8">
      <c r="C35" s="42" t="s">
        <v>189</v>
      </c>
      <c r="O35" t="s">
        <v>273</v>
      </c>
    </row>
    <row r="36" spans="8:8">
      <c r="C36" s="43" t="s">
        <v>201</v>
      </c>
      <c r="O36" s="41"/>
    </row>
    <row r="37" spans="8:8">
      <c r="O37" s="42" t="s">
        <v>189</v>
      </c>
    </row>
    <row r="38" spans="8:8" ht="17.5">
      <c r="C38" s="40" t="s">
        <v>202</v>
      </c>
      <c r="O38" s="43" t="s">
        <v>263</v>
      </c>
    </row>
    <row r="39" spans="8:8">
      <c r="C39" s="41"/>
      <c r="O39" s="43" t="s">
        <v>274</v>
      </c>
    </row>
    <row r="40" spans="8:8">
      <c r="C40" s="42" t="s">
        <v>189</v>
      </c>
      <c r="O40" s="44" t="s">
        <v>275</v>
      </c>
    </row>
    <row r="41" spans="8:8">
      <c r="C41" s="43" t="s">
        <v>203</v>
      </c>
    </row>
    <row r="42" spans="8:8" ht="23.5">
      <c r="O42" s="26" t="s">
        <v>276</v>
      </c>
    </row>
    <row r="43" spans="8:8" ht="17.5">
      <c r="C43" s="40" t="s">
        <v>204</v>
      </c>
    </row>
    <row r="44" spans="8:8">
      <c r="C44" s="41"/>
      <c r="O44" t="s">
        <v>277</v>
      </c>
    </row>
    <row r="45" spans="8:8">
      <c r="C45" s="42" t="s">
        <v>189</v>
      </c>
      <c r="O45" s="41"/>
    </row>
    <row r="46" spans="8:8">
      <c r="C46" s="43" t="s">
        <v>205</v>
      </c>
      <c r="O46" s="42" t="s">
        <v>189</v>
      </c>
    </row>
    <row r="47" spans="8:8">
      <c r="C47" s="44" t="s">
        <v>206</v>
      </c>
      <c r="O47" s="43" t="s">
        <v>278</v>
      </c>
    </row>
    <row r="48" spans="8:8">
      <c r="O48" s="43" t="s">
        <v>279</v>
      </c>
    </row>
    <row r="49" spans="8:8" ht="23.5">
      <c r="C49" s="26" t="s">
        <v>157</v>
      </c>
      <c r="O49" s="44" t="s">
        <v>280</v>
      </c>
    </row>
    <row r="51" spans="8:8" ht="23.5">
      <c r="C51" s="40" t="s">
        <v>207</v>
      </c>
      <c r="O51" s="26" t="s">
        <v>281</v>
      </c>
    </row>
    <row r="52" spans="8:8">
      <c r="C52" s="41"/>
    </row>
    <row r="53" spans="8:8">
      <c r="C53" s="42" t="s">
        <v>189</v>
      </c>
      <c r="O53" t="s">
        <v>282</v>
      </c>
    </row>
    <row r="54" spans="8:8">
      <c r="C54" s="43" t="s">
        <v>208</v>
      </c>
      <c r="O54" s="41"/>
    </row>
    <row r="55" spans="8:8">
      <c r="C55" s="44" t="s">
        <v>209</v>
      </c>
      <c r="O55" s="42" t="s">
        <v>189</v>
      </c>
    </row>
    <row r="56" spans="8:8">
      <c r="O56" s="43" t="s">
        <v>283</v>
      </c>
    </row>
    <row r="57" spans="8:8" ht="17.5">
      <c r="C57" s="40" t="s">
        <v>210</v>
      </c>
      <c r="O57" s="43" t="s">
        <v>284</v>
      </c>
    </row>
    <row r="58" spans="8:8">
      <c r="C58" s="41"/>
      <c r="O58" s="44" t="s">
        <v>285</v>
      </c>
    </row>
    <row r="59" spans="8:8">
      <c r="C59" s="42" t="s">
        <v>189</v>
      </c>
    </row>
    <row r="60" spans="8:8">
      <c r="C60" s="43" t="s">
        <v>211</v>
      </c>
      <c r="O60" t="s">
        <v>286</v>
      </c>
    </row>
    <row r="61" spans="8:8">
      <c r="C61" s="44" t="s">
        <v>212</v>
      </c>
    </row>
    <row r="63" spans="8:8" ht="17.5">
      <c r="C63" s="40" t="s">
        <v>213</v>
      </c>
    </row>
    <row r="64" spans="8:8">
      <c r="C64" s="41"/>
    </row>
    <row r="65" spans="8:8">
      <c r="C65" s="42" t="s">
        <v>189</v>
      </c>
    </row>
    <row r="66" spans="8:8">
      <c r="C66" s="43" t="s">
        <v>214</v>
      </c>
    </row>
    <row r="68" spans="8:8" ht="17.5">
      <c r="C68" s="40" t="s">
        <v>215</v>
      </c>
    </row>
    <row r="69" spans="8:8">
      <c r="C69" s="41"/>
    </row>
    <row r="70" spans="8:8">
      <c r="C70" s="42" t="s">
        <v>189</v>
      </c>
    </row>
    <row r="71" spans="8:8">
      <c r="C71" s="43" t="s">
        <v>216</v>
      </c>
    </row>
    <row r="73" spans="8:8" ht="23.5">
      <c r="C73" s="26" t="s">
        <v>217</v>
      </c>
    </row>
    <row r="74" spans="8:8">
      <c r="C74" s="41"/>
    </row>
    <row r="75" spans="8:8">
      <c r="C75" s="42" t="s">
        <v>189</v>
      </c>
    </row>
    <row r="76" spans="8:8">
      <c r="C76" s="43" t="s">
        <v>218</v>
      </c>
    </row>
    <row r="78" spans="8:8" ht="23.5">
      <c r="C78" s="26" t="s">
        <v>172</v>
      </c>
    </row>
    <row r="80" spans="8:8" ht="17.5">
      <c r="C80" s="40" t="s">
        <v>219</v>
      </c>
    </row>
    <row r="81" spans="8:8">
      <c r="C81" s="41"/>
    </row>
    <row r="82" spans="8:8">
      <c r="C82" s="42" t="s">
        <v>189</v>
      </c>
    </row>
    <row r="83" spans="8:8">
      <c r="C83" s="43" t="s">
        <v>220</v>
      </c>
    </row>
    <row r="84" spans="8:8">
      <c r="C84" s="44" t="s">
        <v>221</v>
      </c>
    </row>
    <row r="86" spans="8:8" ht="17.5">
      <c r="C86" s="40" t="s">
        <v>222</v>
      </c>
    </row>
    <row r="87" spans="8:8">
      <c r="C87" s="41"/>
    </row>
    <row r="88" spans="8:8">
      <c r="C88" s="42" t="s">
        <v>189</v>
      </c>
    </row>
    <row r="89" spans="8:8">
      <c r="C89" s="43" t="s">
        <v>223</v>
      </c>
    </row>
    <row r="91" spans="8:8" ht="17.5">
      <c r="C91" s="40" t="s">
        <v>224</v>
      </c>
    </row>
    <row r="92" spans="8:8">
      <c r="C92" s="41"/>
    </row>
    <row r="93" spans="8:8">
      <c r="C93" s="42" t="s">
        <v>189</v>
      </c>
    </row>
    <row r="94" spans="8:8">
      <c r="C94" s="43" t="s">
        <v>225</v>
      </c>
    </row>
    <row r="96" spans="8:8" ht="17.5">
      <c r="C96" s="40" t="s">
        <v>226</v>
      </c>
    </row>
    <row r="97" spans="8:8">
      <c r="C97" s="41"/>
    </row>
    <row r="98" spans="8:8">
      <c r="C98" s="42" t="s">
        <v>189</v>
      </c>
    </row>
    <row r="99" spans="8:8">
      <c r="C99" s="43" t="s">
        <v>227</v>
      </c>
    </row>
    <row r="101" spans="8:8" ht="23.5">
      <c r="C101" s="26" t="s">
        <v>177</v>
      </c>
    </row>
    <row r="103" spans="8:8" ht="17.5">
      <c r="C103" s="40" t="s">
        <v>228</v>
      </c>
    </row>
    <row r="104" spans="8:8">
      <c r="C104" s="41"/>
    </row>
    <row r="105" spans="8:8">
      <c r="C105" s="42" t="s">
        <v>189</v>
      </c>
    </row>
    <row r="106" spans="8:8">
      <c r="C106" s="43" t="s">
        <v>229</v>
      </c>
    </row>
    <row r="108" spans="8:8" ht="17.5">
      <c r="C108" s="40" t="s">
        <v>230</v>
      </c>
    </row>
    <row r="109" spans="8:8">
      <c r="C109" s="41"/>
    </row>
    <row r="110" spans="8:8">
      <c r="C110" s="42" t="s">
        <v>189</v>
      </c>
    </row>
    <row r="111" spans="8:8">
      <c r="C111" s="43" t="s">
        <v>231</v>
      </c>
    </row>
    <row r="113" spans="8:8" ht="17.5">
      <c r="C113" s="40" t="s">
        <v>232</v>
      </c>
    </row>
    <row r="114" spans="8:8">
      <c r="C114" s="41"/>
    </row>
    <row r="115" spans="8:8">
      <c r="C115" s="42" t="s">
        <v>189</v>
      </c>
    </row>
    <row r="116" spans="8:8">
      <c r="C116" s="43" t="s">
        <v>233</v>
      </c>
    </row>
    <row r="118" spans="8:8" ht="17.5">
      <c r="C118" s="40" t="s">
        <v>234</v>
      </c>
    </row>
    <row r="119" spans="8:8">
      <c r="C119" s="41"/>
    </row>
    <row r="120" spans="8:8">
      <c r="C120" s="42" t="s">
        <v>189</v>
      </c>
    </row>
    <row r="121" spans="8:8">
      <c r="C121" s="43" t="s">
        <v>235</v>
      </c>
    </row>
    <row r="123" spans="8:8" ht="23.5">
      <c r="C123" s="26" t="s">
        <v>182</v>
      </c>
    </row>
    <row r="125" spans="8:8" ht="17.5">
      <c r="C125" s="40" t="s">
        <v>236</v>
      </c>
    </row>
    <row r="126" spans="8:8">
      <c r="C126" s="41"/>
    </row>
    <row r="127" spans="8:8">
      <c r="C127" s="42" t="s">
        <v>189</v>
      </c>
    </row>
    <row r="128" spans="8:8">
      <c r="C128" s="43" t="s">
        <v>237</v>
      </c>
    </row>
    <row r="130" spans="8:8" ht="17.5">
      <c r="C130" s="40" t="s">
        <v>238</v>
      </c>
    </row>
    <row r="131" spans="8:8">
      <c r="C131" s="41"/>
    </row>
    <row r="132" spans="8:8">
      <c r="C132" s="42" t="s">
        <v>189</v>
      </c>
    </row>
    <row r="133" spans="8:8">
      <c r="C133" s="43" t="s">
        <v>239</v>
      </c>
    </row>
    <row r="134" spans="8:8">
      <c r="C134" s="44" t="s">
        <v>240</v>
      </c>
    </row>
    <row r="136" spans="8:8" ht="17.5">
      <c r="C136" s="40" t="s">
        <v>241</v>
      </c>
    </row>
    <row r="138" spans="8:8" ht="23.5">
      <c r="C138" s="26" t="s">
        <v>242</v>
      </c>
    </row>
    <row r="139" spans="8:8">
      <c r="C139" s="41"/>
    </row>
    <row r="140" spans="8:8">
      <c r="C140" s="42" t="s">
        <v>189</v>
      </c>
    </row>
    <row r="141" spans="8:8">
      <c r="C141" s="43" t="s">
        <v>243</v>
      </c>
    </row>
    <row r="142" spans="8:8">
      <c r="C142" s="44" t="s">
        <v>244</v>
      </c>
    </row>
    <row r="144" spans="8:8" ht="23.5">
      <c r="C144" s="26" t="s">
        <v>245</v>
      </c>
    </row>
    <row r="145" spans="8:8">
      <c r="C145" s="41"/>
    </row>
    <row r="146" spans="8:8">
      <c r="C146" s="42" t="s">
        <v>189</v>
      </c>
    </row>
    <row r="147" spans="8:8">
      <c r="C147" s="43" t="s">
        <v>246</v>
      </c>
    </row>
    <row r="149" spans="8:8" ht="23.5">
      <c r="C149" s="26" t="s">
        <v>247</v>
      </c>
    </row>
    <row r="150" spans="8:8">
      <c r="C150" s="41"/>
    </row>
    <row r="151" spans="8:8">
      <c r="C151" s="42" t="s">
        <v>189</v>
      </c>
    </row>
    <row r="152" spans="8:8">
      <c r="C152" s="43" t="s">
        <v>248</v>
      </c>
    </row>
    <row r="154" spans="8:8" ht="23.5">
      <c r="C154" s="26" t="s">
        <v>249</v>
      </c>
    </row>
    <row r="155" spans="8:8">
      <c r="C155" s="45"/>
    </row>
    <row r="156" spans="8:8">
      <c r="C156" s="45" t="s">
        <v>250</v>
      </c>
    </row>
    <row r="157" spans="8:8">
      <c r="C157" s="45" t="s">
        <v>251</v>
      </c>
    </row>
    <row r="158" spans="8:8">
      <c r="C158" s="45" t="s">
        <v>252</v>
      </c>
    </row>
    <row r="159" spans="8:8">
      <c r="C159" s="45" t="s">
        <v>253</v>
      </c>
    </row>
    <row r="160" spans="8:8">
      <c r="C160" s="45" t="s">
        <v>254</v>
      </c>
    </row>
  </sheetData>
  <pageMargins left="0.7" right="0.7" top="0.75" bottom="0.75" header="0.3" footer="0.3"/>
</worksheet>
</file>

<file path=docProps/app.xml><?xml version="1.0" encoding="utf-8"?>
<Properties xmlns="http://schemas.openxmlformats.org/officeDocument/2006/extended-properties">
  <Application>Kingsoft Office</Application>
  <DocSecurity>0</DocSecurity>
  <ScaleCrop>0</ScaleCrop>
  <LinksUpToDate>0</LinksUpToDate>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creator>Dell</dc:creator>
  <cp:lastModifiedBy>Moses Aborisade</cp:lastModifiedBy>
  <dcterms:created xsi:type="dcterms:W3CDTF">2020-05-18T15:32:37Z</dcterms:created>
  <dcterms:modified xsi:type="dcterms:W3CDTF">2024-12-08T21:58:04Z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ac4dfd0073f8482baa58d74c1243ae1f</vt:lpwstr>
  </property>
</Properties>
</file>