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9C9930C-169F-43CF-BC0F-EA5FAE4AD40C}"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I150" i="3"/>
  <c r="I152" i="3" s="1"/>
  <c r="C149" i="3"/>
  <c r="E149" i="3"/>
  <c r="B150" i="3"/>
  <c r="B152" i="3" s="1"/>
  <c r="C150" i="3"/>
  <c r="C152" i="3" s="1"/>
  <c r="D150" i="3"/>
  <c r="D152" i="3" s="1"/>
  <c r="E150" i="3"/>
  <c r="E152" i="3" s="1"/>
  <c r="F150" i="3"/>
  <c r="F152" i="3" s="1"/>
  <c r="G150" i="3"/>
  <c r="G152" i="3" s="1"/>
  <c r="H150" i="3"/>
  <c r="H152" i="3" s="1"/>
  <c r="B144" i="3"/>
  <c r="B146" i="3" s="1"/>
  <c r="C144" i="3"/>
  <c r="C146" i="3" s="1"/>
  <c r="D144" i="3"/>
  <c r="D146" i="3" s="1"/>
  <c r="E144" i="3"/>
  <c r="F144" i="3"/>
  <c r="G144" i="3"/>
  <c r="G141" i="3" s="1"/>
  <c r="G143" i="3" s="1"/>
  <c r="H144" i="3"/>
  <c r="H146" i="3" s="1"/>
  <c r="I144" i="3"/>
  <c r="I146" i="3" s="1"/>
  <c r="B147" i="3"/>
  <c r="B141" i="3" s="1"/>
  <c r="B143" i="3" s="1"/>
  <c r="C147" i="3"/>
  <c r="C141" i="3" s="1"/>
  <c r="C143" i="3" s="1"/>
  <c r="D147" i="3"/>
  <c r="D141" i="3" s="1"/>
  <c r="D143" i="3" s="1"/>
  <c r="E147" i="3"/>
  <c r="F147" i="3"/>
  <c r="G147" i="3"/>
  <c r="H147" i="3"/>
  <c r="H149" i="3" s="1"/>
  <c r="I147" i="3"/>
  <c r="I149" i="3" s="1"/>
  <c r="B139" i="3"/>
  <c r="C139" i="3"/>
  <c r="D139" i="3"/>
  <c r="E139" i="3"/>
  <c r="F139" i="3"/>
  <c r="G139" i="3"/>
  <c r="H139" i="3"/>
  <c r="I139" i="3"/>
  <c r="B137" i="3"/>
  <c r="C137" i="3"/>
  <c r="D137" i="3"/>
  <c r="E137" i="3"/>
  <c r="F137" i="3"/>
  <c r="G137" i="3"/>
  <c r="H137" i="3"/>
  <c r="I137" i="3"/>
  <c r="B135" i="3"/>
  <c r="C135" i="3"/>
  <c r="D135" i="3"/>
  <c r="E135" i="3"/>
  <c r="F135" i="3"/>
  <c r="G135" i="3"/>
  <c r="H135" i="3"/>
  <c r="I135" i="3"/>
  <c r="B133" i="3"/>
  <c r="C133" i="3"/>
  <c r="D133" i="3"/>
  <c r="E133" i="3"/>
  <c r="F133" i="3"/>
  <c r="G133" i="3"/>
  <c r="H133" i="3"/>
  <c r="I133" i="3"/>
  <c r="B131" i="3"/>
  <c r="C131" i="3"/>
  <c r="D131" i="3"/>
  <c r="E131" i="3"/>
  <c r="F131" i="3"/>
  <c r="G131" i="3"/>
  <c r="H131" i="3"/>
  <c r="I131" i="3"/>
  <c r="I130" i="3"/>
  <c r="B129" i="3"/>
  <c r="C129" i="3"/>
  <c r="D129" i="3"/>
  <c r="E129" i="3"/>
  <c r="F129" i="3"/>
  <c r="G129" i="3"/>
  <c r="H129" i="3"/>
  <c r="I129" i="3"/>
  <c r="B128" i="3"/>
  <c r="C128" i="3"/>
  <c r="D128" i="3"/>
  <c r="E128" i="3"/>
  <c r="F128" i="3"/>
  <c r="G128" i="3"/>
  <c r="H128" i="3"/>
  <c r="I128" i="3"/>
  <c r="B126" i="3"/>
  <c r="C126" i="3"/>
  <c r="D126" i="3"/>
  <c r="E126" i="3"/>
  <c r="E146" i="3" s="1"/>
  <c r="F126" i="3"/>
  <c r="F146" i="3" s="1"/>
  <c r="G126" i="3"/>
  <c r="G146" i="3" s="1"/>
  <c r="H126" i="3"/>
  <c r="I126" i="3"/>
  <c r="F141" i="3"/>
  <c r="F143" i="3" s="1"/>
  <c r="E141" i="3"/>
  <c r="E143" i="3" s="1"/>
  <c r="B138" i="3"/>
  <c r="B140" i="3" s="1"/>
  <c r="B134" i="3"/>
  <c r="B136" i="3" s="1"/>
  <c r="B130" i="3"/>
  <c r="B132" i="3" s="1"/>
  <c r="B127" i="3"/>
  <c r="B122" i="3"/>
  <c r="C122" i="3"/>
  <c r="D122" i="3"/>
  <c r="E122" i="3"/>
  <c r="F122" i="3"/>
  <c r="G122" i="3"/>
  <c r="H122" i="3"/>
  <c r="I122" i="3"/>
  <c r="I116" i="3"/>
  <c r="B116" i="3"/>
  <c r="C116" i="3"/>
  <c r="D116" i="3"/>
  <c r="E116" i="3"/>
  <c r="F116" i="3"/>
  <c r="G116" i="3"/>
  <c r="H116" i="3"/>
  <c r="B119" i="3"/>
  <c r="C119" i="3"/>
  <c r="D119" i="3"/>
  <c r="E119" i="3"/>
  <c r="F119" i="3"/>
  <c r="G119" i="3"/>
  <c r="H119" i="3"/>
  <c r="H113" i="3" s="1"/>
  <c r="H115" i="3" s="1"/>
  <c r="I119" i="3"/>
  <c r="B111" i="3"/>
  <c r="C111" i="3"/>
  <c r="D111" i="3"/>
  <c r="E111" i="3"/>
  <c r="F111" i="3"/>
  <c r="G111" i="3"/>
  <c r="H111" i="3"/>
  <c r="I111" i="3"/>
  <c r="B109" i="3"/>
  <c r="B110" i="3" s="1"/>
  <c r="B112" i="3" s="1"/>
  <c r="C109" i="3"/>
  <c r="D109" i="3"/>
  <c r="E109" i="3"/>
  <c r="E110" i="3" s="1"/>
  <c r="E112" i="3" s="1"/>
  <c r="F109" i="3"/>
  <c r="G109" i="3"/>
  <c r="G110" i="3" s="1"/>
  <c r="G112" i="3" s="1"/>
  <c r="H109" i="3"/>
  <c r="I109" i="3"/>
  <c r="B107" i="3"/>
  <c r="C107" i="3"/>
  <c r="D107" i="3"/>
  <c r="E107" i="3"/>
  <c r="F107" i="3"/>
  <c r="G107" i="3"/>
  <c r="H107" i="3"/>
  <c r="I107" i="3"/>
  <c r="B105" i="3"/>
  <c r="B106" i="3" s="1"/>
  <c r="B108" i="3" s="1"/>
  <c r="C105" i="3"/>
  <c r="C106" i="3" s="1"/>
  <c r="C108" i="3" s="1"/>
  <c r="D105" i="3"/>
  <c r="E105" i="3"/>
  <c r="F105" i="3"/>
  <c r="F106" i="3" s="1"/>
  <c r="F108" i="3" s="1"/>
  <c r="G105" i="3"/>
  <c r="H105" i="3"/>
  <c r="I105" i="3"/>
  <c r="I106" i="3" s="1"/>
  <c r="B103" i="3"/>
  <c r="C103" i="3"/>
  <c r="D103" i="3"/>
  <c r="E103" i="3"/>
  <c r="F103" i="3"/>
  <c r="G103" i="3"/>
  <c r="H103" i="3"/>
  <c r="I103" i="3"/>
  <c r="B101" i="3"/>
  <c r="C101" i="3"/>
  <c r="D101" i="3"/>
  <c r="E101" i="3"/>
  <c r="F101" i="3"/>
  <c r="F102" i="3" s="1"/>
  <c r="G101" i="3"/>
  <c r="G102" i="3" s="1"/>
  <c r="H101" i="3"/>
  <c r="I101" i="3"/>
  <c r="I102" i="3" s="1"/>
  <c r="B99" i="3"/>
  <c r="C99" i="3"/>
  <c r="D99" i="3"/>
  <c r="E99" i="3"/>
  <c r="F99" i="3"/>
  <c r="G99" i="3"/>
  <c r="H99" i="3"/>
  <c r="I99" i="3"/>
  <c r="I100" i="3" s="1"/>
  <c r="E113" i="3"/>
  <c r="E115" i="3" s="1"/>
  <c r="D113" i="3"/>
  <c r="D115" i="3" s="1"/>
  <c r="H110" i="3"/>
  <c r="H112" i="3" s="1"/>
  <c r="H106" i="3"/>
  <c r="G106" i="3"/>
  <c r="B102" i="3"/>
  <c r="B104" i="3" s="1"/>
  <c r="E102" i="3"/>
  <c r="F100" i="3"/>
  <c r="E100" i="3"/>
  <c r="B100" i="3"/>
  <c r="B95" i="3"/>
  <c r="C95" i="3"/>
  <c r="D95" i="3"/>
  <c r="E95" i="3"/>
  <c r="F95" i="3"/>
  <c r="G95" i="3"/>
  <c r="H95" i="3"/>
  <c r="I95" i="3"/>
  <c r="B89" i="3"/>
  <c r="C89" i="3"/>
  <c r="D89" i="3"/>
  <c r="E89" i="3"/>
  <c r="E86" i="3" s="1"/>
  <c r="E88" i="3" s="1"/>
  <c r="F89" i="3"/>
  <c r="G89" i="3"/>
  <c r="H89" i="3"/>
  <c r="I89" i="3"/>
  <c r="B92" i="3"/>
  <c r="C92" i="3"/>
  <c r="D92" i="3"/>
  <c r="E92" i="3"/>
  <c r="F92" i="3"/>
  <c r="G92" i="3"/>
  <c r="H92" i="3"/>
  <c r="H86" i="3" s="1"/>
  <c r="H88" i="3" s="1"/>
  <c r="I92" i="3"/>
  <c r="B84" i="3"/>
  <c r="C84" i="3"/>
  <c r="D84" i="3"/>
  <c r="E84" i="3"/>
  <c r="F84" i="3"/>
  <c r="G84" i="3"/>
  <c r="H84" i="3"/>
  <c r="I84" i="3"/>
  <c r="B82" i="3"/>
  <c r="B83" i="3" s="1"/>
  <c r="C82" i="3"/>
  <c r="D82" i="3"/>
  <c r="E82" i="3"/>
  <c r="E83" i="3" s="1"/>
  <c r="E85" i="3" s="1"/>
  <c r="F82" i="3"/>
  <c r="G82" i="3"/>
  <c r="H82" i="3"/>
  <c r="I82" i="3"/>
  <c r="B80" i="3"/>
  <c r="C80" i="3"/>
  <c r="D80" i="3"/>
  <c r="E80" i="3"/>
  <c r="F80" i="3"/>
  <c r="G80" i="3"/>
  <c r="H80" i="3"/>
  <c r="I80" i="3"/>
  <c r="B78" i="3"/>
  <c r="B79" i="3" s="1"/>
  <c r="C78" i="3"/>
  <c r="D78" i="3"/>
  <c r="E78" i="3"/>
  <c r="F78" i="3"/>
  <c r="G78" i="3"/>
  <c r="H78" i="3"/>
  <c r="I78" i="3"/>
  <c r="I79" i="3" s="1"/>
  <c r="B76" i="3"/>
  <c r="C76" i="3"/>
  <c r="D76" i="3"/>
  <c r="E76" i="3"/>
  <c r="F76" i="3"/>
  <c r="G76" i="3"/>
  <c r="H76" i="3"/>
  <c r="I76" i="3"/>
  <c r="B74" i="3"/>
  <c r="C74" i="3"/>
  <c r="D74" i="3"/>
  <c r="E74" i="3"/>
  <c r="E75" i="3" s="1"/>
  <c r="F74" i="3"/>
  <c r="F75" i="3" s="1"/>
  <c r="G74" i="3"/>
  <c r="H74" i="3"/>
  <c r="I74" i="3"/>
  <c r="I75" i="3" s="1"/>
  <c r="I77" i="3" s="1"/>
  <c r="B72" i="3"/>
  <c r="B73" i="3" s="1"/>
  <c r="C72" i="3"/>
  <c r="D72" i="3"/>
  <c r="E73" i="3" s="1"/>
  <c r="E72" i="3"/>
  <c r="F73" i="3" s="1"/>
  <c r="F72" i="3"/>
  <c r="G72" i="3"/>
  <c r="H72" i="3"/>
  <c r="I72" i="3"/>
  <c r="I73" i="3" s="1"/>
  <c r="I45" i="3"/>
  <c r="D86" i="3"/>
  <c r="D88" i="3" s="1"/>
  <c r="F83" i="3"/>
  <c r="H79" i="3"/>
  <c r="H81" i="3" s="1"/>
  <c r="F79" i="3"/>
  <c r="B75" i="3"/>
  <c r="B68" i="3"/>
  <c r="C68" i="3"/>
  <c r="D68" i="3"/>
  <c r="E68" i="3"/>
  <c r="F68" i="3"/>
  <c r="G68" i="3"/>
  <c r="H68" i="3"/>
  <c r="I68" i="3"/>
  <c r="I41" i="3"/>
  <c r="B65" i="3"/>
  <c r="C65" i="3"/>
  <c r="D65" i="3"/>
  <c r="E65" i="3"/>
  <c r="F65" i="3"/>
  <c r="G65" i="3"/>
  <c r="H65" i="3"/>
  <c r="I65" i="3"/>
  <c r="I38" i="3"/>
  <c r="I11" i="3" s="1"/>
  <c r="B62" i="3"/>
  <c r="C62" i="3"/>
  <c r="D62" i="3"/>
  <c r="E62" i="3"/>
  <c r="F62" i="3"/>
  <c r="G62" i="3"/>
  <c r="H62" i="3"/>
  <c r="I62" i="3"/>
  <c r="I64" i="3" s="1"/>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H47" i="3"/>
  <c r="I47" i="3"/>
  <c r="I110" i="3" l="1"/>
  <c r="B149" i="3"/>
  <c r="F81" i="3"/>
  <c r="I83" i="3"/>
  <c r="H108" i="3"/>
  <c r="H141" i="3"/>
  <c r="H143" i="3" s="1"/>
  <c r="G149" i="3"/>
  <c r="C79" i="3"/>
  <c r="C81" i="3" s="1"/>
  <c r="F110" i="3"/>
  <c r="F112" i="3" s="1"/>
  <c r="I141" i="3"/>
  <c r="I143" i="3" s="1"/>
  <c r="F149" i="3"/>
  <c r="D149" i="3"/>
  <c r="B85" i="3"/>
  <c r="E104" i="3"/>
  <c r="G104" i="3"/>
  <c r="F77" i="3"/>
  <c r="E77" i="3"/>
  <c r="I67" i="3"/>
  <c r="I59" i="3"/>
  <c r="I61" i="3" s="1"/>
  <c r="I70" i="3"/>
  <c r="I69" i="3"/>
  <c r="H69" i="3"/>
  <c r="G69" i="3"/>
  <c r="H73" i="3"/>
  <c r="D73" i="3"/>
  <c r="H75" i="3"/>
  <c r="H77" i="3" s="1"/>
  <c r="D75" i="3"/>
  <c r="D77" i="3" s="1"/>
  <c r="G79" i="3"/>
  <c r="E79" i="3"/>
  <c r="E81" i="3" s="1"/>
  <c r="H83" i="3"/>
  <c r="H85" i="3" s="1"/>
  <c r="D83" i="3"/>
  <c r="D85" i="3" s="1"/>
  <c r="I94" i="3"/>
  <c r="H94" i="3"/>
  <c r="G94" i="3"/>
  <c r="F94" i="3"/>
  <c r="E94" i="3"/>
  <c r="D94" i="3"/>
  <c r="C94" i="3"/>
  <c r="B94" i="3"/>
  <c r="I91" i="3"/>
  <c r="H91" i="3"/>
  <c r="G91" i="3"/>
  <c r="F91" i="3"/>
  <c r="E91" i="3"/>
  <c r="D91" i="3"/>
  <c r="C91" i="3"/>
  <c r="C90" i="3"/>
  <c r="B91" i="3"/>
  <c r="I97" i="3"/>
  <c r="H97" i="3"/>
  <c r="G97" i="3"/>
  <c r="F97" i="3"/>
  <c r="E97" i="3"/>
  <c r="D97" i="3"/>
  <c r="C97" i="3"/>
  <c r="B97" i="3"/>
  <c r="H100" i="3"/>
  <c r="D100" i="3"/>
  <c r="D102" i="3"/>
  <c r="D104" i="3" s="1"/>
  <c r="E106" i="3"/>
  <c r="E108" i="3" s="1"/>
  <c r="D110" i="3"/>
  <c r="D112" i="3" s="1"/>
  <c r="I121" i="3"/>
  <c r="H121" i="3"/>
  <c r="G121" i="3"/>
  <c r="F121" i="3"/>
  <c r="E121" i="3"/>
  <c r="D121" i="3"/>
  <c r="D120" i="3"/>
  <c r="C121" i="3"/>
  <c r="B121" i="3"/>
  <c r="H118" i="3"/>
  <c r="G118" i="3"/>
  <c r="F118" i="3"/>
  <c r="E118" i="3"/>
  <c r="D118" i="3"/>
  <c r="D117" i="3"/>
  <c r="C118" i="3"/>
  <c r="B118" i="3"/>
  <c r="I113" i="3"/>
  <c r="I115" i="3" s="1"/>
  <c r="I118" i="3"/>
  <c r="I124" i="3"/>
  <c r="H124" i="3"/>
  <c r="G124" i="3"/>
  <c r="F124" i="3"/>
  <c r="E124" i="3"/>
  <c r="D124" i="3"/>
  <c r="C124" i="3"/>
  <c r="B124" i="3"/>
  <c r="C127" i="3"/>
  <c r="D127" i="3"/>
  <c r="E127" i="3"/>
  <c r="F127" i="3"/>
  <c r="G127" i="3"/>
  <c r="H127" i="3"/>
  <c r="I127"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2" i="3"/>
  <c r="C142" i="3"/>
  <c r="D142" i="3"/>
  <c r="E142" i="3"/>
  <c r="F142" i="3"/>
  <c r="G142" i="3"/>
  <c r="H142" i="3"/>
  <c r="B145" i="3"/>
  <c r="C145" i="3"/>
  <c r="D145" i="3"/>
  <c r="E145" i="3"/>
  <c r="F145" i="3"/>
  <c r="G145" i="3"/>
  <c r="H145" i="3"/>
  <c r="I145" i="3"/>
  <c r="B148" i="3"/>
  <c r="C148" i="3"/>
  <c r="D148" i="3"/>
  <c r="E148" i="3"/>
  <c r="F148" i="3"/>
  <c r="G148" i="3"/>
  <c r="H148" i="3"/>
  <c r="I148" i="3"/>
  <c r="B151" i="3"/>
  <c r="C151" i="3"/>
  <c r="D151" i="3"/>
  <c r="E151" i="3"/>
  <c r="F151" i="3"/>
  <c r="G151" i="3"/>
  <c r="H151" i="3"/>
  <c r="I151" i="3"/>
  <c r="D123" i="3"/>
  <c r="B113" i="3"/>
  <c r="B115" i="3" s="1"/>
  <c r="C113" i="3"/>
  <c r="C115" i="3" s="1"/>
  <c r="F113" i="3"/>
  <c r="F115" i="3" s="1"/>
  <c r="G113" i="3"/>
  <c r="G115" i="3" s="1"/>
  <c r="I112" i="3"/>
  <c r="C110" i="3"/>
  <c r="C112" i="3" s="1"/>
  <c r="G108" i="3"/>
  <c r="I108" i="3"/>
  <c r="D106" i="3"/>
  <c r="D108" i="3" s="1"/>
  <c r="F104" i="3"/>
  <c r="I104" i="3"/>
  <c r="C102" i="3"/>
  <c r="C104" i="3" s="1"/>
  <c r="H102" i="3"/>
  <c r="H104" i="3" s="1"/>
  <c r="C100" i="3"/>
  <c r="G100" i="3"/>
  <c r="B117" i="3"/>
  <c r="B120" i="3"/>
  <c r="B123" i="3"/>
  <c r="C117" i="3"/>
  <c r="C120" i="3"/>
  <c r="C123" i="3"/>
  <c r="E114" i="3"/>
  <c r="E117" i="3"/>
  <c r="E120" i="3"/>
  <c r="E123" i="3"/>
  <c r="F117" i="3"/>
  <c r="F120" i="3"/>
  <c r="F123" i="3"/>
  <c r="G117" i="3"/>
  <c r="G120" i="3"/>
  <c r="G123" i="3"/>
  <c r="H117" i="3"/>
  <c r="H120" i="3"/>
  <c r="H123" i="3"/>
  <c r="I114" i="3"/>
  <c r="I117" i="3"/>
  <c r="I120" i="3"/>
  <c r="I123" i="3"/>
  <c r="B86" i="3"/>
  <c r="B88" i="3" s="1"/>
  <c r="C86" i="3"/>
  <c r="C88" i="3" s="1"/>
  <c r="F86" i="3"/>
  <c r="F88" i="3" s="1"/>
  <c r="G86" i="3"/>
  <c r="G88" i="3" s="1"/>
  <c r="I86" i="3"/>
  <c r="I88" i="3" s="1"/>
  <c r="F85" i="3"/>
  <c r="I85" i="3"/>
  <c r="C83" i="3"/>
  <c r="C85" i="3" s="1"/>
  <c r="G83" i="3"/>
  <c r="G85" i="3" s="1"/>
  <c r="G81" i="3"/>
  <c r="B81" i="3"/>
  <c r="I81" i="3"/>
  <c r="D79" i="3"/>
  <c r="D81" i="3" s="1"/>
  <c r="B77" i="3"/>
  <c r="C75" i="3"/>
  <c r="C77" i="3" s="1"/>
  <c r="G75" i="3"/>
  <c r="G77" i="3" s="1"/>
  <c r="C73" i="3"/>
  <c r="G73" i="3"/>
  <c r="I87" i="3"/>
  <c r="I90" i="3"/>
  <c r="I93" i="3"/>
  <c r="B90" i="3"/>
  <c r="B93" i="3"/>
  <c r="B96" i="3"/>
  <c r="C96" i="3"/>
  <c r="C93" i="3"/>
  <c r="D90" i="3"/>
  <c r="D93" i="3"/>
  <c r="D96" i="3"/>
  <c r="E87" i="3"/>
  <c r="E90" i="3"/>
  <c r="E93" i="3"/>
  <c r="E96" i="3"/>
  <c r="F90" i="3"/>
  <c r="F93" i="3"/>
  <c r="F96" i="3"/>
  <c r="G90" i="3"/>
  <c r="G93" i="3"/>
  <c r="G96" i="3"/>
  <c r="H90" i="3"/>
  <c r="H93" i="3"/>
  <c r="H96" i="3"/>
  <c r="I96" i="3"/>
  <c r="B47" i="3"/>
  <c r="B48" i="3" s="1"/>
  <c r="C47" i="3"/>
  <c r="D47" i="3"/>
  <c r="H48" i="3"/>
  <c r="F172" i="1"/>
  <c r="I56" i="3"/>
  <c r="I58" i="3" s="1"/>
  <c r="G56" i="3"/>
  <c r="G58" i="3" s="1"/>
  <c r="D56" i="3"/>
  <c r="D58" i="3" s="1"/>
  <c r="B56" i="3"/>
  <c r="B58" i="3" s="1"/>
  <c r="G52" i="3"/>
  <c r="G54" i="3" s="1"/>
  <c r="D52" i="3"/>
  <c r="D54" i="3" s="1"/>
  <c r="B52" i="3"/>
  <c r="B54" i="3" s="1"/>
  <c r="F139" i="1"/>
  <c r="I24" i="3"/>
  <c r="H35" i="3"/>
  <c r="H8" i="3" s="1"/>
  <c r="G18" i="3"/>
  <c r="I142" i="3" l="1"/>
  <c r="H114" i="3"/>
  <c r="F114" i="3"/>
  <c r="G114" i="3"/>
  <c r="B114" i="3"/>
  <c r="D114" i="3"/>
  <c r="C114" i="3"/>
  <c r="H87" i="3"/>
  <c r="G87" i="3"/>
  <c r="B87" i="3"/>
  <c r="F87" i="3"/>
  <c r="C87" i="3"/>
  <c r="D87" i="3"/>
  <c r="F52" i="3"/>
  <c r="F54" i="3" s="1"/>
  <c r="F56" i="3"/>
  <c r="F58" i="3" s="1"/>
  <c r="H52" i="3"/>
  <c r="H54" i="3" s="1"/>
  <c r="B50" i="3"/>
  <c r="I52" i="3"/>
  <c r="I54" i="3" s="1"/>
  <c r="H50" i="3"/>
  <c r="C52" i="3"/>
  <c r="C54" i="3" s="1"/>
  <c r="C56" i="3"/>
  <c r="C58" i="3" s="1"/>
  <c r="D69" i="3"/>
  <c r="E52" i="3"/>
  <c r="E54" i="3" s="1"/>
  <c r="E56" i="3"/>
  <c r="E58" i="3" s="1"/>
  <c r="C48" i="3"/>
  <c r="C50" i="3" s="1"/>
  <c r="D48" i="3"/>
  <c r="D50" i="3" s="1"/>
  <c r="E48" i="3"/>
  <c r="E50" i="3" s="1"/>
  <c r="F48" i="3"/>
  <c r="F50" i="3" s="1"/>
  <c r="G48" i="3"/>
  <c r="G50" i="3" s="1"/>
  <c r="G63" i="3"/>
  <c r="I48" i="3"/>
  <c r="I50" i="3" s="1"/>
  <c r="I63" i="3"/>
  <c r="B63" i="3"/>
  <c r="B69" i="3"/>
  <c r="C63" i="3"/>
  <c r="C69" i="3"/>
  <c r="H63" i="3"/>
  <c r="H56" i="3"/>
  <c r="H58" i="3" s="1"/>
  <c r="D63" i="3"/>
  <c r="E63" i="3"/>
  <c r="E69" i="3"/>
  <c r="F63" i="3"/>
  <c r="F69" i="3"/>
  <c r="A17" i="3" l="1"/>
  <c r="A44" i="3"/>
  <c r="H41" i="3"/>
  <c r="G41" i="3"/>
  <c r="G14" i="3" s="1"/>
  <c r="F41" i="3"/>
  <c r="F14" i="3" s="1"/>
  <c r="E41" i="3"/>
  <c r="E14" i="3" s="1"/>
  <c r="D41" i="3"/>
  <c r="D14" i="3" s="1"/>
  <c r="C41" i="3"/>
  <c r="C14" i="3" s="1"/>
  <c r="B41" i="3"/>
  <c r="I35" i="3"/>
  <c r="G35" i="3"/>
  <c r="G8" i="3" s="1"/>
  <c r="F35" i="3"/>
  <c r="F8" i="3" s="1"/>
  <c r="E35" i="3"/>
  <c r="E8" i="3" s="1"/>
  <c r="D35" i="3"/>
  <c r="D8" i="3" s="1"/>
  <c r="C35" i="3"/>
  <c r="C8" i="3" s="1"/>
  <c r="B35" i="3"/>
  <c r="B8" i="3" s="1"/>
  <c r="H38" i="3"/>
  <c r="G38" i="3"/>
  <c r="G11" i="3" s="1"/>
  <c r="F38" i="3"/>
  <c r="F11" i="3" s="1"/>
  <c r="E38" i="3"/>
  <c r="E11" i="3" s="1"/>
  <c r="D38" i="3"/>
  <c r="D11" i="3" s="1"/>
  <c r="C38" i="3"/>
  <c r="C11" i="3" s="1"/>
  <c r="B38" i="3"/>
  <c r="B11" i="3" s="1"/>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B21" i="3" s="1"/>
  <c r="C20" i="3"/>
  <c r="D20" i="3"/>
  <c r="E20" i="3"/>
  <c r="F20" i="3"/>
  <c r="G20" i="3"/>
  <c r="H20" i="3"/>
  <c r="I20" i="3"/>
  <c r="I21" i="3" s="1"/>
  <c r="I23" i="3" s="1"/>
  <c r="J1" i="3"/>
  <c r="K1" i="3" s="1"/>
  <c r="L1" i="3" s="1"/>
  <c r="M1" i="3" s="1"/>
  <c r="N1" i="3" s="1"/>
  <c r="H1" i="3"/>
  <c r="G1" i="3" s="1"/>
  <c r="F1" i="3" s="1"/>
  <c r="E1" i="3" s="1"/>
  <c r="D1" i="3" s="1"/>
  <c r="C1" i="3" s="1"/>
  <c r="B1" i="3" s="1"/>
  <c r="I32" i="3" l="1"/>
  <c r="I5" i="3" s="1"/>
  <c r="I8" i="3"/>
  <c r="H32" i="3"/>
  <c r="H11" i="3"/>
  <c r="I42" i="3"/>
  <c r="I15" i="3" s="1"/>
  <c r="H14" i="3"/>
  <c r="B23" i="3"/>
  <c r="B42" i="3"/>
  <c r="B14" i="3"/>
  <c r="B31" i="3"/>
  <c r="B27" i="3"/>
  <c r="I27" i="3"/>
  <c r="E42" i="3"/>
  <c r="E15" i="3" s="1"/>
  <c r="G39" i="3"/>
  <c r="C36" i="3"/>
  <c r="C9" i="3" s="1"/>
  <c r="E32" i="3"/>
  <c r="I29" i="3"/>
  <c r="I31" i="3" s="1"/>
  <c r="C42" i="3"/>
  <c r="C15" i="3" s="1"/>
  <c r="E21" i="3"/>
  <c r="E23" i="3" s="1"/>
  <c r="G32" i="3"/>
  <c r="C32" i="3"/>
  <c r="G42" i="3"/>
  <c r="G15" i="3" s="1"/>
  <c r="E39" i="3"/>
  <c r="C39" i="3"/>
  <c r="B32" i="3"/>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9" i="3" s="1"/>
  <c r="D39" i="3"/>
  <c r="D42" i="3"/>
  <c r="D15" i="3" s="1"/>
  <c r="B36" i="3"/>
  <c r="D32" i="3"/>
  <c r="E36" i="3"/>
  <c r="E9" i="3" s="1"/>
  <c r="C21" i="3"/>
  <c r="C23" i="3" s="1"/>
  <c r="F36" i="3"/>
  <c r="F9" i="3" s="1"/>
  <c r="F39" i="3"/>
  <c r="F42" i="3"/>
  <c r="F15" i="3" s="1"/>
  <c r="F32" i="3"/>
  <c r="G36" i="3"/>
  <c r="G9" i="3" s="1"/>
  <c r="H36" i="3"/>
  <c r="H9" i="3" s="1"/>
  <c r="H39" i="3"/>
  <c r="H42" i="3"/>
  <c r="H15" i="3" s="1"/>
  <c r="I36" i="3"/>
  <c r="I9" i="3" s="1"/>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33" i="3" l="1"/>
  <c r="H5" i="3"/>
  <c r="G33" i="3"/>
  <c r="B33" i="3"/>
  <c r="H163" i="1"/>
  <c r="H164" i="1" s="1"/>
  <c r="H165" i="1" s="1"/>
  <c r="H59" i="3"/>
  <c r="I66" i="3"/>
  <c r="I12" i="3" s="1"/>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H45" i="3" s="1"/>
  <c r="G111" i="1"/>
  <c r="G45" i="3" s="1"/>
  <c r="G3" i="3" s="1"/>
  <c r="F111" i="1"/>
  <c r="F45" i="3" s="1"/>
  <c r="E111" i="1"/>
  <c r="E45" i="3" s="1"/>
  <c r="D111" i="1"/>
  <c r="D45" i="3" s="1"/>
  <c r="C111" i="1"/>
  <c r="C45" i="3" s="1"/>
  <c r="B111" i="1"/>
  <c r="B45" i="3" s="1"/>
  <c r="H107" i="1"/>
  <c r="H18" i="3" s="1"/>
  <c r="H3" i="3" s="1"/>
  <c r="F107" i="1"/>
  <c r="F18" i="3" s="1"/>
  <c r="F3" i="3" s="1"/>
  <c r="E107" i="1"/>
  <c r="E18" i="3" s="1"/>
  <c r="E3" i="3" s="1"/>
  <c r="D107" i="1"/>
  <c r="D18" i="3" s="1"/>
  <c r="D3" i="3" s="1"/>
  <c r="C107" i="1"/>
  <c r="C18" i="3" s="1"/>
  <c r="B107" i="1"/>
  <c r="B18" i="3" s="1"/>
  <c r="I107" i="1"/>
  <c r="I18" i="3" s="1"/>
  <c r="I3" i="3" s="1"/>
  <c r="I139" i="1"/>
  <c r="I142" i="1" s="1"/>
  <c r="H139" i="1"/>
  <c r="H142" i="1" s="1"/>
  <c r="G139" i="1"/>
  <c r="G142" i="1" s="1"/>
  <c r="F142" i="1"/>
  <c r="E139" i="1"/>
  <c r="E142" i="1" s="1"/>
  <c r="D139" i="1"/>
  <c r="D142" i="1" s="1"/>
  <c r="C139" i="1"/>
  <c r="C142" i="1" s="1"/>
  <c r="B139" i="1"/>
  <c r="B142" i="1" s="1"/>
  <c r="B3" i="3" l="1"/>
  <c r="C3" i="3"/>
  <c r="B46" i="3"/>
  <c r="B64" i="3"/>
  <c r="B67" i="3"/>
  <c r="B70" i="3"/>
  <c r="C64" i="3"/>
  <c r="C67" i="3"/>
  <c r="C70" i="3"/>
  <c r="D46" i="3"/>
  <c r="D64" i="3"/>
  <c r="D67" i="3"/>
  <c r="D70" i="3"/>
  <c r="E46" i="3"/>
  <c r="E64" i="3"/>
  <c r="E67" i="3"/>
  <c r="E70" i="3"/>
  <c r="F46" i="3"/>
  <c r="F64" i="3"/>
  <c r="F67" i="3"/>
  <c r="F70" i="3"/>
  <c r="G64" i="3"/>
  <c r="G67" i="3"/>
  <c r="G70" i="3"/>
  <c r="H64" i="3"/>
  <c r="H67" i="3"/>
  <c r="H70" i="3"/>
  <c r="H61" i="3"/>
  <c r="I60" i="3"/>
  <c r="I6" i="3" s="1"/>
  <c r="H46" i="3"/>
  <c r="I46" i="3"/>
  <c r="C46" i="3"/>
  <c r="G46" i="3"/>
  <c r="D34" i="3"/>
  <c r="F34" i="3"/>
  <c r="B59" i="3"/>
  <c r="B66" i="3"/>
  <c r="C59" i="3"/>
  <c r="C66" i="3"/>
  <c r="C12" i="3" s="1"/>
  <c r="D59" i="3"/>
  <c r="D66" i="3"/>
  <c r="D12" i="3" s="1"/>
  <c r="E59" i="3"/>
  <c r="E66" i="3"/>
  <c r="E12" i="3" s="1"/>
  <c r="F59" i="3"/>
  <c r="F66" i="3"/>
  <c r="F12" i="3" s="1"/>
  <c r="G59" i="3"/>
  <c r="G66" i="3"/>
  <c r="G12" i="3" s="1"/>
  <c r="H66" i="3"/>
  <c r="H12" i="3" s="1"/>
  <c r="I19" i="3"/>
  <c r="I4" i="3" s="1"/>
  <c r="H19" i="3"/>
  <c r="H4" i="3" s="1"/>
  <c r="H43" i="3"/>
  <c r="H16" i="3" s="1"/>
  <c r="H37" i="3"/>
  <c r="H10" i="3" s="1"/>
  <c r="H40" i="3"/>
  <c r="H13" i="3" s="1"/>
  <c r="H34" i="3"/>
  <c r="I37" i="3"/>
  <c r="I10" i="3" s="1"/>
  <c r="I43" i="3"/>
  <c r="I16" i="3" s="1"/>
  <c r="I40" i="3"/>
  <c r="I13" i="3" s="1"/>
  <c r="B19" i="3"/>
  <c r="B43" i="3"/>
  <c r="B16" i="3" s="1"/>
  <c r="B40" i="3"/>
  <c r="B34" i="3"/>
  <c r="B37" i="3"/>
  <c r="G19" i="3"/>
  <c r="G4" i="3" s="1"/>
  <c r="G40" i="3"/>
  <c r="G13" i="3" s="1"/>
  <c r="G37" i="3"/>
  <c r="G10" i="3" s="1"/>
  <c r="G43" i="3"/>
  <c r="G34" i="3"/>
  <c r="C40" i="3"/>
  <c r="C13" i="3" s="1"/>
  <c r="C19" i="3"/>
  <c r="C4" i="3" s="1"/>
  <c r="C43" i="3"/>
  <c r="C16" i="3" s="1"/>
  <c r="C34" i="3"/>
  <c r="C37" i="3"/>
  <c r="C10" i="3" s="1"/>
  <c r="I34" i="3"/>
  <c r="I7" i="3" s="1"/>
  <c r="D19" i="3"/>
  <c r="D4" i="3" s="1"/>
  <c r="D40" i="3"/>
  <c r="D13" i="3" s="1"/>
  <c r="D37" i="3"/>
  <c r="D10" i="3" s="1"/>
  <c r="D43" i="3"/>
  <c r="D16" i="3" s="1"/>
  <c r="E19" i="3"/>
  <c r="E34" i="3"/>
  <c r="E40" i="3"/>
  <c r="E37" i="3"/>
  <c r="E43" i="3"/>
  <c r="F19" i="3"/>
  <c r="F4" i="3" s="1"/>
  <c r="F37" i="3"/>
  <c r="F10" i="3" s="1"/>
  <c r="F43" i="3"/>
  <c r="F16" i="3" s="1"/>
  <c r="F40" i="3"/>
  <c r="F13" i="3" s="1"/>
  <c r="H124" i="1"/>
  <c r="H131" i="1" s="1"/>
  <c r="H132" i="1" s="1"/>
  <c r="C124" i="1"/>
  <c r="I124" i="1"/>
  <c r="E124" i="1"/>
  <c r="F124" i="1"/>
  <c r="D124" i="1"/>
  <c r="B124" i="1"/>
  <c r="B131" i="1" s="1"/>
  <c r="G124" i="1"/>
  <c r="C61" i="3" l="1"/>
  <c r="C5" i="3"/>
  <c r="D61" i="3"/>
  <c r="D5" i="3"/>
  <c r="D7" i="3"/>
  <c r="E10" i="3"/>
  <c r="B10" i="3"/>
  <c r="C7" i="3"/>
  <c r="E16" i="3"/>
  <c r="E13" i="3"/>
  <c r="F61" i="3"/>
  <c r="F7" i="3" s="1"/>
  <c r="F5" i="3"/>
  <c r="B13" i="3"/>
  <c r="G61" i="3"/>
  <c r="G5" i="3"/>
  <c r="E7" i="3"/>
  <c r="B61" i="3"/>
  <c r="B7" i="3" s="1"/>
  <c r="B5" i="3"/>
  <c r="G7" i="3"/>
  <c r="E4" i="3"/>
  <c r="G16" i="3"/>
  <c r="H7" i="3"/>
  <c r="E61" i="3"/>
  <c r="E5" i="3"/>
  <c r="B60" i="3"/>
  <c r="C60" i="3"/>
  <c r="C6" i="3" s="1"/>
  <c r="D60" i="3"/>
  <c r="D6" i="3" s="1"/>
  <c r="E60" i="3"/>
  <c r="E6" i="3" s="1"/>
  <c r="F60" i="3"/>
  <c r="F6" i="3" s="1"/>
  <c r="G60" i="3"/>
  <c r="G6" i="3" s="1"/>
  <c r="H60" i="3"/>
  <c r="H6" i="3" s="1"/>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<sst xmlns="http://schemas.openxmlformats.org/spreadsheetml/2006/main" count="380" uniqueCount="152">
  <si>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</si>
  <si>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</si>
  <si>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</si>
  <si>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</si>
  <si>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</si>
  <si>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</si>
  <si>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</si>
  <si>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</si>
  <si>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</si>
  <si>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</si>
  <si>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</si>
  <si>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</si>
  <si>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</si>
  <si>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</si>
  <si>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</si>
  <si>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</si>
  <si>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</si>
  <si>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</si>
  <si>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</si>
  <si>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</si>
  <si>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</si>
  <si>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</si>
  <si>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</si>
  <si>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</si>
  <si>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</si>
  <si>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</si>
  <si>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</si>
  <si>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</si>
  <si>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</si>
  <si>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</si>
  <si>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</si>
  <si>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</si>
  <si>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</si>
  <si>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</si>
  <si>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</si>
  <si>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</si>
  <si>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</si>
  <si>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</si>
  <si>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</si>
  <si>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</si>
  <si>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</si>
  <si>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</si>
  <si>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</si>
  <si>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</si>
  <si>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</si>
  <si>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</si>
  <si>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</si>
  <si>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</si>
  <si>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</si>
  <si>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</si>
  <si>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</si>
  <si>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</si>
  <si>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</si>
  <si>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</si>
  <si>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</si>
  <si>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</si>
  <si>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</si>
  <si>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</si>
  <si>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</si>
  <si>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</si>
  <si>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</si>
  <si>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</si>
  <si>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</si>
  <si>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</si>
  <si>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</si>
  <si>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</si>
  <si>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</si>
  <si>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</si>
  <si>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</si>
  <si>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</si>
  <si>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</si>
  <si>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</si>
  <si>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</si>
  <si>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</si>
  <si>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</si>
  <si>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</si>
  <si>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</si>
  <si>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</si>
  <si>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</si>
  <si>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</si>
  <si>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</si>
  <si>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</si>
  <si>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</si>
  <si>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</si>
  <si>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</si>
  <si>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</si>
  <si>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</si>
  <si>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</si>
  <si>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</si>
  <si>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</si>
  <si>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</si>
  <si>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</si>
  <si>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</si>
  <si>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</si>
  <si>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</si>
  <si>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</si>
  <si>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</si>
  <si>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</si>
  <si>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</si>
  <si>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</si>
  <si>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</si>
  <si>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</si>
  <si>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</si>
  <si>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</si>
  <si>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</si>
  <si>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</si>
  <si>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</si>
  <si>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</si>
  <si>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</si>
  <si>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</si>
  <si>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</si>
  <si>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</si>
  <si>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</si>
  <si>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</si>
  <si>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</si>
  <si>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</si>
  <si>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</si>
  <si>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</si>
  <si>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</si>
  <si>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</si>
  <si>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</si>
  <si>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</si>
  <si>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</si>
  <si>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</si>
  <si>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</si>
  <si>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</si>
  <si>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</si>
  <si>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</si>
  <si>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</si>
  <si>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</si>
  <si>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</si>
  <si>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</si>
  <si>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</si>
  <si>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</si>
  <si>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</si>
  <si>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</si>
  <si>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N/A</t>
  </si>
  <si>
    <t>EBITDA</t>
  </si>
  <si>
    <t>Margin %</t>
  </si>
  <si>
    <t>D&amp;A</t>
  </si>
  <si>
    <t>As a  % of revenue</t>
  </si>
  <si>
    <t>EBIT</t>
  </si>
  <si>
    <t>Capex</t>
  </si>
  <si>
    <t>Revenue</t>
  </si>
  <si>
    <t>Organic growth %</t>
  </si>
  <si>
    <t>Currency impact %</t>
  </si>
  <si>
    <t>Asia Pacific and Latin America</t>
  </si>
  <si>
    <t>Total Nike Brand</t>
  </si>
  <si>
    <t>Totals doesn't add up to the total D&amp;A is Hisroticals sheet</t>
  </si>
  <si>
    <t>EBITDA - D&amp;A from above</t>
  </si>
  <si>
    <t>Totals doesn't add up to the total revenue is Hisroticals sheet</t>
  </si>
  <si>
    <t>Should be the addition of Footwear, Apparel and Equipment. Follow the same for the other segments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</si>
</sst>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164" fontId="0" fillId="0" borderId="0" xfId="1" applyFont="1"/>
    <xf numFmtId="9" fontId="2" fillId="0" borderId="0" xfId="2" applyFont="1"/>
    <xf numFmtId="166" fontId="12" fillId="7" borderId="0" xfId="2" applyNumberFormat="1" applyFont="1" applyFill="1"/>
    <xf numFmtId="166" fontId="0" fillId="0" borderId="0" xfId="0" applyNumberFormat="1"/>
    <xf numFmtId="165" fontId="14" fillId="0" borderId="0" xfId="1" applyNumberFormat="1" applyFont="1" applyAlignment="1">
      <alignment horizontal="left" indent="2"/>
    </xf>
    <xf numFmtId="9"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20" activePane="bottomLeft" state="frozen"/>
      <selection pane="bottomLeft" activeCell="I147" sqref="I147"/>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c r="C2" s="3"/>
      <c r="D2" s="3"/>
      <c r="E2" s="3"/>
      <c r="F2" s="3"/>
      <c r="G2" s="3"/>
      <c r="H2" s="3">
        <v>44538</v>
      </c>
      <c r="I2" s="3">
        <v>46710</v>
      </c>
    </row>
    <row r="3" spans="1:9" x14ac:dyDescent="0.3">
      <c r="A3" s="23" t="s">
        <v>7</v>
      </c>
      <c r="B3" s="24"/>
      <c r="C3" s="24"/>
      <c r="D3" s="24"/>
      <c r="E3" s="24"/>
      <c r="F3" s="24"/>
      <c r="G3" s="24"/>
      <c r="H3" s="24">
        <v>24576</v>
      </c>
      <c r="I3" s="24">
        <v>25231</v>
      </c>
    </row>
    <row r="4" spans="1:9" s="1" customFormat="1" x14ac:dyDescent="0.3">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9</v>
      </c>
      <c r="B5" s="3"/>
      <c r="C5" s="3"/>
      <c r="D5" s="3"/>
      <c r="E5" s="3"/>
      <c r="F5" s="3"/>
      <c r="G5" s="3"/>
      <c r="H5" s="3">
        <v>3114</v>
      </c>
      <c r="I5" s="3">
        <v>3850</v>
      </c>
    </row>
    <row r="6" spans="1:9" x14ac:dyDescent="0.3">
      <c r="A6" s="11" t="s">
        <v>10</v>
      </c>
      <c r="B6" s="3"/>
      <c r="C6" s="3"/>
      <c r="D6" s="3"/>
      <c r="E6" s="3"/>
      <c r="F6" s="3"/>
      <c r="G6" s="3"/>
      <c r="H6" s="3">
        <v>9911</v>
      </c>
      <c r="I6" s="3">
        <v>10954</v>
      </c>
    </row>
    <row r="7" spans="1:9" x14ac:dyDescent="0.3">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12</v>
      </c>
      <c r="B8" s="3"/>
      <c r="C8" s="3"/>
      <c r="D8" s="3"/>
      <c r="E8" s="3"/>
      <c r="F8" s="3"/>
      <c r="G8" s="3"/>
      <c r="H8" s="3">
        <v>262</v>
      </c>
      <c r="I8" s="3">
        <v>205</v>
      </c>
    </row>
    <row r="9" spans="1:9" x14ac:dyDescent="0.3">
      <c r="A9" s="2" t="s">
        <v>13</v>
      </c>
      <c r="B9" s="3"/>
      <c r="C9" s="3"/>
      <c r="D9" s="3"/>
      <c r="E9" s="3"/>
      <c r="F9" s="3"/>
      <c r="G9" s="3"/>
      <c r="H9" s="3">
        <v>14</v>
      </c>
      <c r="I9" s="3">
        <v>-181</v>
      </c>
    </row>
    <row r="10" spans="1:9" x14ac:dyDescent="0.3">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15</v>
      </c>
      <c r="B11" s="3"/>
      <c r="C11" s="3"/>
      <c r="D11" s="3"/>
      <c r="E11" s="3"/>
      <c r="F11" s="3"/>
      <c r="G11" s="3"/>
      <c r="H11" s="3">
        <v>934</v>
      </c>
      <c r="I11" s="3">
        <v>605</v>
      </c>
    </row>
    <row r="12" spans="1:9" ht="15" thickBot="1" x14ac:dyDescent="0.35">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17</v>
      </c>
    </row>
    <row r="14" spans="1:9" x14ac:dyDescent="0.3">
      <c r="A14" s="2" t="s">
        <v>18</v>
      </c>
      <c r="H14">
        <v>3.64</v>
      </c>
      <c r="I14">
        <v>3.83</v>
      </c>
    </row>
    <row r="15" spans="1:9" x14ac:dyDescent="0.3">
      <c r="A15" s="2" t="s">
        <v>19</v>
      </c>
      <c r="H15">
        <v>3.56</v>
      </c>
      <c r="I15">
        <v>3.75</v>
      </c>
    </row>
    <row r="16" spans="1:9" x14ac:dyDescent="0.3">
      <c r="A16" s="1" t="s">
        <v>20</v>
      </c>
    </row>
    <row r="17" spans="1:9" x14ac:dyDescent="0.3">
      <c r="A17" s="2" t="s">
        <v>18</v>
      </c>
      <c r="G17" s="8"/>
      <c r="H17" s="8">
        <v>1573</v>
      </c>
      <c r="I17" s="8">
        <v>1578.8</v>
      </c>
    </row>
    <row r="18" spans="1:9" x14ac:dyDescent="0.3">
      <c r="A18" s="2" t="s">
        <v>19</v>
      </c>
      <c r="G18" s="8"/>
      <c r="H18" s="8">
        <v>1609.4</v>
      </c>
      <c r="I18" s="8">
        <v>1610.8</v>
      </c>
    </row>
    <row r="20" spans="1:9" s="12" customFormat="1" x14ac:dyDescent="0.3">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c r="C25" s="3"/>
      <c r="D25" s="3"/>
      <c r="E25" s="3"/>
      <c r="F25" s="3"/>
      <c r="G25" s="3"/>
      <c r="H25" s="3">
        <v>9889</v>
      </c>
      <c r="I25" s="3">
        <v>8574</v>
      </c>
    </row>
    <row r="26" spans="1:9" x14ac:dyDescent="0.3">
      <c r="A26" s="11" t="s">
        <v>26</v>
      </c>
      <c r="B26" s="3"/>
      <c r="C26" s="3"/>
      <c r="D26" s="3"/>
      <c r="E26" s="3"/>
      <c r="F26" s="3"/>
      <c r="G26" s="3"/>
      <c r="H26" s="3">
        <v>3587</v>
      </c>
      <c r="I26" s="3">
        <v>4423</v>
      </c>
    </row>
    <row r="27" spans="1:9" x14ac:dyDescent="0.3">
      <c r="A27" s="11" t="s">
        <v>27</v>
      </c>
      <c r="B27" s="3"/>
      <c r="C27" s="3"/>
      <c r="D27" s="3"/>
      <c r="E27" s="3"/>
      <c r="F27" s="3"/>
      <c r="G27" s="3"/>
      <c r="H27" s="3">
        <v>4463</v>
      </c>
      <c r="I27" s="3">
        <v>4667</v>
      </c>
    </row>
    <row r="28" spans="1:9" x14ac:dyDescent="0.3">
      <c r="A28" s="11" t="s">
        <v>28</v>
      </c>
      <c r="B28" s="3"/>
      <c r="C28" s="3"/>
      <c r="D28" s="3"/>
      <c r="E28" s="3"/>
      <c r="F28" s="3"/>
      <c r="G28" s="3"/>
      <c r="H28" s="3">
        <v>6854</v>
      </c>
      <c r="I28" s="3">
        <v>8420</v>
      </c>
    </row>
    <row r="29" spans="1:9" x14ac:dyDescent="0.3">
      <c r="A29" s="11" t="s">
        <v>29</v>
      </c>
      <c r="B29" s="3"/>
      <c r="C29" s="3"/>
      <c r="D29" s="3"/>
      <c r="E29" s="3"/>
      <c r="F29" s="3"/>
      <c r="G29" s="3"/>
      <c r="H29" s="3">
        <v>1498</v>
      </c>
      <c r="I29" s="3">
        <v>2129</v>
      </c>
    </row>
    <row r="30" spans="1:9" x14ac:dyDescent="0.3">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31</v>
      </c>
      <c r="B31" s="3"/>
      <c r="C31" s="3"/>
      <c r="D31" s="3"/>
      <c r="E31" s="3"/>
      <c r="F31" s="3"/>
      <c r="G31" s="3"/>
      <c r="H31" s="3">
        <v>4904</v>
      </c>
      <c r="I31" s="3">
        <v>4791</v>
      </c>
    </row>
    <row r="32" spans="1:9" x14ac:dyDescent="0.3">
      <c r="A32" s="2" t="s">
        <v>32</v>
      </c>
      <c r="B32" s="3"/>
      <c r="C32" s="3"/>
      <c r="D32" s="3"/>
      <c r="E32" s="3"/>
      <c r="F32" s="3"/>
      <c r="G32" s="3"/>
      <c r="H32" s="3">
        <v>3113</v>
      </c>
      <c r="I32" s="3">
        <v>2926</v>
      </c>
    </row>
    <row r="33" spans="1:9" x14ac:dyDescent="0.3">
      <c r="A33" s="2" t="s">
        <v>33</v>
      </c>
      <c r="B33" s="3"/>
      <c r="C33" s="3"/>
      <c r="D33" s="3"/>
      <c r="E33" s="3"/>
      <c r="F33" s="3"/>
      <c r="G33" s="3"/>
      <c r="H33" s="3">
        <v>269</v>
      </c>
      <c r="I33" s="3">
        <v>286</v>
      </c>
    </row>
    <row r="34" spans="1:9" x14ac:dyDescent="0.3">
      <c r="A34" s="2" t="s">
        <v>34</v>
      </c>
      <c r="B34" s="3"/>
      <c r="C34" s="3"/>
      <c r="D34" s="3"/>
      <c r="E34" s="3"/>
      <c r="F34" s="3"/>
      <c r="G34" s="3"/>
      <c r="H34" s="3">
        <v>242</v>
      </c>
      <c r="I34" s="3">
        <v>284</v>
      </c>
    </row>
    <row r="35" spans="1:9" x14ac:dyDescent="0.3">
      <c r="A35" s="2" t="s">
        <v>35</v>
      </c>
      <c r="B35" s="3"/>
      <c r="C35" s="3"/>
      <c r="D35" s="3"/>
      <c r="E35" s="3"/>
      <c r="F35" s="3"/>
      <c r="G35" s="3"/>
      <c r="H35" s="3">
        <v>2921</v>
      </c>
      <c r="I35" s="3">
        <v>3821</v>
      </c>
    </row>
    <row r="36" spans="1:9" ht="15" thickBot="1" x14ac:dyDescent="0.35">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37</v>
      </c>
      <c r="B37" s="3"/>
      <c r="C37" s="3"/>
      <c r="D37" s="3"/>
      <c r="E37" s="3"/>
      <c r="F37" s="3"/>
      <c r="G37" s="3"/>
      <c r="H37" s="3"/>
      <c r="I37" s="3"/>
    </row>
    <row r="38" spans="1:9" x14ac:dyDescent="0.3">
      <c r="A38" s="2" t="s">
        <v>38</v>
      </c>
      <c r="B38" s="3"/>
      <c r="C38" s="3"/>
      <c r="D38" s="3"/>
      <c r="E38" s="3"/>
      <c r="F38" s="3"/>
      <c r="G38" s="3"/>
      <c r="H38" s="3"/>
      <c r="I38" s="3"/>
    </row>
    <row r="39" spans="1:9" x14ac:dyDescent="0.3">
      <c r="A39" s="11" t="s">
        <v>39</v>
      </c>
      <c r="B39" s="3"/>
      <c r="C39" s="3"/>
      <c r="D39" s="3"/>
      <c r="E39" s="3"/>
      <c r="F39" s="3"/>
      <c r="G39" s="3"/>
      <c r="H39" s="3">
        <v>0</v>
      </c>
      <c r="I39" s="3">
        <v>500</v>
      </c>
    </row>
    <row r="40" spans="1:9" x14ac:dyDescent="0.3">
      <c r="A40" s="11" t="s">
        <v>40</v>
      </c>
      <c r="B40" s="3"/>
      <c r="C40" s="3"/>
      <c r="D40" s="3"/>
      <c r="E40" s="3"/>
      <c r="F40" s="3"/>
      <c r="G40" s="3"/>
      <c r="H40" s="3">
        <v>2</v>
      </c>
      <c r="I40" s="3">
        <v>10</v>
      </c>
    </row>
    <row r="41" spans="1:9" x14ac:dyDescent="0.3">
      <c r="A41" s="11" t="s">
        <v>41</v>
      </c>
      <c r="B41" s="3"/>
      <c r="C41" s="3"/>
      <c r="D41" s="3"/>
      <c r="E41" s="3"/>
      <c r="F41" s="3"/>
      <c r="G41" s="3"/>
      <c r="H41" s="3">
        <v>2836</v>
      </c>
      <c r="I41" s="3">
        <v>3358</v>
      </c>
    </row>
    <row r="42" spans="1:9" x14ac:dyDescent="0.3">
      <c r="A42" s="11" t="s">
        <v>42</v>
      </c>
      <c r="B42" s="3"/>
      <c r="C42" s="3"/>
      <c r="D42" s="3"/>
      <c r="E42" s="3"/>
      <c r="F42" s="3"/>
      <c r="G42" s="3"/>
      <c r="H42" s="3">
        <v>467</v>
      </c>
      <c r="I42" s="3">
        <v>420</v>
      </c>
    </row>
    <row r="43" spans="1:9" x14ac:dyDescent="0.3">
      <c r="A43" s="11" t="s">
        <v>43</v>
      </c>
      <c r="B43" s="3"/>
      <c r="C43" s="3"/>
      <c r="D43" s="3"/>
      <c r="E43" s="3"/>
      <c r="F43" s="3"/>
      <c r="G43" s="3"/>
      <c r="H43" s="3">
        <v>6063</v>
      </c>
      <c r="I43" s="3">
        <v>6220</v>
      </c>
    </row>
    <row r="44" spans="1:9" x14ac:dyDescent="0.3">
      <c r="A44" s="11" t="s">
        <v>44</v>
      </c>
      <c r="B44" s="3"/>
      <c r="C44" s="3"/>
      <c r="D44" s="3"/>
      <c r="E44" s="3"/>
      <c r="F44" s="3"/>
      <c r="G44" s="3"/>
      <c r="H44" s="3">
        <v>306</v>
      </c>
      <c r="I44" s="3">
        <v>222</v>
      </c>
    </row>
    <row r="45" spans="1:9" x14ac:dyDescent="0.3">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46</v>
      </c>
      <c r="B46" s="3"/>
      <c r="C46" s="3"/>
      <c r="D46" s="3"/>
      <c r="E46" s="3"/>
      <c r="F46" s="3"/>
      <c r="G46" s="3"/>
      <c r="H46" s="3">
        <v>9413</v>
      </c>
      <c r="I46" s="3">
        <v>8920</v>
      </c>
    </row>
    <row r="47" spans="1:9" x14ac:dyDescent="0.3">
      <c r="A47" s="2" t="s">
        <v>47</v>
      </c>
      <c r="B47" s="3"/>
      <c r="C47" s="3"/>
      <c r="D47" s="3"/>
      <c r="E47" s="3"/>
      <c r="F47" s="3"/>
      <c r="G47" s="3"/>
      <c r="H47" s="3">
        <v>2931</v>
      </c>
      <c r="I47" s="3">
        <v>2777</v>
      </c>
    </row>
    <row r="48" spans="1:9" x14ac:dyDescent="0.3">
      <c r="A48" s="2" t="s">
        <v>48</v>
      </c>
      <c r="B48" s="3"/>
      <c r="C48" s="3"/>
      <c r="D48" s="3"/>
      <c r="E48" s="3"/>
      <c r="F48" s="3"/>
      <c r="G48" s="3"/>
      <c r="H48" s="3">
        <v>2955</v>
      </c>
      <c r="I48" s="3">
        <v>2613</v>
      </c>
    </row>
    <row r="49" spans="1:9" x14ac:dyDescent="0.3">
      <c r="A49" s="2" t="s">
        <v>49</v>
      </c>
      <c r="B49" s="3"/>
      <c r="C49" s="3"/>
      <c r="D49" s="3"/>
      <c r="E49" s="3"/>
      <c r="F49" s="3"/>
      <c r="G49" s="3"/>
      <c r="H49" s="3"/>
      <c r="I49" s="3"/>
    </row>
    <row r="50" spans="1:9" x14ac:dyDescent="0.3">
      <c r="A50" s="11" t="s">
        <v>50</v>
      </c>
      <c r="B50" s="3"/>
      <c r="C50" s="3"/>
      <c r="D50" s="3"/>
      <c r="E50" s="3"/>
      <c r="F50" s="3"/>
      <c r="G50" s="3"/>
      <c r="H50" s="3">
        <v>0</v>
      </c>
      <c r="I50" s="3">
        <v>0</v>
      </c>
    </row>
    <row r="51" spans="1:9" x14ac:dyDescent="0.3">
      <c r="A51" s="2" t="s">
        <v>51</v>
      </c>
      <c r="B51" s="3"/>
      <c r="C51" s="3"/>
      <c r="D51" s="3"/>
      <c r="E51" s="3"/>
      <c r="F51" s="3"/>
      <c r="G51" s="3"/>
      <c r="H51" s="3"/>
      <c r="I51" s="3"/>
    </row>
    <row r="52" spans="1:9" x14ac:dyDescent="0.3">
      <c r="A52" s="11" t="s">
        <v>52</v>
      </c>
      <c r="B52" s="3"/>
      <c r="C52" s="3"/>
      <c r="D52" s="3"/>
      <c r="E52" s="3"/>
      <c r="F52" s="3"/>
      <c r="G52" s="3"/>
      <c r="H52" s="3"/>
      <c r="I52" s="3"/>
    </row>
    <row r="53" spans="1:9" x14ac:dyDescent="0.3">
      <c r="A53" s="17" t="s">
        <v>53</v>
      </c>
      <c r="B53" s="3"/>
      <c r="C53" s="3"/>
      <c r="D53" s="3"/>
      <c r="E53" s="3"/>
      <c r="F53" s="3"/>
      <c r="G53" s="3"/>
      <c r="H53" s="3"/>
      <c r="I53" s="3"/>
    </row>
    <row r="54" spans="1:9" x14ac:dyDescent="0.3">
      <c r="A54" s="17" t="s">
        <v>54</v>
      </c>
      <c r="B54" s="3"/>
      <c r="C54" s="3"/>
      <c r="D54" s="3"/>
      <c r="E54" s="3"/>
      <c r="F54" s="3"/>
      <c r="G54" s="3"/>
      <c r="H54" s="3">
        <v>3</v>
      </c>
      <c r="I54" s="3">
        <v>3</v>
      </c>
    </row>
    <row r="55" spans="1:9" x14ac:dyDescent="0.3">
      <c r="A55" s="17" t="s">
        <v>55</v>
      </c>
      <c r="B55" s="3"/>
      <c r="C55" s="3"/>
      <c r="D55" s="3"/>
      <c r="E55" s="3"/>
      <c r="F55" s="3"/>
      <c r="G55" s="3"/>
      <c r="H55" s="3">
        <v>9965</v>
      </c>
      <c r="I55" s="3">
        <v>11484</v>
      </c>
    </row>
    <row r="56" spans="1:9" x14ac:dyDescent="0.3">
      <c r="A56" s="17" t="s">
        <v>56</v>
      </c>
      <c r="B56" s="3"/>
      <c r="C56" s="3"/>
      <c r="D56" s="3"/>
      <c r="E56" s="3"/>
      <c r="F56" s="3"/>
      <c r="G56" s="3"/>
      <c r="H56" s="3">
        <v>-380</v>
      </c>
      <c r="I56" s="3">
        <v>318</v>
      </c>
    </row>
    <row r="57" spans="1:9" x14ac:dyDescent="0.3">
      <c r="A57" s="17" t="s">
        <v>57</v>
      </c>
      <c r="B57" s="3"/>
      <c r="C57" s="3"/>
      <c r="D57" s="3"/>
      <c r="E57" s="3"/>
      <c r="F57" s="3"/>
      <c r="G57" s="3"/>
      <c r="H57" s="3">
        <v>3179</v>
      </c>
      <c r="I57" s="3">
        <v>3476</v>
      </c>
    </row>
    <row r="58" spans="1:9" x14ac:dyDescent="0.3">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61</v>
      </c>
      <c r="B61" s="14"/>
      <c r="C61" s="14"/>
      <c r="D61" s="14"/>
      <c r="E61" s="14"/>
      <c r="F61" s="14"/>
      <c r="G61" s="14"/>
      <c r="H61" s="14"/>
      <c r="I61" s="14"/>
    </row>
    <row r="62" spans="1:9" x14ac:dyDescent="0.3">
      <c r="A62" t="s">
        <v>62</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74</v>
      </c>
      <c r="B74" s="3"/>
      <c r="C74" s="3"/>
      <c r="D74" s="3"/>
      <c r="E74" s="3"/>
      <c r="F74" s="3"/>
      <c r="G74" s="3"/>
      <c r="H74" s="3">
        <v>-182</v>
      </c>
      <c r="I74" s="3">
        <v>-845</v>
      </c>
    </row>
    <row r="75" spans="1:9" x14ac:dyDescent="0.3">
      <c r="A75" s="11" t="s">
        <v>75</v>
      </c>
      <c r="B75" s="3"/>
      <c r="C75" s="3"/>
      <c r="D75" s="3"/>
      <c r="E75" s="3"/>
      <c r="F75" s="3"/>
      <c r="G75" s="3"/>
      <c r="H75" s="3">
        <v>1326</v>
      </c>
      <c r="I75" s="3">
        <v>1365</v>
      </c>
    </row>
    <row r="76" spans="1:9" x14ac:dyDescent="0.3">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
      <c r="A77" s="1" t="s">
        <v>77</v>
      </c>
      <c r="B77" s="3"/>
      <c r="C77" s="3"/>
      <c r="D77" s="3"/>
      <c r="E77" s="3"/>
      <c r="F77" s="3"/>
      <c r="G77" s="3"/>
      <c r="H77" s="3"/>
      <c r="I77" s="3"/>
    </row>
    <row r="78" spans="1:9" x14ac:dyDescent="0.3">
      <c r="A78" s="2" t="s">
        <v>78</v>
      </c>
      <c r="B78" s="3"/>
      <c r="C78" s="3"/>
      <c r="D78" s="3"/>
      <c r="E78" s="3"/>
      <c r="F78" s="3"/>
      <c r="G78" s="3"/>
      <c r="H78" s="3">
        <v>-9961</v>
      </c>
      <c r="I78" s="3">
        <v>-12913</v>
      </c>
    </row>
    <row r="79" spans="1:9" x14ac:dyDescent="0.3">
      <c r="A79" s="2" t="s">
        <v>79</v>
      </c>
      <c r="B79" s="3"/>
      <c r="C79" s="3"/>
      <c r="D79" s="3"/>
      <c r="E79" s="3"/>
      <c r="F79" s="3"/>
      <c r="G79" s="3"/>
      <c r="H79" s="3">
        <v>4236</v>
      </c>
      <c r="I79" s="3">
        <v>8199</v>
      </c>
    </row>
    <row r="80" spans="1:9" x14ac:dyDescent="0.3">
      <c r="A80" s="2" t="s">
        <v>80</v>
      </c>
      <c r="B80" s="3"/>
      <c r="C80" s="3"/>
      <c r="D80" s="3"/>
      <c r="E80" s="3"/>
      <c r="F80" s="3"/>
      <c r="G80" s="3"/>
      <c r="H80" s="3">
        <v>2449</v>
      </c>
      <c r="I80" s="3">
        <v>3967</v>
      </c>
    </row>
    <row r="81" spans="1:9" x14ac:dyDescent="0.3">
      <c r="A81" s="2" t="s">
        <v>81</v>
      </c>
      <c r="B81" s="3"/>
      <c r="C81" s="3"/>
      <c r="D81" s="3"/>
      <c r="E81" s="3"/>
      <c r="F81" s="3"/>
      <c r="G81" s="3"/>
      <c r="H81" s="3">
        <v>-695</v>
      </c>
      <c r="I81" s="3">
        <v>-758</v>
      </c>
    </row>
    <row r="82" spans="1:9" x14ac:dyDescent="0.3">
      <c r="A82" s="2" t="s">
        <v>82</v>
      </c>
      <c r="B82" s="3"/>
      <c r="C82" s="3"/>
      <c r="D82" s="3"/>
      <c r="E82" s="3"/>
      <c r="F82" s="3"/>
      <c r="G82" s="3"/>
      <c r="H82" s="3">
        <v>171</v>
      </c>
      <c r="I82" s="3">
        <v>-19</v>
      </c>
    </row>
    <row r="83" spans="1:9" x14ac:dyDescent="0.3">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
      <c r="A84" s="1" t="s">
        <v>84</v>
      </c>
      <c r="B84" s="3"/>
      <c r="C84" s="3"/>
      <c r="D84" s="3"/>
      <c r="E84" s="3"/>
      <c r="F84" s="3"/>
      <c r="G84" s="3"/>
      <c r="H84" s="3"/>
      <c r="I84" s="3"/>
    </row>
    <row r="85" spans="1:9" x14ac:dyDescent="0.3">
      <c r="A85" s="2" t="s">
        <v>85</v>
      </c>
      <c r="B85" s="3"/>
      <c r="C85" s="3"/>
      <c r="D85" s="3"/>
      <c r="E85" s="3"/>
      <c r="F85" s="3"/>
      <c r="G85" s="3"/>
      <c r="H85" s="3">
        <v>0</v>
      </c>
      <c r="I85" s="3">
        <v>0</v>
      </c>
    </row>
    <row r="86" spans="1:9" x14ac:dyDescent="0.3">
      <c r="A86" s="2" t="s">
        <v>86</v>
      </c>
      <c r="B86" s="3"/>
      <c r="C86" s="3"/>
      <c r="D86" s="3"/>
      <c r="E86" s="3"/>
      <c r="F86" s="3"/>
      <c r="G86" s="3"/>
      <c r="H86" s="3">
        <v>-52</v>
      </c>
      <c r="I86" s="3">
        <v>15</v>
      </c>
    </row>
    <row r="87" spans="1:9" x14ac:dyDescent="0.3">
      <c r="A87" s="2" t="s">
        <v>87</v>
      </c>
      <c r="B87" s="3"/>
      <c r="C87" s="3"/>
      <c r="D87" s="3"/>
      <c r="E87" s="3"/>
      <c r="F87" s="3"/>
      <c r="G87" s="3"/>
      <c r="H87" s="3">
        <v>-197</v>
      </c>
      <c r="I87" s="3">
        <v>0</v>
      </c>
    </row>
    <row r="88" spans="1:9" x14ac:dyDescent="0.3">
      <c r="A88" s="2" t="s">
        <v>88</v>
      </c>
      <c r="B88" s="3"/>
      <c r="C88" s="3"/>
      <c r="D88" s="3"/>
      <c r="E88" s="3"/>
      <c r="F88" s="3"/>
      <c r="G88" s="3"/>
      <c r="H88" s="3">
        <v>1172</v>
      </c>
      <c r="I88" s="3">
        <v>1151</v>
      </c>
    </row>
    <row r="89" spans="1:9" x14ac:dyDescent="0.3">
      <c r="A89" s="2" t="s">
        <v>89</v>
      </c>
      <c r="B89" s="3"/>
      <c r="C89" s="3"/>
      <c r="D89" s="3"/>
      <c r="E89" s="3"/>
      <c r="F89" s="3"/>
      <c r="G89" s="3"/>
      <c r="H89" s="3">
        <v>-608</v>
      </c>
      <c r="I89" s="3">
        <v>-4014</v>
      </c>
    </row>
    <row r="90" spans="1:9" x14ac:dyDescent="0.3">
      <c r="A90" s="2" t="s">
        <v>90</v>
      </c>
      <c r="B90" s="3"/>
      <c r="C90" s="3"/>
      <c r="D90" s="3"/>
      <c r="E90" s="3"/>
      <c r="F90" s="3"/>
      <c r="G90" s="3"/>
      <c r="H90" s="3">
        <v>-1638</v>
      </c>
      <c r="I90" s="3">
        <v>-1837</v>
      </c>
    </row>
    <row r="91" spans="1:9" x14ac:dyDescent="0.3">
      <c r="A91" s="2" t="s">
        <v>91</v>
      </c>
      <c r="B91" s="3"/>
      <c r="C91" s="3"/>
      <c r="D91" s="3"/>
      <c r="E91" s="3"/>
      <c r="F91" s="3"/>
      <c r="G91" s="3"/>
      <c r="H91" s="3">
        <v>-136</v>
      </c>
      <c r="I91" s="3">
        <v>-151</v>
      </c>
    </row>
    <row r="92" spans="1:9" x14ac:dyDescent="0.3">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
      <c r="A93" s="2" t="s">
        <v>93</v>
      </c>
      <c r="B93" s="3"/>
      <c r="C93" s="3"/>
      <c r="D93" s="3"/>
      <c r="E93" s="3"/>
      <c r="F93" s="3"/>
      <c r="G93" s="3"/>
      <c r="H93" s="3">
        <v>143</v>
      </c>
      <c r="I93" s="3">
        <v>-143</v>
      </c>
    </row>
    <row r="94" spans="1:9" x14ac:dyDescent="0.3">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
      <c r="A95" t="s">
        <v>95</v>
      </c>
      <c r="B95" s="3"/>
      <c r="C95" s="3"/>
      <c r="D95" s="3"/>
      <c r="E95" s="3"/>
      <c r="F95" s="3"/>
      <c r="G95" s="3"/>
      <c r="H95" s="3">
        <v>8348</v>
      </c>
      <c r="I95" s="3">
        <f>+H96</f>
        <v>9889</v>
      </c>
    </row>
    <row r="96" spans="1:9" ht="15" thickBot="1" x14ac:dyDescent="0.35">
      <c r="A96" s="6" t="s">
        <v>96</v>
      </c>
      <c r="B96" s="7"/>
      <c r="C96" s="7"/>
      <c r="D96" s="7"/>
      <c r="E96" s="7"/>
      <c r="F96" s="7"/>
      <c r="G96" s="7"/>
      <c r="H96" s="7">
        <f>+H94+H95</f>
        <v>9889</v>
      </c>
      <c r="I96" s="7">
        <f>+I94+I95</f>
        <v>8574</v>
      </c>
    </row>
    <row r="97" spans="1:9" s="12" customFormat="1" ht="15" thickTop="1" x14ac:dyDescent="0.3">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98</v>
      </c>
      <c r="B98" s="3"/>
      <c r="C98" s="3"/>
      <c r="D98" s="3"/>
      <c r="E98" s="3"/>
      <c r="F98" s="3"/>
      <c r="G98" s="3"/>
      <c r="H98" s="3"/>
      <c r="I98" s="3"/>
    </row>
    <row r="99" spans="1:9" x14ac:dyDescent="0.3">
      <c r="A99" s="2" t="s">
        <v>99</v>
      </c>
      <c r="B99" s="3"/>
      <c r="C99" s="3"/>
      <c r="D99" s="3"/>
      <c r="E99" s="3"/>
      <c r="F99" s="3"/>
      <c r="G99" s="3"/>
      <c r="H99" s="3"/>
      <c r="I99" s="3"/>
    </row>
    <row r="100" spans="1:9" x14ac:dyDescent="0.3">
      <c r="A100" s="11" t="s">
        <v>100</v>
      </c>
      <c r="B100" s="3"/>
      <c r="C100" s="3"/>
      <c r="D100" s="3"/>
      <c r="E100" s="3"/>
      <c r="F100" s="3"/>
      <c r="G100" s="3"/>
      <c r="H100" s="3">
        <v>293</v>
      </c>
      <c r="I100" s="3">
        <v>290</v>
      </c>
    </row>
    <row r="101" spans="1:9" x14ac:dyDescent="0.3">
      <c r="A101" s="11" t="s">
        <v>101</v>
      </c>
      <c r="B101" s="3"/>
      <c r="C101" s="3"/>
      <c r="D101" s="3"/>
      <c r="E101" s="3"/>
      <c r="F101" s="3"/>
      <c r="G101" s="3"/>
      <c r="H101" s="3">
        <v>1177</v>
      </c>
      <c r="I101" s="3">
        <v>1231</v>
      </c>
    </row>
    <row r="102" spans="1:9" x14ac:dyDescent="0.3">
      <c r="A102" s="11" t="s">
        <v>102</v>
      </c>
      <c r="B102" s="3"/>
      <c r="C102" s="3"/>
      <c r="D102" s="3"/>
      <c r="E102" s="3"/>
      <c r="F102" s="3"/>
      <c r="G102" s="3"/>
      <c r="H102" s="3">
        <v>179</v>
      </c>
      <c r="I102" s="3">
        <v>160</v>
      </c>
    </row>
    <row r="103" spans="1:9" x14ac:dyDescent="0.3">
      <c r="A103" s="11" t="s">
        <v>103</v>
      </c>
      <c r="B103" s="3"/>
      <c r="C103" s="3"/>
      <c r="D103" s="3"/>
      <c r="E103" s="3"/>
      <c r="F103" s="3"/>
      <c r="G103" s="3"/>
      <c r="H103" s="3">
        <v>438</v>
      </c>
      <c r="I103" s="3">
        <v>480</v>
      </c>
    </row>
    <row r="105" spans="1:9" x14ac:dyDescent="0.3">
      <c r="A105" s="14" t="s">
        <v>104</v>
      </c>
      <c r="B105" s="14"/>
      <c r="C105" s="14"/>
      <c r="D105" s="14"/>
      <c r="E105" s="14"/>
      <c r="F105" s="14"/>
      <c r="G105" s="14"/>
      <c r="H105" s="14"/>
      <c r="I105" s="14"/>
    </row>
    <row r="106" spans="1:9" x14ac:dyDescent="0.3">
      <c r="A106" s="28" t="s">
        <v>105</v>
      </c>
      <c r="B106" s="3"/>
      <c r="C106" s="3"/>
      <c r="D106" s="3"/>
      <c r="E106" s="3"/>
      <c r="F106" s="3"/>
      <c r="G106" s="3"/>
      <c r="H106" s="3"/>
      <c r="I106" s="3"/>
    </row>
    <row r="107" spans="1:9" x14ac:dyDescent="0.3">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x14ac:dyDescent="0.3">
      <c r="A108" s="11" t="s">
        <v>107</v>
      </c>
      <c r="B108">
        <v>8506</v>
      </c>
      <c r="C108">
        <v>9299</v>
      </c>
      <c r="D108">
        <v>9684</v>
      </c>
      <c r="E108">
        <v>9322</v>
      </c>
      <c r="F108">
        <v>10045</v>
      </c>
      <c r="G108">
        <v>9329</v>
      </c>
      <c r="H108" s="8">
        <v>11644</v>
      </c>
      <c r="I108" s="8">
        <v>12228</v>
      </c>
    </row>
    <row r="109" spans="1:9" x14ac:dyDescent="0.3">
      <c r="A109" s="11" t="s">
        <v>108</v>
      </c>
      <c r="B109">
        <v>4410</v>
      </c>
      <c r="C109">
        <v>4746</v>
      </c>
      <c r="D109">
        <v>4886</v>
      </c>
      <c r="E109">
        <v>4938</v>
      </c>
      <c r="F109">
        <v>5260</v>
      </c>
      <c r="G109">
        <v>4639</v>
      </c>
      <c r="H109" s="8">
        <v>5028</v>
      </c>
      <c r="I109" s="8">
        <v>5492</v>
      </c>
    </row>
    <row r="110" spans="1:9" x14ac:dyDescent="0.3">
      <c r="A110" s="11" t="s">
        <v>109</v>
      </c>
      <c r="B110">
        <v>824</v>
      </c>
      <c r="C110">
        <v>719</v>
      </c>
      <c r="D110">
        <v>646</v>
      </c>
      <c r="E110">
        <v>595</v>
      </c>
      <c r="F110">
        <v>597</v>
      </c>
      <c r="G110">
        <v>516</v>
      </c>
      <c r="H110">
        <v>507</v>
      </c>
      <c r="I110">
        <v>633</v>
      </c>
    </row>
    <row r="111" spans="1:9" x14ac:dyDescent="0.3">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3">
      <c r="A112" s="11" t="s">
        <v>107</v>
      </c>
      <c r="B112">
        <v>4703</v>
      </c>
      <c r="C112">
        <v>4867</v>
      </c>
      <c r="D112">
        <v>5192</v>
      </c>
      <c r="E112">
        <v>5875</v>
      </c>
      <c r="F112">
        <v>6293</v>
      </c>
      <c r="G112">
        <v>5892</v>
      </c>
      <c r="H112" s="8">
        <v>6970</v>
      </c>
      <c r="I112" s="8">
        <v>7388</v>
      </c>
    </row>
    <row r="113" spans="1:9" x14ac:dyDescent="0.3">
      <c r="A113" s="11" t="s">
        <v>108</v>
      </c>
      <c r="B113">
        <v>2051</v>
      </c>
      <c r="C113">
        <v>2091</v>
      </c>
      <c r="D113">
        <v>2395</v>
      </c>
      <c r="E113">
        <v>2940</v>
      </c>
      <c r="F113">
        <v>3087</v>
      </c>
      <c r="G113">
        <v>3053</v>
      </c>
      <c r="H113" s="8">
        <v>3996</v>
      </c>
      <c r="I113" s="8">
        <v>4527</v>
      </c>
    </row>
    <row r="114" spans="1:9" x14ac:dyDescent="0.3">
      <c r="A114" s="11" t="s">
        <v>109</v>
      </c>
      <c r="B114">
        <v>372</v>
      </c>
      <c r="C114">
        <v>357</v>
      </c>
      <c r="D114">
        <v>383</v>
      </c>
      <c r="E114">
        <v>427</v>
      </c>
      <c r="F114">
        <v>432</v>
      </c>
      <c r="G114">
        <v>402</v>
      </c>
      <c r="H114">
        <v>490</v>
      </c>
      <c r="I114">
        <v>564</v>
      </c>
    </row>
    <row r="115" spans="1:9" x14ac:dyDescent="0.3">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3">
      <c r="A116" s="11" t="s">
        <v>107</v>
      </c>
      <c r="B116">
        <v>2016</v>
      </c>
      <c r="C116">
        <v>2599</v>
      </c>
      <c r="D116">
        <v>2920</v>
      </c>
      <c r="E116">
        <v>3496</v>
      </c>
      <c r="F116">
        <v>4262</v>
      </c>
      <c r="G116">
        <v>4635</v>
      </c>
      <c r="H116" s="8">
        <v>5748</v>
      </c>
      <c r="I116" s="8">
        <v>5416</v>
      </c>
    </row>
    <row r="117" spans="1:9" x14ac:dyDescent="0.3">
      <c r="A117" s="11" t="s">
        <v>108</v>
      </c>
      <c r="B117">
        <v>925</v>
      </c>
      <c r="C117">
        <v>1055</v>
      </c>
      <c r="D117">
        <v>1188</v>
      </c>
      <c r="E117">
        <v>1508</v>
      </c>
      <c r="F117">
        <v>1808</v>
      </c>
      <c r="G117">
        <v>1896</v>
      </c>
      <c r="H117" s="8">
        <v>2347</v>
      </c>
      <c r="I117" s="8">
        <v>1938</v>
      </c>
    </row>
    <row r="118" spans="1:9" x14ac:dyDescent="0.3">
      <c r="A118" s="11" t="s">
        <v>109</v>
      </c>
      <c r="B118">
        <v>126</v>
      </c>
      <c r="C118">
        <v>131</v>
      </c>
      <c r="D118">
        <v>129</v>
      </c>
      <c r="E118">
        <v>130</v>
      </c>
      <c r="F118">
        <v>138</v>
      </c>
      <c r="G118">
        <v>148</v>
      </c>
      <c r="H118">
        <v>195</v>
      </c>
      <c r="I118">
        <v>193</v>
      </c>
    </row>
    <row r="119" spans="1:9" x14ac:dyDescent="0.3">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3">
      <c r="A120" s="11" t="s">
        <v>107</v>
      </c>
      <c r="B120">
        <v>3093</v>
      </c>
      <c r="C120">
        <v>3106</v>
      </c>
      <c r="D120">
        <v>3285</v>
      </c>
      <c r="E120">
        <v>3575</v>
      </c>
      <c r="F120">
        <v>3622</v>
      </c>
      <c r="G120">
        <v>3449</v>
      </c>
      <c r="H120" s="8">
        <v>3659</v>
      </c>
      <c r="I120" s="8">
        <v>4111</v>
      </c>
    </row>
    <row r="121" spans="1:9" x14ac:dyDescent="0.3">
      <c r="A121" s="11" t="s">
        <v>108</v>
      </c>
      <c r="B121">
        <v>1251</v>
      </c>
      <c r="C121">
        <v>1175</v>
      </c>
      <c r="D121">
        <v>1185</v>
      </c>
      <c r="E121">
        <v>1347</v>
      </c>
      <c r="F121">
        <v>1395</v>
      </c>
      <c r="G121">
        <v>1365</v>
      </c>
      <c r="H121" s="8">
        <v>1494</v>
      </c>
      <c r="I121" s="8">
        <v>1610</v>
      </c>
    </row>
    <row r="122" spans="1:9" x14ac:dyDescent="0.3">
      <c r="A122" s="11" t="s">
        <v>109</v>
      </c>
      <c r="B122">
        <v>309</v>
      </c>
      <c r="C122">
        <v>289</v>
      </c>
      <c r="D122">
        <v>267</v>
      </c>
      <c r="E122">
        <v>244</v>
      </c>
      <c r="F122">
        <v>237</v>
      </c>
      <c r="G122">
        <v>214</v>
      </c>
      <c r="H122">
        <v>190</v>
      </c>
      <c r="I122">
        <v>234</v>
      </c>
    </row>
    <row r="123" spans="1:9" x14ac:dyDescent="0.3">
      <c r="A123" s="2" t="s">
        <v>113</v>
      </c>
      <c r="B123" s="3">
        <v>115</v>
      </c>
      <c r="C123" s="3">
        <v>73</v>
      </c>
      <c r="D123" s="3">
        <v>73</v>
      </c>
      <c r="E123" s="3">
        <v>88</v>
      </c>
      <c r="F123" s="3">
        <v>42</v>
      </c>
      <c r="G123" s="3">
        <v>30</v>
      </c>
      <c r="H123" s="3">
        <v>25</v>
      </c>
      <c r="I123" s="3">
        <v>102</v>
      </c>
    </row>
    <row r="124" spans="1:9" x14ac:dyDescent="0.3">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3">
      <c r="A125" s="2" t="s">
        <v>115</v>
      </c>
      <c r="B125" s="3">
        <v>1982</v>
      </c>
      <c r="C125" s="3">
        <v>1955</v>
      </c>
      <c r="D125" s="3">
        <v>2042</v>
      </c>
      <c r="E125" s="3">
        <v>26</v>
      </c>
      <c r="F125" s="3">
        <v>1906</v>
      </c>
      <c r="G125" s="3">
        <v>1846</v>
      </c>
      <c r="H125" s="3">
        <f>+SUM(H126:H129)</f>
        <v>2205</v>
      </c>
      <c r="I125" s="3">
        <f>+SUM(I126:I129)</f>
        <v>2346</v>
      </c>
    </row>
    <row r="126" spans="1:9" x14ac:dyDescent="0.3">
      <c r="A126" s="11" t="s">
        <v>107</v>
      </c>
      <c r="B126" s="3"/>
      <c r="C126" s="3"/>
      <c r="D126" s="3"/>
      <c r="E126" s="3">
        <v>1611</v>
      </c>
      <c r="F126" s="3">
        <v>1658</v>
      </c>
      <c r="G126" s="3">
        <v>1642</v>
      </c>
      <c r="H126" s="3">
        <v>1986</v>
      </c>
      <c r="I126" s="3">
        <v>2094</v>
      </c>
    </row>
    <row r="127" spans="1:9" x14ac:dyDescent="0.3">
      <c r="A127" s="11" t="s">
        <v>108</v>
      </c>
      <c r="B127" s="3"/>
      <c r="C127" s="3"/>
      <c r="D127" s="3"/>
      <c r="E127" s="3">
        <v>144</v>
      </c>
      <c r="F127" s="3">
        <v>118</v>
      </c>
      <c r="G127" s="3">
        <v>89</v>
      </c>
      <c r="H127" s="3">
        <v>104</v>
      </c>
      <c r="I127" s="3">
        <v>103</v>
      </c>
    </row>
    <row r="128" spans="1:9" x14ac:dyDescent="0.3">
      <c r="A128" s="11" t="s">
        <v>109</v>
      </c>
      <c r="B128" s="3"/>
      <c r="C128" s="3"/>
      <c r="D128" s="3"/>
      <c r="E128" s="3">
        <v>28</v>
      </c>
      <c r="F128" s="3">
        <v>24</v>
      </c>
      <c r="G128" s="3">
        <v>25</v>
      </c>
      <c r="H128" s="3">
        <v>29</v>
      </c>
      <c r="I128" s="3">
        <v>26</v>
      </c>
    </row>
    <row r="129" spans="1:9" x14ac:dyDescent="0.3">
      <c r="A129" s="11" t="s">
        <v>116</v>
      </c>
      <c r="B129" s="3"/>
      <c r="C129" s="3"/>
      <c r="D129" s="3"/>
      <c r="E129" s="3">
        <v>103</v>
      </c>
      <c r="F129" s="3">
        <v>106</v>
      </c>
      <c r="G129" s="3">
        <v>90</v>
      </c>
      <c r="H129" s="3">
        <v>86</v>
      </c>
      <c r="I129" s="3">
        <v>123</v>
      </c>
    </row>
    <row r="130" spans="1:9" x14ac:dyDescent="0.3">
      <c r="A130" s="2" t="s">
        <v>117</v>
      </c>
      <c r="B130" s="3">
        <v>-82</v>
      </c>
      <c r="C130" s="3">
        <v>-86</v>
      </c>
      <c r="D130" s="3">
        <v>75</v>
      </c>
      <c r="E130" s="3">
        <v>1886</v>
      </c>
      <c r="F130" s="3">
        <v>-7</v>
      </c>
      <c r="G130" s="3">
        <v>-11</v>
      </c>
      <c r="H130" s="3">
        <v>40</v>
      </c>
      <c r="I130" s="3">
        <v>-72</v>
      </c>
    </row>
    <row r="131" spans="1:9" ht="15" thickBot="1" x14ac:dyDescent="0.35">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 thickTop="1" x14ac:dyDescent="0.3">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x14ac:dyDescent="0.3">
      <c r="A133" s="1" t="s">
        <v>120</v>
      </c>
    </row>
    <row r="134" spans="1:9" x14ac:dyDescent="0.3">
      <c r="A134" s="2" t="s">
        <v>106</v>
      </c>
      <c r="B134" s="3">
        <v>3645</v>
      </c>
      <c r="C134" s="3">
        <v>3763</v>
      </c>
      <c r="D134" s="3">
        <v>3875</v>
      </c>
      <c r="E134" s="3">
        <v>3600</v>
      </c>
      <c r="F134" s="3">
        <v>3925</v>
      </c>
      <c r="G134" s="3">
        <v>2899</v>
      </c>
      <c r="H134" s="3">
        <v>5089</v>
      </c>
      <c r="I134" s="3">
        <v>5114</v>
      </c>
    </row>
    <row r="135" spans="1:9" x14ac:dyDescent="0.3">
      <c r="A135" s="2" t="s">
        <v>110</v>
      </c>
      <c r="B135" s="3">
        <v>1524</v>
      </c>
      <c r="C135" s="3">
        <v>1787</v>
      </c>
      <c r="D135" s="3">
        <v>1507</v>
      </c>
      <c r="E135" s="3">
        <v>1587</v>
      </c>
      <c r="F135" s="3">
        <v>1995</v>
      </c>
      <c r="G135" s="3">
        <v>1541</v>
      </c>
      <c r="H135" s="3">
        <v>2435</v>
      </c>
      <c r="I135" s="3">
        <v>3293</v>
      </c>
    </row>
    <row r="136" spans="1:9" x14ac:dyDescent="0.3">
      <c r="A136" s="2" t="s">
        <v>111</v>
      </c>
      <c r="B136" s="3">
        <v>993</v>
      </c>
      <c r="C136" s="3">
        <v>1372</v>
      </c>
      <c r="D136" s="3">
        <v>1507</v>
      </c>
      <c r="E136" s="3">
        <v>1807</v>
      </c>
      <c r="F136" s="3">
        <v>2376</v>
      </c>
      <c r="G136" s="3">
        <v>2490</v>
      </c>
      <c r="H136" s="3">
        <v>3243</v>
      </c>
      <c r="I136" s="3">
        <v>2365</v>
      </c>
    </row>
    <row r="137" spans="1:9" x14ac:dyDescent="0.3">
      <c r="A137" s="2" t="s">
        <v>112</v>
      </c>
      <c r="B137" s="3">
        <v>918</v>
      </c>
      <c r="C137" s="3">
        <v>1002</v>
      </c>
      <c r="D137" s="3">
        <v>980</v>
      </c>
      <c r="E137" s="3">
        <v>1189</v>
      </c>
      <c r="F137" s="3">
        <v>1323</v>
      </c>
      <c r="G137" s="3">
        <v>1184</v>
      </c>
      <c r="H137" s="3">
        <v>1530</v>
      </c>
      <c r="I137" s="3">
        <v>1896</v>
      </c>
    </row>
    <row r="138" spans="1:9" x14ac:dyDescent="0.3">
      <c r="A138" s="2" t="s">
        <v>113</v>
      </c>
      <c r="B138" s="3">
        <v>-2267</v>
      </c>
      <c r="C138" s="3">
        <v>-2596</v>
      </c>
      <c r="D138" s="3">
        <v>-2677</v>
      </c>
      <c r="E138" s="3">
        <v>-2658</v>
      </c>
      <c r="F138" s="3">
        <v>-3262</v>
      </c>
      <c r="G138" s="3">
        <v>-3468</v>
      </c>
      <c r="H138" s="3">
        <v>-3656</v>
      </c>
      <c r="I138" s="3">
        <v>-4262</v>
      </c>
    </row>
    <row r="139" spans="1:9" x14ac:dyDescent="0.3">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x14ac:dyDescent="0.3">
      <c r="A140" s="2" t="s">
        <v>115</v>
      </c>
      <c r="B140" s="3">
        <v>517</v>
      </c>
      <c r="C140" s="3">
        <v>487</v>
      </c>
      <c r="D140" s="3">
        <v>477</v>
      </c>
      <c r="E140" s="3">
        <v>310</v>
      </c>
      <c r="F140" s="3">
        <v>303</v>
      </c>
      <c r="G140" s="3">
        <v>297</v>
      </c>
      <c r="H140" s="3">
        <v>543</v>
      </c>
      <c r="I140" s="3">
        <v>669</v>
      </c>
    </row>
    <row r="141" spans="1:9" x14ac:dyDescent="0.3">
      <c r="A141" s="2" t="s">
        <v>117</v>
      </c>
      <c r="B141" s="3">
        <v>-1097</v>
      </c>
      <c r="C141" s="3">
        <v>-1173</v>
      </c>
      <c r="D141" s="3">
        <v>-724</v>
      </c>
      <c r="E141" s="3">
        <v>-1456</v>
      </c>
      <c r="F141" s="3">
        <v>-1810</v>
      </c>
      <c r="G141" s="3">
        <v>-1967</v>
      </c>
      <c r="H141" s="3">
        <v>-2261</v>
      </c>
      <c r="I141" s="3">
        <v>-2219</v>
      </c>
    </row>
    <row r="142" spans="1:9" ht="15" thickBot="1" x14ac:dyDescent="0.35">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 thickTop="1" x14ac:dyDescent="0.3">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x14ac:dyDescent="0.3">
      <c r="A144" s="1" t="s">
        <v>122</v>
      </c>
    </row>
    <row r="145" spans="1:9" x14ac:dyDescent="0.3">
      <c r="A145" s="2" t="s">
        <v>106</v>
      </c>
      <c r="B145" s="3"/>
      <c r="C145" s="3"/>
      <c r="D145" s="3"/>
      <c r="E145" s="3"/>
      <c r="F145" s="3"/>
      <c r="G145" s="3"/>
      <c r="H145" s="3">
        <v>617</v>
      </c>
      <c r="I145" s="3">
        <v>639</v>
      </c>
    </row>
    <row r="146" spans="1:9" x14ac:dyDescent="0.3">
      <c r="A146" s="2" t="s">
        <v>110</v>
      </c>
      <c r="B146" s="3"/>
      <c r="C146" s="3"/>
      <c r="D146" s="3"/>
      <c r="E146" s="3"/>
      <c r="F146" s="3"/>
      <c r="G146" s="3"/>
      <c r="H146" s="3">
        <v>982</v>
      </c>
      <c r="I146" s="3">
        <v>920</v>
      </c>
    </row>
    <row r="147" spans="1:9" x14ac:dyDescent="0.3">
      <c r="A147" s="2" t="s">
        <v>111</v>
      </c>
      <c r="B147" s="3"/>
      <c r="C147" s="3"/>
      <c r="D147" s="3"/>
      <c r="E147" s="3"/>
      <c r="F147" s="3"/>
      <c r="G147" s="3"/>
      <c r="H147" s="3">
        <v>288</v>
      </c>
      <c r="I147" s="3">
        <v>303</v>
      </c>
    </row>
    <row r="148" spans="1:9" x14ac:dyDescent="0.3">
      <c r="A148" s="2" t="s">
        <v>123</v>
      </c>
      <c r="B148" s="3"/>
      <c r="C148" s="3"/>
      <c r="D148" s="3"/>
      <c r="E148" s="3"/>
      <c r="F148" s="3"/>
      <c r="G148" s="3"/>
      <c r="H148" s="3">
        <v>304</v>
      </c>
      <c r="I148" s="3">
        <v>274</v>
      </c>
    </row>
    <row r="149" spans="1:9" x14ac:dyDescent="0.3">
      <c r="A149" s="2" t="s">
        <v>113</v>
      </c>
      <c r="B149" s="3"/>
      <c r="C149" s="3"/>
      <c r="D149" s="3"/>
      <c r="E149" s="3"/>
      <c r="F149" s="3"/>
      <c r="G149" s="3"/>
      <c r="H149" s="3">
        <v>780</v>
      </c>
      <c r="I149" s="3">
        <v>789</v>
      </c>
    </row>
    <row r="150" spans="1:9" x14ac:dyDescent="0.3">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115</v>
      </c>
      <c r="B151" s="3"/>
      <c r="C151" s="3"/>
      <c r="D151" s="3"/>
      <c r="E151" s="3"/>
      <c r="F151" s="3"/>
      <c r="G151" s="3"/>
      <c r="H151" s="3">
        <v>63</v>
      </c>
      <c r="I151" s="3">
        <v>49</v>
      </c>
    </row>
    <row r="152" spans="1:9" x14ac:dyDescent="0.3">
      <c r="A152" s="2" t="s">
        <v>117</v>
      </c>
      <c r="B152" s="3"/>
      <c r="C152" s="3"/>
      <c r="D152" s="3"/>
      <c r="E152" s="3"/>
      <c r="F152" s="3"/>
      <c r="G152" s="3"/>
      <c r="H152" s="3">
        <v>1870</v>
      </c>
      <c r="I152" s="3">
        <v>1817</v>
      </c>
    </row>
    <row r="153" spans="1:9" ht="15" thickBot="1" x14ac:dyDescent="0.35">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126</v>
      </c>
    </row>
    <row r="156" spans="1:9" x14ac:dyDescent="0.3">
      <c r="A156" s="2" t="s">
        <v>106</v>
      </c>
      <c r="B156" s="3">
        <v>208</v>
      </c>
      <c r="C156" s="3">
        <v>242</v>
      </c>
      <c r="D156" s="3">
        <v>223</v>
      </c>
      <c r="E156" s="3">
        <v>196</v>
      </c>
      <c r="F156" s="3">
        <v>117</v>
      </c>
      <c r="G156" s="3">
        <v>110</v>
      </c>
      <c r="H156" s="3">
        <v>98</v>
      </c>
      <c r="I156" s="3">
        <v>146</v>
      </c>
    </row>
    <row r="157" spans="1:9" x14ac:dyDescent="0.3">
      <c r="A157" s="2" t="s">
        <v>110</v>
      </c>
      <c r="B157" s="3">
        <v>236</v>
      </c>
      <c r="C157" s="3">
        <v>234</v>
      </c>
      <c r="D157" s="3">
        <v>173</v>
      </c>
      <c r="E157" s="3">
        <v>240</v>
      </c>
      <c r="F157" s="3">
        <v>233</v>
      </c>
      <c r="G157" s="3">
        <v>139</v>
      </c>
      <c r="H157" s="3">
        <v>153</v>
      </c>
      <c r="I157" s="3">
        <v>197</v>
      </c>
    </row>
    <row r="158" spans="1:9" x14ac:dyDescent="0.3">
      <c r="A158" s="2" t="s">
        <v>111</v>
      </c>
      <c r="B158" s="3">
        <v>69</v>
      </c>
      <c r="C158" s="3">
        <v>44</v>
      </c>
      <c r="D158" s="3">
        <v>51</v>
      </c>
      <c r="E158" s="3">
        <v>76</v>
      </c>
      <c r="F158" s="3">
        <v>49</v>
      </c>
      <c r="G158" s="3">
        <v>28</v>
      </c>
      <c r="H158" s="3">
        <v>94</v>
      </c>
      <c r="I158" s="3">
        <v>78</v>
      </c>
    </row>
    <row r="159" spans="1:9" x14ac:dyDescent="0.3">
      <c r="A159" s="2" t="s">
        <v>123</v>
      </c>
      <c r="B159" s="3">
        <v>52</v>
      </c>
      <c r="C159" s="3">
        <v>62</v>
      </c>
      <c r="D159" s="3">
        <v>59</v>
      </c>
      <c r="E159" s="3">
        <v>49</v>
      </c>
      <c r="F159" s="3">
        <v>47</v>
      </c>
      <c r="G159" s="3">
        <v>41</v>
      </c>
      <c r="H159" s="3">
        <v>54</v>
      </c>
      <c r="I159" s="3">
        <v>56</v>
      </c>
    </row>
    <row r="160" spans="1:9" x14ac:dyDescent="0.3">
      <c r="A160" s="2" t="s">
        <v>113</v>
      </c>
      <c r="B160" s="3">
        <v>225</v>
      </c>
      <c r="C160" s="3">
        <v>258</v>
      </c>
      <c r="D160" s="3">
        <v>278</v>
      </c>
      <c r="E160" s="3">
        <v>286</v>
      </c>
      <c r="F160" s="3">
        <v>278</v>
      </c>
      <c r="G160" s="3">
        <v>438</v>
      </c>
      <c r="H160" s="3">
        <v>278</v>
      </c>
      <c r="I160" s="3">
        <v>222</v>
      </c>
    </row>
    <row r="161" spans="1:9" x14ac:dyDescent="0.3">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x14ac:dyDescent="0.3">
      <c r="A162" s="2" t="s">
        <v>115</v>
      </c>
      <c r="B162" s="3">
        <v>69</v>
      </c>
      <c r="C162" s="3">
        <v>39</v>
      </c>
      <c r="D162" s="3">
        <v>30</v>
      </c>
      <c r="E162" s="3">
        <v>22</v>
      </c>
      <c r="F162" s="3">
        <v>18</v>
      </c>
      <c r="G162" s="3">
        <v>12</v>
      </c>
      <c r="H162" s="3">
        <v>7</v>
      </c>
      <c r="I162" s="3">
        <v>9</v>
      </c>
    </row>
    <row r="163" spans="1:9" x14ac:dyDescent="0.3">
      <c r="A163" s="2" t="s">
        <v>117</v>
      </c>
      <c r="B163" s="3">
        <v>104</v>
      </c>
      <c r="C163" s="3">
        <v>264</v>
      </c>
      <c r="D163" s="3">
        <v>291</v>
      </c>
      <c r="E163" s="3">
        <v>159</v>
      </c>
      <c r="F163" s="3">
        <v>377</v>
      </c>
      <c r="G163" s="3">
        <v>318</v>
      </c>
      <c r="H163" s="3">
        <f t="shared" ref="H163" si="55">-(SUM(H161:H162)+H81)</f>
        <v>11</v>
      </c>
      <c r="I163" s="3">
        <f>-(SUM(I161:I162)+I81)</f>
        <v>50</v>
      </c>
    </row>
    <row r="164" spans="1:9" ht="15" thickBot="1" x14ac:dyDescent="0.35">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 thickTop="1" x14ac:dyDescent="0.3">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x14ac:dyDescent="0.3">
      <c r="A166" s="1" t="s">
        <v>128</v>
      </c>
    </row>
    <row r="167" spans="1:9" x14ac:dyDescent="0.3">
      <c r="A167" s="2" t="s">
        <v>106</v>
      </c>
      <c r="B167" s="3">
        <v>121</v>
      </c>
      <c r="C167" s="3">
        <v>133</v>
      </c>
      <c r="D167" s="3">
        <v>140</v>
      </c>
      <c r="E167" s="3">
        <v>160</v>
      </c>
      <c r="F167" s="3">
        <v>149</v>
      </c>
      <c r="G167" s="3">
        <v>148</v>
      </c>
      <c r="H167" s="3">
        <v>130</v>
      </c>
      <c r="I167" s="3">
        <v>124</v>
      </c>
    </row>
    <row r="168" spans="1:9" x14ac:dyDescent="0.3">
      <c r="A168" s="2" t="s">
        <v>110</v>
      </c>
      <c r="B168" s="3">
        <v>87</v>
      </c>
      <c r="C168" s="3">
        <v>85</v>
      </c>
      <c r="D168" s="3">
        <v>106</v>
      </c>
      <c r="E168" s="3">
        <v>116</v>
      </c>
      <c r="F168" s="3">
        <v>111</v>
      </c>
      <c r="G168" s="3">
        <v>132</v>
      </c>
      <c r="H168" s="3">
        <v>136</v>
      </c>
      <c r="I168" s="3">
        <v>134</v>
      </c>
    </row>
    <row r="169" spans="1:9" x14ac:dyDescent="0.3">
      <c r="A169" s="2" t="s">
        <v>111</v>
      </c>
      <c r="B169" s="3">
        <v>46</v>
      </c>
      <c r="C169" s="3">
        <v>48</v>
      </c>
      <c r="D169" s="3">
        <v>54</v>
      </c>
      <c r="E169" s="3">
        <v>56</v>
      </c>
      <c r="F169" s="3">
        <v>50</v>
      </c>
      <c r="G169" s="3">
        <v>44</v>
      </c>
      <c r="H169" s="3">
        <v>46</v>
      </c>
      <c r="I169" s="3">
        <v>41</v>
      </c>
    </row>
    <row r="170" spans="1:9" x14ac:dyDescent="0.3">
      <c r="A170" s="2" t="s">
        <v>112</v>
      </c>
      <c r="B170" s="3">
        <v>49</v>
      </c>
      <c r="C170" s="3">
        <v>42</v>
      </c>
      <c r="D170" s="3">
        <v>54</v>
      </c>
      <c r="E170" s="3">
        <v>55</v>
      </c>
      <c r="F170" s="3">
        <v>53</v>
      </c>
      <c r="G170" s="3">
        <v>46</v>
      </c>
      <c r="H170" s="3">
        <v>43</v>
      </c>
      <c r="I170" s="3">
        <v>42</v>
      </c>
    </row>
    <row r="171" spans="1:9" x14ac:dyDescent="0.3">
      <c r="A171" s="2" t="s">
        <v>113</v>
      </c>
      <c r="B171" s="3">
        <v>210</v>
      </c>
      <c r="C171" s="3">
        <v>230</v>
      </c>
      <c r="D171" s="3">
        <v>233</v>
      </c>
      <c r="E171" s="3">
        <v>217</v>
      </c>
      <c r="F171" s="3">
        <v>195</v>
      </c>
      <c r="G171" s="3">
        <v>214</v>
      </c>
      <c r="H171" s="3">
        <v>222</v>
      </c>
      <c r="I171" s="3">
        <v>220</v>
      </c>
    </row>
    <row r="172" spans="1:9" x14ac:dyDescent="0.3">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3">
      <c r="A173" s="2" t="s">
        <v>115</v>
      </c>
      <c r="B173" s="3">
        <v>18</v>
      </c>
      <c r="C173" s="3">
        <v>27</v>
      </c>
      <c r="D173" s="3">
        <v>28</v>
      </c>
      <c r="E173" s="3">
        <v>33</v>
      </c>
      <c r="F173" s="3">
        <v>31</v>
      </c>
      <c r="G173" s="3">
        <v>25</v>
      </c>
      <c r="H173" s="3">
        <v>26</v>
      </c>
      <c r="I173" s="3">
        <v>22</v>
      </c>
    </row>
    <row r="174" spans="1:9" x14ac:dyDescent="0.3">
      <c r="A174" s="2" t="s">
        <v>117</v>
      </c>
      <c r="B174" s="3">
        <v>75</v>
      </c>
      <c r="C174" s="3">
        <v>84</v>
      </c>
      <c r="D174" s="3">
        <v>91</v>
      </c>
      <c r="E174" s="3">
        <v>110</v>
      </c>
      <c r="F174" s="3">
        <v>116</v>
      </c>
      <c r="G174" s="3">
        <v>112</v>
      </c>
      <c r="H174" s="3">
        <v>141</v>
      </c>
      <c r="I174" s="3">
        <v>134</v>
      </c>
    </row>
    <row r="175" spans="1:9" ht="15" thickBot="1" x14ac:dyDescent="0.35">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 thickTop="1" x14ac:dyDescent="0.3">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x14ac:dyDescent="0.3">
      <c r="A177" s="14" t="s">
        <v>130</v>
      </c>
      <c r="B177" s="14"/>
      <c r="C177" s="14"/>
      <c r="D177" s="14"/>
      <c r="E177" s="14"/>
      <c r="F177" s="14"/>
      <c r="G177" s="14"/>
      <c r="H177" s="14"/>
      <c r="I177" s="14"/>
    </row>
    <row r="178" spans="1:9" x14ac:dyDescent="0.3">
      <c r="A178" s="28" t="s">
        <v>131</v>
      </c>
    </row>
    <row r="179" spans="1:9" x14ac:dyDescent="0.3">
      <c r="A179" s="33" t="s">
        <v>106</v>
      </c>
      <c r="B179" s="54">
        <v>0.12</v>
      </c>
      <c r="C179" s="54">
        <v>0.08</v>
      </c>
      <c r="D179" s="54">
        <v>0.03</v>
      </c>
      <c r="E179" s="54">
        <v>-0.02</v>
      </c>
      <c r="F179" s="54">
        <v>7.0000000000000007E-2</v>
      </c>
      <c r="G179" s="54">
        <v>-0.09</v>
      </c>
      <c r="H179" s="54">
        <v>0.19</v>
      </c>
      <c r="I179" s="54">
        <v>7.0000000000000007E-2</v>
      </c>
    </row>
    <row r="180" spans="1:9" x14ac:dyDescent="0.3">
      <c r="A180" s="31" t="s">
        <v>107</v>
      </c>
      <c r="B180" s="30">
        <v>0.14000000000000001</v>
      </c>
      <c r="C180" s="30">
        <v>0.1</v>
      </c>
      <c r="D180" s="30">
        <v>0.04</v>
      </c>
      <c r="E180" s="30">
        <v>-0.04</v>
      </c>
      <c r="F180" s="30">
        <v>0.08</v>
      </c>
      <c r="G180" s="30">
        <v>-7.0000000000000007E-2</v>
      </c>
      <c r="H180" s="30">
        <v>0.25</v>
      </c>
      <c r="I180" s="30">
        <v>0.05</v>
      </c>
    </row>
    <row r="181" spans="1:9" x14ac:dyDescent="0.3">
      <c r="A181" s="31" t="s">
        <v>108</v>
      </c>
      <c r="B181" s="30">
        <v>0.12</v>
      </c>
      <c r="C181" s="30">
        <v>0.08</v>
      </c>
      <c r="D181" s="30">
        <v>0.03</v>
      </c>
      <c r="E181" s="30">
        <v>0.01</v>
      </c>
      <c r="F181" s="30">
        <v>7.0000000000000007E-2</v>
      </c>
      <c r="G181" s="30">
        <v>-0.12</v>
      </c>
      <c r="H181" s="30">
        <v>0.08</v>
      </c>
      <c r="I181" s="30">
        <v>0.09</v>
      </c>
    </row>
    <row r="182" spans="1:9" x14ac:dyDescent="0.3">
      <c r="A182" s="31" t="s">
        <v>109</v>
      </c>
      <c r="B182" s="30">
        <v>-0.05</v>
      </c>
      <c r="C182" s="30">
        <v>0.13</v>
      </c>
      <c r="D182" s="30">
        <v>-0.1</v>
      </c>
      <c r="E182" s="30">
        <v>-0.08</v>
      </c>
      <c r="F182" s="30">
        <v>0</v>
      </c>
      <c r="G182" s="30">
        <v>-0.14000000000000001</v>
      </c>
      <c r="H182" s="30">
        <v>-0.02</v>
      </c>
      <c r="I182" s="30">
        <v>0.25</v>
      </c>
    </row>
    <row r="183" spans="1:9" x14ac:dyDescent="0.3">
      <c r="A183" s="33" t="s">
        <v>110</v>
      </c>
      <c r="B183" s="54">
        <v>0.36</v>
      </c>
      <c r="C183" s="54">
        <v>0.31</v>
      </c>
      <c r="D183" s="54">
        <v>0.1</v>
      </c>
      <c r="E183" s="54">
        <v>0.09</v>
      </c>
      <c r="F183" s="54">
        <v>0.11</v>
      </c>
      <c r="G183" s="54">
        <v>-0.01</v>
      </c>
      <c r="H183" s="54">
        <v>0.17</v>
      </c>
      <c r="I183" s="54">
        <v>0.12</v>
      </c>
    </row>
    <row r="184" spans="1:9" x14ac:dyDescent="0.3">
      <c r="A184" s="31" t="s">
        <v>107</v>
      </c>
      <c r="B184" s="30">
        <v>0.47</v>
      </c>
      <c r="C184" s="30">
        <v>0.37</v>
      </c>
      <c r="D184" s="30">
        <v>0.08</v>
      </c>
      <c r="E184" s="30">
        <v>0.06</v>
      </c>
      <c r="F184" s="30">
        <v>0.12</v>
      </c>
      <c r="G184" s="30">
        <v>-0.03</v>
      </c>
      <c r="H184" s="30">
        <v>0.13</v>
      </c>
      <c r="I184" s="30">
        <v>0.09</v>
      </c>
    </row>
    <row r="185" spans="1:9" x14ac:dyDescent="0.3">
      <c r="A185" s="31" t="s">
        <v>108</v>
      </c>
      <c r="B185" s="30">
        <v>0.19</v>
      </c>
      <c r="C185" s="30">
        <v>0.25</v>
      </c>
      <c r="D185" s="30">
        <v>0.17</v>
      </c>
      <c r="E185" s="30">
        <v>0.16</v>
      </c>
      <c r="F185" s="30">
        <v>0.09</v>
      </c>
      <c r="G185" s="30">
        <v>0.02</v>
      </c>
      <c r="H185" s="30">
        <v>0.25</v>
      </c>
      <c r="I185" s="30">
        <v>0.16</v>
      </c>
    </row>
    <row r="186" spans="1:9" x14ac:dyDescent="0.3">
      <c r="A186" s="31" t="s">
        <v>109</v>
      </c>
      <c r="B186" s="30">
        <v>0.28999999999999998</v>
      </c>
      <c r="C186" s="30">
        <v>0.15</v>
      </c>
      <c r="D186" s="30">
        <v>7.0000000000000007E-2</v>
      </c>
      <c r="E186" s="30">
        <v>0.06</v>
      </c>
      <c r="F186" s="30">
        <v>0.05</v>
      </c>
      <c r="G186" s="30">
        <v>-0.03</v>
      </c>
      <c r="H186" s="30">
        <v>0.19</v>
      </c>
      <c r="I186" s="30">
        <v>0.17</v>
      </c>
    </row>
    <row r="187" spans="1:9" x14ac:dyDescent="0.3">
      <c r="A187" s="33" t="s">
        <v>111</v>
      </c>
      <c r="B187" s="54">
        <v>0.19</v>
      </c>
      <c r="C187" s="54">
        <v>0.27</v>
      </c>
      <c r="D187" s="54">
        <v>0.17</v>
      </c>
      <c r="E187" s="54">
        <v>0.18</v>
      </c>
      <c r="F187" s="54">
        <v>0.24</v>
      </c>
      <c r="G187" s="54">
        <v>0.11</v>
      </c>
      <c r="H187" s="54">
        <v>0.19</v>
      </c>
      <c r="I187" s="54">
        <v>-0.13</v>
      </c>
    </row>
    <row r="188" spans="1:9" x14ac:dyDescent="0.3">
      <c r="A188" s="31" t="s">
        <v>107</v>
      </c>
      <c r="B188" s="30">
        <v>0.28000000000000003</v>
      </c>
      <c r="C188" s="30">
        <v>0.33</v>
      </c>
      <c r="D188" s="30">
        <v>0.18</v>
      </c>
      <c r="E188" s="30">
        <v>0.16</v>
      </c>
      <c r="F188" s="30">
        <v>0.25</v>
      </c>
      <c r="G188" s="30">
        <v>0.12</v>
      </c>
      <c r="H188" s="30">
        <v>0.19</v>
      </c>
      <c r="I188" s="30">
        <v>-0.1</v>
      </c>
    </row>
    <row r="189" spans="1:9" x14ac:dyDescent="0.3">
      <c r="A189" s="31" t="s">
        <v>108</v>
      </c>
      <c r="B189" s="30">
        <v>7.0000000000000007E-2</v>
      </c>
      <c r="C189" s="30">
        <v>0.17</v>
      </c>
      <c r="D189" s="30">
        <v>0.18</v>
      </c>
      <c r="E189" s="30">
        <v>0.23</v>
      </c>
      <c r="F189" s="30">
        <v>0.23</v>
      </c>
      <c r="G189" s="30">
        <v>0.08</v>
      </c>
      <c r="H189" s="30">
        <v>0.19</v>
      </c>
      <c r="I189" s="30">
        <v>-0.21</v>
      </c>
    </row>
    <row r="190" spans="1:9" x14ac:dyDescent="0.3">
      <c r="A190" s="31" t="s">
        <v>109</v>
      </c>
      <c r="B190" s="30">
        <v>0.01</v>
      </c>
      <c r="C190" s="30">
        <v>7.0000000000000007E-2</v>
      </c>
      <c r="D190" s="30">
        <v>0.03</v>
      </c>
      <c r="E190" s="30">
        <v>-0.01</v>
      </c>
      <c r="F190" s="30">
        <v>0.08</v>
      </c>
      <c r="G190" s="30">
        <v>0.11</v>
      </c>
      <c r="H190" s="30">
        <v>0.26</v>
      </c>
      <c r="I190" s="30">
        <v>-0.06</v>
      </c>
    </row>
    <row r="191" spans="1:9" x14ac:dyDescent="0.3">
      <c r="A191" s="33" t="s">
        <v>112</v>
      </c>
      <c r="B191" s="54">
        <v>0.17</v>
      </c>
      <c r="C191" s="54">
        <v>0.35</v>
      </c>
      <c r="D191" s="54">
        <v>0.13</v>
      </c>
      <c r="E191" s="54">
        <v>0.1</v>
      </c>
      <c r="F191" s="54">
        <v>0.13</v>
      </c>
      <c r="G191" s="54">
        <v>0.01</v>
      </c>
      <c r="H191" s="54">
        <v>0.08</v>
      </c>
      <c r="I191" s="54">
        <v>0.16</v>
      </c>
    </row>
    <row r="192" spans="1:9" x14ac:dyDescent="0.3">
      <c r="A192" s="31" t="s">
        <v>107</v>
      </c>
      <c r="B192" s="30">
        <v>0.32</v>
      </c>
      <c r="C192" s="30">
        <v>0.48</v>
      </c>
      <c r="D192" s="30">
        <v>0.16</v>
      </c>
      <c r="E192" s="30">
        <v>0.09</v>
      </c>
      <c r="F192" s="30">
        <v>0.12</v>
      </c>
      <c r="G192" s="30">
        <v>0</v>
      </c>
      <c r="H192" s="30">
        <v>0.08</v>
      </c>
      <c r="I192" s="30">
        <v>0.17</v>
      </c>
    </row>
    <row r="193" spans="1:9" x14ac:dyDescent="0.3">
      <c r="A193" s="31" t="s">
        <v>108</v>
      </c>
      <c r="B193" s="30">
        <v>-0.03</v>
      </c>
      <c r="C193" s="30">
        <v>0.16</v>
      </c>
      <c r="D193" s="30">
        <v>0.09</v>
      </c>
      <c r="E193" s="30">
        <v>0.15</v>
      </c>
      <c r="F193" s="30">
        <v>0.15</v>
      </c>
      <c r="G193" s="30">
        <v>0.03</v>
      </c>
      <c r="H193" s="30">
        <v>0.1</v>
      </c>
      <c r="I193" s="30">
        <v>0.12</v>
      </c>
    </row>
    <row r="194" spans="1:9" x14ac:dyDescent="0.3">
      <c r="A194" s="31" t="s">
        <v>109</v>
      </c>
      <c r="B194" s="30">
        <v>-0.01</v>
      </c>
      <c r="C194" s="30">
        <v>0.14000000000000001</v>
      </c>
      <c r="D194" s="30">
        <v>-0.01</v>
      </c>
      <c r="E194" s="30">
        <v>-0.08</v>
      </c>
      <c r="F194" s="30">
        <v>0.08</v>
      </c>
      <c r="G194" s="30">
        <v>-0.04</v>
      </c>
      <c r="H194" s="30">
        <v>-0.09</v>
      </c>
      <c r="I194" s="30">
        <v>0.28000000000000003</v>
      </c>
    </row>
    <row r="195" spans="1:9" x14ac:dyDescent="0.3">
      <c r="A195" s="33" t="s">
        <v>113</v>
      </c>
      <c r="B195" s="54">
        <v>-0.02</v>
      </c>
      <c r="C195" s="54">
        <v>-0.3</v>
      </c>
      <c r="D195" s="54">
        <v>0.02</v>
      </c>
      <c r="E195" s="54">
        <v>0.12</v>
      </c>
      <c r="F195" s="54">
        <v>-0.53</v>
      </c>
      <c r="G195" s="54">
        <v>-0.26</v>
      </c>
      <c r="H195" s="54">
        <v>-0.17</v>
      </c>
      <c r="I195" s="54">
        <v>3.02</v>
      </c>
    </row>
    <row r="196" spans="1:9" x14ac:dyDescent="0.3">
      <c r="A196" s="35" t="s">
        <v>114</v>
      </c>
      <c r="B196" s="37">
        <v>0.14000000000000001</v>
      </c>
      <c r="C196" s="37">
        <v>0.13</v>
      </c>
      <c r="D196" s="37">
        <v>0.08</v>
      </c>
      <c r="E196" s="37">
        <v>0.05</v>
      </c>
      <c r="F196" s="37">
        <v>0.11</v>
      </c>
      <c r="G196" s="37">
        <v>-0.02</v>
      </c>
      <c r="H196" s="37">
        <v>0.17</v>
      </c>
      <c r="I196" s="37">
        <v>0.06</v>
      </c>
    </row>
    <row r="197" spans="1:9" x14ac:dyDescent="0.3">
      <c r="A197" s="33" t="s">
        <v>115</v>
      </c>
      <c r="B197" s="34">
        <v>0.21</v>
      </c>
      <c r="C197" s="34">
        <v>0.02</v>
      </c>
      <c r="D197" s="34">
        <v>0.06</v>
      </c>
      <c r="E197" s="34">
        <v>-0.11</v>
      </c>
      <c r="F197" s="34">
        <v>0.03</v>
      </c>
      <c r="G197" s="34">
        <v>-0.01</v>
      </c>
      <c r="H197" s="34">
        <v>0.16</v>
      </c>
      <c r="I197" s="34">
        <v>7.0000000000000007E-2</v>
      </c>
    </row>
    <row r="198" spans="1:9" x14ac:dyDescent="0.3">
      <c r="A198" s="31" t="s">
        <v>107</v>
      </c>
      <c r="B198" s="30" t="s">
        <v>132</v>
      </c>
      <c r="C198" s="30" t="s">
        <v>132</v>
      </c>
      <c r="D198" s="30" t="s">
        <v>132</v>
      </c>
      <c r="E198" s="30" t="s">
        <v>132</v>
      </c>
      <c r="F198" s="30">
        <v>0.05</v>
      </c>
      <c r="G198" s="30">
        <v>0.01</v>
      </c>
      <c r="H198" s="30">
        <v>0.17</v>
      </c>
      <c r="I198" s="30">
        <v>0.06</v>
      </c>
    </row>
    <row r="199" spans="1:9" x14ac:dyDescent="0.3">
      <c r="A199" s="31" t="s">
        <v>108</v>
      </c>
      <c r="B199" s="30" t="s">
        <v>132</v>
      </c>
      <c r="C199" s="30" t="s">
        <v>132</v>
      </c>
      <c r="D199" s="30" t="s">
        <v>132</v>
      </c>
      <c r="E199" s="30" t="s">
        <v>132</v>
      </c>
      <c r="F199" s="30">
        <v>-0.17</v>
      </c>
      <c r="G199" s="30">
        <v>-0.22</v>
      </c>
      <c r="H199" s="30">
        <v>0.13</v>
      </c>
      <c r="I199" s="30">
        <v>-0.03</v>
      </c>
    </row>
    <row r="200" spans="1:9" x14ac:dyDescent="0.3">
      <c r="A200" s="31" t="s">
        <v>109</v>
      </c>
      <c r="B200" s="30" t="s">
        <v>132</v>
      </c>
      <c r="C200" s="30" t="s">
        <v>132</v>
      </c>
      <c r="D200" s="30" t="s">
        <v>132</v>
      </c>
      <c r="E200" s="30" t="s">
        <v>132</v>
      </c>
      <c r="F200" s="30">
        <v>-0.13</v>
      </c>
      <c r="G200" s="30">
        <v>0.08</v>
      </c>
      <c r="H200" s="30">
        <v>0.14000000000000001</v>
      </c>
      <c r="I200" s="30">
        <v>-0.16</v>
      </c>
    </row>
    <row r="201" spans="1:9" x14ac:dyDescent="0.3">
      <c r="A201" s="31" t="s">
        <v>116</v>
      </c>
      <c r="B201" s="30" t="s">
        <v>132</v>
      </c>
      <c r="C201" s="30" t="s">
        <v>132</v>
      </c>
      <c r="D201" s="30" t="s">
        <v>132</v>
      </c>
      <c r="E201" s="30" t="s">
        <v>132</v>
      </c>
      <c r="F201" s="30">
        <v>0.04</v>
      </c>
      <c r="G201" s="30">
        <v>-0.14000000000000001</v>
      </c>
      <c r="H201" s="30">
        <v>-0.01</v>
      </c>
      <c r="I201" s="30">
        <v>0.42</v>
      </c>
    </row>
    <row r="202" spans="1:9" x14ac:dyDescent="0.3">
      <c r="A202" s="29" t="s">
        <v>117</v>
      </c>
      <c r="B202" s="30">
        <v>0</v>
      </c>
      <c r="C202" s="30">
        <v>0</v>
      </c>
      <c r="D202" s="30">
        <v>0</v>
      </c>
      <c r="E202" s="30">
        <v>0</v>
      </c>
      <c r="F202" s="30">
        <v>0</v>
      </c>
      <c r="G202" s="30">
        <v>0</v>
      </c>
      <c r="H202" s="30">
        <v>0</v>
      </c>
      <c r="I202" s="30">
        <v>0</v>
      </c>
    </row>
    <row r="203" spans="1:9" ht="15" thickBot="1" x14ac:dyDescent="0.35">
      <c r="A203" s="32" t="s">
        <v>118</v>
      </c>
      <c r="B203" s="36">
        <v>0.14000000000000001</v>
      </c>
      <c r="C203" s="36">
        <v>0.12</v>
      </c>
      <c r="D203" s="36">
        <v>0.08</v>
      </c>
      <c r="E203" s="36">
        <v>0.04</v>
      </c>
      <c r="F203" s="36">
        <v>0.11</v>
      </c>
      <c r="G203" s="36">
        <v>-0.02</v>
      </c>
      <c r="H203" s="36">
        <v>0.17</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2"/>
  <sheetViews>
    <sheetView tabSelected="1" workbookViewId="0">
      <selection activeCell="J18" sqref="J18"/>
    </sheetView>
  </sheetViews>
  <sheetFormatPr defaultRowHeight="14.4" x14ac:dyDescent="0.3"/>
  <cols>
    <col min="1" max="1" width="48.6640625" customWidth="1"/>
    <col min="2" max="9" width="11.6640625" customWidth="1"/>
    <col min="10" max="10" width="23.5546875" customWidth="1"/>
    <col min="11" max="14" width="11.664062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133</v>
      </c>
      <c r="B2" s="40"/>
      <c r="C2" s="40"/>
      <c r="D2" s="40"/>
      <c r="E2" s="40"/>
      <c r="F2" s="40"/>
      <c r="G2" s="40"/>
      <c r="H2" s="40"/>
      <c r="I2" s="40"/>
      <c r="J2" s="39"/>
      <c r="K2" s="39"/>
      <c r="L2" s="39"/>
      <c r="M2" s="39"/>
      <c r="N2" s="39"/>
    </row>
    <row r="3" spans="1:14" x14ac:dyDescent="0.3">
      <c r="A3" s="41" t="s">
        <v>134</v>
      </c>
      <c r="B3" s="50">
        <f t="shared" ref="B3:H3" si="2">B18+B45+B72+B99+B126</f>
        <v>57287</v>
      </c>
      <c r="C3" s="50">
        <f t="shared" si="2"/>
        <v>60941</v>
      </c>
      <c r="D3" s="50">
        <f t="shared" si="2"/>
        <v>64393</v>
      </c>
      <c r="E3" s="50">
        <f t="shared" si="2"/>
        <v>68882</v>
      </c>
      <c r="F3" s="50">
        <f t="shared" si="2"/>
        <v>74394</v>
      </c>
      <c r="G3" s="50">
        <f t="shared" si="2"/>
        <v>71106</v>
      </c>
      <c r="H3" s="50">
        <f t="shared" si="2"/>
        <v>84561</v>
      </c>
      <c r="I3" s="50">
        <f>I18+I45+I72+I99+I126</f>
        <v>88770</v>
      </c>
      <c r="J3" t="s">
        <v>150</v>
      </c>
    </row>
    <row r="4" spans="1:14" x14ac:dyDescent="0.3">
      <c r="A4" s="42" t="s">
        <v>135</v>
      </c>
      <c r="B4" s="55" t="s">
        <v>136</v>
      </c>
      <c r="C4" s="55">
        <f t="shared" ref="C4:H4" si="3">C19+C46+C73+C100+C127</f>
        <v>0.38024119334790396</v>
      </c>
      <c r="D4" s="55">
        <f t="shared" si="3"/>
        <v>0.33269565324159922</v>
      </c>
      <c r="E4" s="55">
        <f t="shared" si="3"/>
        <v>0.50800979808334656</v>
      </c>
      <c r="F4" s="55">
        <f t="shared" si="3"/>
        <v>0.43763619745848703</v>
      </c>
      <c r="G4" s="55">
        <f t="shared" si="3"/>
        <v>-0.14804051083631586</v>
      </c>
      <c r="H4" s="55">
        <f t="shared" si="3"/>
        <v>0.90462866456872026</v>
      </c>
      <c r="I4" s="55">
        <f>I19+I46+I73+I100+I127</f>
        <v>0.23322409588949178</v>
      </c>
    </row>
    <row r="5" spans="1:14" x14ac:dyDescent="0.3">
      <c r="A5" s="41" t="s">
        <v>137</v>
      </c>
      <c r="B5" s="50">
        <f>B32+B59+B86+B113+B141</f>
        <v>12709</v>
      </c>
      <c r="C5" s="50">
        <f>C32+C59+C86+C113+C141</f>
        <v>14098</v>
      </c>
      <c r="D5" s="50">
        <f t="shared" ref="D5:I5" si="4">D32+D59+D86+D113+D141</f>
        <v>14002</v>
      </c>
      <c r="E5" s="50">
        <f t="shared" si="4"/>
        <v>14699</v>
      </c>
      <c r="F5" s="50">
        <f t="shared" si="4"/>
        <v>16897</v>
      </c>
      <c r="G5" s="50">
        <f t="shared" si="4"/>
        <v>13714</v>
      </c>
      <c r="H5" s="50">
        <f t="shared" si="4"/>
        <v>21870</v>
      </c>
      <c r="I5" s="50">
        <f t="shared" si="4"/>
        <v>21976</v>
      </c>
    </row>
    <row r="6" spans="1:14" x14ac:dyDescent="0.3">
      <c r="A6" s="42" t="s">
        <v>135</v>
      </c>
      <c r="B6" t="s">
        <v>136</v>
      </c>
      <c r="C6" s="55">
        <f t="shared" ref="C6:H6" si="5">C33+C60+C87+C114+C142</f>
        <v>0.74424643096357412</v>
      </c>
      <c r="D6" s="55">
        <f t="shared" si="5"/>
        <v>-3.2924553245857857E-2</v>
      </c>
      <c r="E6" s="55">
        <f t="shared" si="5"/>
        <v>0.4494094376645914</v>
      </c>
      <c r="F6" s="55">
        <f t="shared" si="5"/>
        <v>0.85670471613203358</v>
      </c>
      <c r="G6" s="55">
        <f t="shared" si="5"/>
        <v>-0.76294954127932901</v>
      </c>
      <c r="H6" s="55">
        <f t="shared" si="5"/>
        <v>2.5889262025152648</v>
      </c>
      <c r="I6" s="55">
        <f>I33+I60+I87+I114+I142</f>
        <v>0.27292561668359627</v>
      </c>
    </row>
    <row r="7" spans="1:14" x14ac:dyDescent="0.3">
      <c r="A7" s="42" t="s">
        <v>138</v>
      </c>
      <c r="B7" s="55">
        <f>B34+B61+B88+B115+B143</f>
        <v>1.2323226633038433</v>
      </c>
      <c r="C7" s="55">
        <f t="shared" ref="C7:H7" si="6">C34+C61+C88+C115+C143</f>
        <v>1.3156928876767557</v>
      </c>
      <c r="D7" s="55">
        <f t="shared" si="6"/>
        <v>1.2322418943794899</v>
      </c>
      <c r="E7" s="55">
        <f t="shared" si="6"/>
        <v>1.2187905684806535</v>
      </c>
      <c r="F7" s="55">
        <f t="shared" si="6"/>
        <v>1.3093083059495809</v>
      </c>
      <c r="G7" s="55">
        <f t="shared" si="6"/>
        <v>1.1604284443671717</v>
      </c>
      <c r="H7" s="55">
        <f t="shared" si="6"/>
        <v>1.4373276821949643</v>
      </c>
      <c r="I7" s="55">
        <f>I34+I61+I88+I115+I143</f>
        <v>1.406063115596262</v>
      </c>
    </row>
    <row r="8" spans="1:14" x14ac:dyDescent="0.3">
      <c r="A8" s="41" t="s">
        <v>139</v>
      </c>
      <c r="B8" s="50">
        <f>B35+B62+B89+B116+B144</f>
        <v>816</v>
      </c>
      <c r="C8" s="50">
        <f t="shared" ref="C8:I8" si="7">C35+C62+C89+C116+C144</f>
        <v>846</v>
      </c>
      <c r="D8" s="50">
        <f t="shared" si="7"/>
        <v>941</v>
      </c>
      <c r="E8" s="50">
        <f t="shared" si="7"/>
        <v>991</v>
      </c>
      <c r="F8" s="50">
        <f t="shared" si="7"/>
        <v>921</v>
      </c>
      <c r="G8" s="50">
        <f t="shared" si="7"/>
        <v>954</v>
      </c>
      <c r="H8" s="50">
        <f t="shared" si="7"/>
        <v>932</v>
      </c>
      <c r="I8" s="50">
        <f t="shared" si="7"/>
        <v>902</v>
      </c>
      <c r="J8" t="s">
        <v>148</v>
      </c>
    </row>
    <row r="9" spans="1:14" x14ac:dyDescent="0.3">
      <c r="A9" s="42" t="s">
        <v>135</v>
      </c>
      <c r="B9" t="s">
        <v>136</v>
      </c>
      <c r="C9" s="55">
        <f>C36+C63+C90+C117+C145</f>
        <v>2.5539109454089659E-2</v>
      </c>
      <c r="D9" s="55">
        <f t="shared" ref="D9:I9" si="8">D36+D63+D90+D117+D145</f>
        <v>0.8014827551055641</v>
      </c>
      <c r="E9" s="55">
        <f t="shared" si="8"/>
        <v>0.32171313877141383</v>
      </c>
      <c r="F9" s="55">
        <f t="shared" si="8"/>
        <v>-0.33151888217970649</v>
      </c>
      <c r="G9" s="55">
        <f t="shared" si="8"/>
        <v>-2.300270982604391E-2</v>
      </c>
      <c r="H9" s="55">
        <f t="shared" si="8"/>
        <v>-0.1230677385382567</v>
      </c>
      <c r="I9" s="55">
        <f t="shared" si="8"/>
        <v>-0.22054083068271557</v>
      </c>
    </row>
    <row r="10" spans="1:14" x14ac:dyDescent="0.3">
      <c r="A10" s="42" t="s">
        <v>140</v>
      </c>
      <c r="B10" s="55">
        <f>B37+B64+B91+B118+B146</f>
        <v>6.4418369191136582E-2</v>
      </c>
      <c r="C10" s="55">
        <f t="shared" ref="C10:I10" si="9">C37+C64+C91+C118+C146</f>
        <v>6.0135664649576516E-2</v>
      </c>
      <c r="D10" s="55">
        <f t="shared" si="9"/>
        <v>6.4856352476452162E-2</v>
      </c>
      <c r="E10" s="55">
        <f t="shared" si="9"/>
        <v>6.2391250948291122E-2</v>
      </c>
      <c r="F10" s="55">
        <f t="shared" si="9"/>
        <v>5.3816990431004109E-2</v>
      </c>
      <c r="G10" s="55">
        <f t="shared" si="9"/>
        <v>5.6496182728236838E-2</v>
      </c>
      <c r="H10" s="55">
        <f t="shared" si="9"/>
        <v>4.6678573986807227E-2</v>
      </c>
      <c r="I10" s="55">
        <f t="shared" si="9"/>
        <v>4.2604846198562335E-2</v>
      </c>
    </row>
    <row r="11" spans="1:14" x14ac:dyDescent="0.3">
      <c r="A11" s="41" t="s">
        <v>141</v>
      </c>
      <c r="B11" s="50">
        <f>B38+B65+B92+B119+B147</f>
        <v>11893</v>
      </c>
      <c r="C11" s="50">
        <f t="shared" ref="C11:I11" si="10">C38+C65+C92+C119+C147</f>
        <v>13252</v>
      </c>
      <c r="D11" s="50">
        <f t="shared" si="10"/>
        <v>13061</v>
      </c>
      <c r="E11" s="50">
        <f t="shared" si="10"/>
        <v>13708</v>
      </c>
      <c r="F11" s="50">
        <f t="shared" si="10"/>
        <v>15976</v>
      </c>
      <c r="G11" s="50">
        <f t="shared" si="10"/>
        <v>12760</v>
      </c>
      <c r="H11" s="50">
        <f t="shared" si="10"/>
        <v>20938</v>
      </c>
      <c r="I11" s="50">
        <f t="shared" si="10"/>
        <v>21074</v>
      </c>
      <c r="J11" t="s">
        <v>149</v>
      </c>
    </row>
    <row r="12" spans="1:14" x14ac:dyDescent="0.3">
      <c r="A12" s="42" t="s">
        <v>135</v>
      </c>
      <c r="B12" t="s">
        <v>136</v>
      </c>
      <c r="C12" s="55">
        <f>C39+C66+C93+C120+C148</f>
        <v>0.7851221321551265</v>
      </c>
      <c r="D12" s="55">
        <f t="shared" ref="D12:I12" si="11">D39+D66+D93+D120+D148</f>
        <v>-7.6008810538931382E-2</v>
      </c>
      <c r="E12" s="55">
        <f t="shared" si="11"/>
        <v>0.45859130076091936</v>
      </c>
      <c r="F12" s="55">
        <f t="shared" si="11"/>
        <v>0.92554115993655905</v>
      </c>
      <c r="G12" s="55">
        <f t="shared" si="11"/>
        <v>-0.81520676191059016</v>
      </c>
      <c r="H12" s="55">
        <f t="shared" si="11"/>
        <v>2.790094506829389</v>
      </c>
      <c r="I12" s="55">
        <f t="shared" si="11"/>
        <v>0.29855674073584104</v>
      </c>
    </row>
    <row r="13" spans="1:14" x14ac:dyDescent="0.3">
      <c r="A13" s="42" t="s">
        <v>138</v>
      </c>
      <c r="B13" s="55">
        <f>B40+B67+B94+B121+B149</f>
        <v>1.1679042941127065</v>
      </c>
      <c r="C13" s="55">
        <f t="shared" ref="C13:I13" si="12">C40+C67+C94+C121+C149</f>
        <v>1.2555572230271794</v>
      </c>
      <c r="D13" s="55">
        <f t="shared" si="12"/>
        <v>1.1673855419030377</v>
      </c>
      <c r="E13" s="55">
        <f t="shared" si="12"/>
        <v>1.1563993175323626</v>
      </c>
      <c r="F13" s="55">
        <f t="shared" si="12"/>
        <v>1.2554913155185767</v>
      </c>
      <c r="G13" s="55">
        <f t="shared" si="12"/>
        <v>1.1039322616389349</v>
      </c>
      <c r="H13" s="55">
        <f t="shared" si="12"/>
        <v>1.3906491082081569</v>
      </c>
      <c r="I13" s="55">
        <f t="shared" si="12"/>
        <v>1.3634582693976993</v>
      </c>
    </row>
    <row r="14" spans="1:14" x14ac:dyDescent="0.3">
      <c r="A14" s="41" t="s">
        <v>142</v>
      </c>
      <c r="B14" s="50">
        <f>B41+B68+B95+B122+B150</f>
        <v>1355</v>
      </c>
      <c r="C14" s="50">
        <f t="shared" ref="C14:I14" si="13">C41+C68+C95+C122+C150</f>
        <v>1422</v>
      </c>
      <c r="D14" s="50">
        <f t="shared" si="13"/>
        <v>1290</v>
      </c>
      <c r="E14" s="50">
        <f t="shared" si="13"/>
        <v>1408</v>
      </c>
      <c r="F14" s="50">
        <f t="shared" si="13"/>
        <v>1170</v>
      </c>
      <c r="G14" s="50">
        <f t="shared" si="13"/>
        <v>1074</v>
      </c>
      <c r="H14" s="50">
        <f t="shared" si="13"/>
        <v>1076</v>
      </c>
      <c r="I14" s="50">
        <f t="shared" si="13"/>
        <v>1176</v>
      </c>
    </row>
    <row r="15" spans="1:14" x14ac:dyDescent="0.3">
      <c r="A15" s="42" t="s">
        <v>135</v>
      </c>
      <c r="B15" t="s">
        <v>136</v>
      </c>
      <c r="C15" s="55">
        <f>C42+C69+C96+C123+C151</f>
        <v>4.8266953158840442E-2</v>
      </c>
      <c r="D15" s="55">
        <f t="shared" ref="D15:I15" si="14">D42+D69+D96+D123+D151</f>
        <v>-0.29515901172792647</v>
      </c>
      <c r="E15" s="55">
        <f t="shared" si="14"/>
        <v>0.66726869967514968</v>
      </c>
      <c r="F15" s="55">
        <f t="shared" si="14"/>
        <v>-0.97352579352750235</v>
      </c>
      <c r="G15" s="55">
        <f t="shared" si="14"/>
        <v>-0.97529464423579904</v>
      </c>
      <c r="H15" s="55">
        <f t="shared" si="14"/>
        <v>2.5613471887467325</v>
      </c>
      <c r="I15" s="55">
        <f t="shared" si="14"/>
        <v>0.67669819603115644</v>
      </c>
    </row>
    <row r="16" spans="1:14" x14ac:dyDescent="0.3">
      <c r="A16" s="42" t="s">
        <v>140</v>
      </c>
      <c r="B16" s="55">
        <f>B43+B70+B97+B124+B152</f>
        <v>0.109454754838296</v>
      </c>
      <c r="C16" s="55">
        <f t="shared" ref="C16:I16" si="15">C43+C70+C97+C124+C152</f>
        <v>0.10110652411516405</v>
      </c>
      <c r="D16" s="55">
        <f t="shared" si="15"/>
        <v>8.5176882433745923E-2</v>
      </c>
      <c r="E16" s="55">
        <f t="shared" si="15"/>
        <v>8.801238647260537E-2</v>
      </c>
      <c r="F16" s="55">
        <f t="shared" si="15"/>
        <v>6.7395557418383711E-2</v>
      </c>
      <c r="G16" s="55">
        <f t="shared" si="15"/>
        <v>5.6067309557765961E-2</v>
      </c>
      <c r="H16" s="55">
        <f t="shared" si="15"/>
        <v>5.6513107665070235E-2</v>
      </c>
      <c r="I16" s="55">
        <f t="shared" si="15"/>
        <v>5.9211207700072613E-2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143</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t="s">
        <v>151</v>
      </c>
    </row>
    <row r="19" spans="1:14" x14ac:dyDescent="0.3">
      <c r="A19" s="44" t="s">
        <v>135</v>
      </c>
      <c r="B19" s="47" t="str">
        <f t="shared" ref="B19:H19" si="16">+IFERROR(B18/A18-1,"nm")</f>
        <v>nm</v>
      </c>
      <c r="C19" s="47">
        <f t="shared" si="16"/>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c r="K19" s="47"/>
      <c r="L19" s="50"/>
      <c r="M19" s="49"/>
    </row>
    <row r="20" spans="1:14" x14ac:dyDescent="0.3">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x14ac:dyDescent="0.3">
      <c r="A21" s="44" t="s">
        <v>135</v>
      </c>
      <c r="B21" s="47" t="str">
        <f t="shared" ref="B21" si="17">+IFERROR(B20/A20-1,"nm")</f>
        <v>nm</v>
      </c>
      <c r="C21" s="47">
        <f t="shared" ref="C21" si="18">+IFERROR(C20/B20-1,"nm")</f>
        <v>9.3228309428638578E-2</v>
      </c>
      <c r="D21" s="47">
        <f t="shared" ref="D21" si="19">+IFERROR(D20/C20-1,"nm")</f>
        <v>4.1402301322722934E-2</v>
      </c>
      <c r="E21" s="47">
        <f t="shared" ref="E21" si="20">+IFERROR(E20/D20-1,"nm")</f>
        <v>-3.7381247418422192E-2</v>
      </c>
      <c r="F21" s="47">
        <f t="shared" ref="F21" si="21">+IFERROR(F20/E20-1,"nm")</f>
        <v>7.755846384895948E-2</v>
      </c>
      <c r="G21" s="47">
        <f t="shared" ref="G21" si="22">+IFERROR(G20/F20-1,"nm")</f>
        <v>-7.1279243404678949E-2</v>
      </c>
      <c r="H21" s="47">
        <f t="shared" ref="H21" si="23">+IFERROR(H20/G20-1,"nm")</f>
        <v>0.24815092721620746</v>
      </c>
      <c r="I21" s="47">
        <f>+IFERROR(I20/H20-1,"nm")</f>
        <v>5.0154586052902683E-2</v>
      </c>
    </row>
    <row r="22" spans="1:14" x14ac:dyDescent="0.3">
      <c r="A22" s="44" t="s">
        <v>144</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3">
      <c r="A23" s="44" t="s">
        <v>145</v>
      </c>
      <c r="B23" s="47" t="str">
        <f t="shared" ref="B23:H23" si="24">+IFERROR(B21-B22,"nm")</f>
        <v>nm</v>
      </c>
      <c r="C23" s="47">
        <f t="shared" si="24"/>
        <v>-6.7716905713614273E-3</v>
      </c>
      <c r="D23" s="47">
        <f t="shared" si="24"/>
        <v>1.4023013227229333E-3</v>
      </c>
      <c r="E23" s="47">
        <f t="shared" si="24"/>
        <v>2.6187525815778087E-3</v>
      </c>
      <c r="F23" s="47">
        <f t="shared" si="24"/>
        <v>-2.4415361510405215E-3</v>
      </c>
      <c r="G23" s="47">
        <f t="shared" si="24"/>
        <v>-1.2792434046789425E-3</v>
      </c>
      <c r="H23" s="47">
        <f t="shared" si="24"/>
        <v>-1.849072783792538E-3</v>
      </c>
      <c r="I23" s="47">
        <f>+IFERROR(I21-I22,"nm")</f>
        <v>1.5458605290268046E-4</v>
      </c>
    </row>
    <row r="24" spans="1:14" x14ac:dyDescent="0.3">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x14ac:dyDescent="0.3">
      <c r="A25" s="44" t="s">
        <v>135</v>
      </c>
      <c r="B25" s="47" t="str">
        <f t="shared" ref="B25" si="25">+IFERROR(B24/A24-1,"nm")</f>
        <v>nm</v>
      </c>
      <c r="C25" s="47">
        <f t="shared" ref="C25" si="26">+IFERROR(C24/B24-1,"nm")</f>
        <v>7.6190476190476142E-2</v>
      </c>
      <c r="D25" s="47">
        <f t="shared" ref="D25" si="27">+IFERROR(D24/C24-1,"nm")</f>
        <v>2.9498525073746285E-2</v>
      </c>
      <c r="E25" s="47">
        <f t="shared" ref="E25" si="28">+IFERROR(E24/D24-1,"nm")</f>
        <v>1.0642652476463343E-2</v>
      </c>
      <c r="F25" s="47">
        <f t="shared" ref="F25" si="29">+IFERROR(F24/E24-1,"nm")</f>
        <v>6.5208586472256025E-2</v>
      </c>
      <c r="G25" s="47">
        <f t="shared" ref="G25" si="30">+IFERROR(G24/F24-1,"nm")</f>
        <v>-0.11806083650190113</v>
      </c>
      <c r="H25" s="47">
        <f t="shared" ref="H25" si="31">+IFERROR(H24/G24-1,"nm")</f>
        <v>8.3854278939426541E-2</v>
      </c>
      <c r="I25" s="47">
        <f>+IFERROR(I24/H24-1,"nm")</f>
        <v>9.2283214001591007E-2</v>
      </c>
      <c r="K25" s="47"/>
    </row>
    <row r="26" spans="1:14" x14ac:dyDescent="0.3">
      <c r="A26" s="44" t="s">
        <v>144</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x14ac:dyDescent="0.3">
      <c r="A27" s="44" t="s">
        <v>145</v>
      </c>
      <c r="B27" s="47" t="str">
        <f t="shared" ref="B27" si="32">+IFERROR(B25-B26,"nm")</f>
        <v>nm</v>
      </c>
      <c r="C27" s="47">
        <f t="shared" ref="C27" si="33">+IFERROR(C25-C26,"nm")</f>
        <v>-0.29380952380952385</v>
      </c>
      <c r="D27" s="47">
        <f t="shared" ref="D27" si="34">+IFERROR(D25-D26,"nm")</f>
        <v>-5.0501474926253717E-2</v>
      </c>
      <c r="E27" s="47">
        <f t="shared" ref="E27" si="35">+IFERROR(E25-E26,"nm")</f>
        <v>-4.9357347523536654E-2</v>
      </c>
      <c r="F27" s="47">
        <f t="shared" ref="F27" si="36">+IFERROR(F25-F26,"nm")</f>
        <v>-5.4791413527743971E-2</v>
      </c>
      <c r="G27" s="47">
        <f t="shared" ref="G27" si="37">+IFERROR(G25-G26,"nm")</f>
        <v>-8.8060836501901135E-2</v>
      </c>
      <c r="H27" s="47">
        <f t="shared" ref="H27" si="38">+IFERROR(H25-H26,"nm")</f>
        <v>-4.6145721060573464E-2</v>
      </c>
      <c r="I27" s="47">
        <f>+IFERROR(I25-I26,"nm")</f>
        <v>2.2832140015910107E-3</v>
      </c>
    </row>
    <row r="28" spans="1:14" x14ac:dyDescent="0.3">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x14ac:dyDescent="0.3">
      <c r="A29" s="44" t="s">
        <v>135</v>
      </c>
      <c r="B29" s="47" t="str">
        <f t="shared" ref="B29" si="39">+IFERROR(B28/A28-1,"nm")</f>
        <v>nm</v>
      </c>
      <c r="C29" s="47">
        <f t="shared" ref="C29" si="40">+IFERROR(C28/B28-1,"nm")</f>
        <v>-0.12742718446601942</v>
      </c>
      <c r="D29" s="47">
        <f t="shared" ref="D29" si="41">+IFERROR(D28/C28-1,"nm")</f>
        <v>-0.10152990264255912</v>
      </c>
      <c r="E29" s="47">
        <f t="shared" ref="E29" si="42">+IFERROR(E28/D28-1,"nm")</f>
        <v>-7.8947368421052655E-2</v>
      </c>
      <c r="F29" s="47">
        <f t="shared" ref="F29" si="43">+IFERROR(F28/E28-1,"nm")</f>
        <v>3.3613445378151141E-3</v>
      </c>
      <c r="G29" s="47">
        <f t="shared" ref="G29" si="44">+IFERROR(G28/F28-1,"nm")</f>
        <v>-0.13567839195979903</v>
      </c>
      <c r="H29" s="47">
        <f t="shared" ref="H29" si="45">+IFERROR(H28/G28-1,"nm")</f>
        <v>-1.744186046511631E-2</v>
      </c>
      <c r="I29" s="47">
        <f>+IFERROR(I28/H28-1,"nm")</f>
        <v>0.24852071005917153</v>
      </c>
      <c r="K29" s="47"/>
    </row>
    <row r="30" spans="1:14" x14ac:dyDescent="0.3">
      <c r="A30" s="44" t="s">
        <v>144</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3">
      <c r="A31" s="44" t="s">
        <v>145</v>
      </c>
      <c r="B31" s="47" t="str">
        <f t="shared" ref="B31" si="46">+IFERROR(B29-B30,"nm")</f>
        <v>nm</v>
      </c>
      <c r="C31" s="47">
        <f t="shared" ref="C31" si="47">+IFERROR(C29-C30,"nm")</f>
        <v>-0.25742718446601942</v>
      </c>
      <c r="D31" s="47">
        <f t="shared" ref="D31" si="48">+IFERROR(D29-D30,"nm")</f>
        <v>-1.5299026425591167E-3</v>
      </c>
      <c r="E31" s="47">
        <f t="shared" ref="E31" si="49">+IFERROR(E29-E30,"nm")</f>
        <v>1.0526315789473467E-3</v>
      </c>
      <c r="F31" s="47">
        <f t="shared" ref="F31" si="50">+IFERROR(F29-F30,"nm")</f>
        <v>3.3613445378151141E-3</v>
      </c>
      <c r="G31" s="47">
        <f t="shared" ref="G31" si="51">+IFERROR(G29-G30,"nm")</f>
        <v>4.321608040200986E-3</v>
      </c>
      <c r="H31" s="47">
        <f t="shared" ref="H31" si="52">+IFERROR(H29-H30,"nm")</f>
        <v>2.5581395348836904E-3</v>
      </c>
      <c r="I31" s="47">
        <f>+IFERROR(I29-I30,"nm")</f>
        <v>-1.4792899408284654E-3</v>
      </c>
    </row>
    <row r="32" spans="1:14" x14ac:dyDescent="0.3">
      <c r="A32" s="9" t="s">
        <v>137</v>
      </c>
      <c r="B32" s="48">
        <f t="shared" ref="B32:H32" si="53">+B38+B35</f>
        <v>3766</v>
      </c>
      <c r="C32" s="48">
        <f t="shared" si="53"/>
        <v>3896</v>
      </c>
      <c r="D32" s="48">
        <f t="shared" si="53"/>
        <v>4015</v>
      </c>
      <c r="E32" s="48">
        <f t="shared" si="53"/>
        <v>3760</v>
      </c>
      <c r="F32" s="48">
        <f t="shared" si="53"/>
        <v>4074</v>
      </c>
      <c r="G32" s="48">
        <f t="shared" si="53"/>
        <v>3047</v>
      </c>
      <c r="H32" s="48">
        <f t="shared" si="53"/>
        <v>5219</v>
      </c>
      <c r="I32" s="48">
        <f>+I38+I35</f>
        <v>5238</v>
      </c>
      <c r="K32" s="53"/>
    </row>
    <row r="33" spans="1:14" x14ac:dyDescent="0.3">
      <c r="A33" s="46" t="s">
        <v>135</v>
      </c>
      <c r="B33" s="47" t="str">
        <f t="shared" ref="B33" si="54">+IFERROR(B32/A32-1,"nm")</f>
        <v>nm</v>
      </c>
      <c r="C33" s="47">
        <f t="shared" ref="C33" si="55">+IFERROR(C32/B32-1,"nm")</f>
        <v>3.4519383961763239E-2</v>
      </c>
      <c r="D33" s="47">
        <f t="shared" ref="D33" si="56">+IFERROR(D32/C32-1,"nm")</f>
        <v>3.0544147843942548E-2</v>
      </c>
      <c r="E33" s="47">
        <f t="shared" ref="E33" si="57">+IFERROR(E32/D32-1,"nm")</f>
        <v>-6.3511830635118338E-2</v>
      </c>
      <c r="F33" s="47">
        <f t="shared" ref="F33" si="58">+IFERROR(F32/E32-1,"nm")</f>
        <v>8.3510638297872308E-2</v>
      </c>
      <c r="G33" s="47">
        <f t="shared" ref="G33" si="59">+IFERROR(G32/F32-1,"nm")</f>
        <v>-0.25208640157093765</v>
      </c>
      <c r="H33" s="47">
        <f t="shared" ref="H33" si="60">+IFERROR(H32/G32-1,"nm")</f>
        <v>0.71283229405973092</v>
      </c>
      <c r="I33" s="47">
        <f>+IFERROR(I32/H32-1,"nm")</f>
        <v>3.6405441655489312E-3</v>
      </c>
      <c r="K33" s="47"/>
    </row>
    <row r="34" spans="1:14" x14ac:dyDescent="0.3">
      <c r="A34" s="46" t="s">
        <v>138</v>
      </c>
      <c r="B34" s="47">
        <f t="shared" ref="B34:H34" si="61">+IFERROR(B32/B$18,"nm")</f>
        <v>0.27409024745269289</v>
      </c>
      <c r="C34" s="47">
        <f t="shared" si="61"/>
        <v>0.26388512598211866</v>
      </c>
      <c r="D34" s="47">
        <f t="shared" si="61"/>
        <v>0.26386698212407994</v>
      </c>
      <c r="E34" s="47">
        <f t="shared" si="61"/>
        <v>0.25311342982160889</v>
      </c>
      <c r="F34" s="47">
        <f t="shared" si="61"/>
        <v>0.25619418941013711</v>
      </c>
      <c r="G34" s="47">
        <f t="shared" si="61"/>
        <v>0.2103700635183651</v>
      </c>
      <c r="H34" s="47">
        <f t="shared" si="61"/>
        <v>0.30380115256999823</v>
      </c>
      <c r="I34" s="47">
        <f>+IFERROR(I32/I$18,"nm")</f>
        <v>0.28540293140086087</v>
      </c>
      <c r="K34" s="47"/>
    </row>
    <row r="35" spans="1:14" x14ac:dyDescent="0.3">
      <c r="A35" s="9" t="s">
        <v>139</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135</v>
      </c>
      <c r="B36" s="47" t="str">
        <f t="shared" ref="B36" si="62">+IFERROR(B35/A35-1,"nm")</f>
        <v>nm</v>
      </c>
      <c r="C36" s="47">
        <f t="shared" ref="C36" si="63">+IFERROR(C35/B35-1,"nm")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row>
    <row r="37" spans="1:14" x14ac:dyDescent="0.3">
      <c r="A37" s="46" t="s">
        <v>140</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row>
    <row r="38" spans="1:14" x14ac:dyDescent="0.3">
      <c r="A38" s="9" t="s">
        <v>141</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x14ac:dyDescent="0.3">
      <c r="A39" s="46" t="s">
        <v>135</v>
      </c>
      <c r="B39" s="47" t="str">
        <f t="shared" ref="B39" si="70">+IFERROR(B38/A38-1,"nm")</f>
        <v>nm</v>
      </c>
      <c r="C39" s="47">
        <f t="shared" ref="C39" si="71">+IFERROR(C38/B38-1,"nm")</f>
        <v>3.2373113854595292E-2</v>
      </c>
      <c r="D39" s="47">
        <f t="shared" ref="D39" si="72">+IFERROR(D38/C38-1,"nm")</f>
        <v>2.9763486579856391E-2</v>
      </c>
      <c r="E39" s="47">
        <f t="shared" ref="E39" si="73">+IFERROR(E38/D38-1,"nm")</f>
        <v>-7.096774193548383E-2</v>
      </c>
      <c r="F39" s="47">
        <f t="shared" ref="F39" si="74">+IFERROR(F38/E38-1,"nm")</f>
        <v>9.0277777777777679E-2</v>
      </c>
      <c r="G39" s="47">
        <f t="shared" ref="G39" si="75">+IFERROR(G38/F38-1,"nm")</f>
        <v>-0.26140127388535028</v>
      </c>
      <c r="H39" s="47">
        <f t="shared" ref="H39" si="76">+IFERROR(H38/G38-1,"nm")</f>
        <v>0.75543290789927564</v>
      </c>
      <c r="I39" s="47">
        <f>+IFERROR(I38/H38-1,"nm")</f>
        <v>4.9125564943997002E-3</v>
      </c>
    </row>
    <row r="40" spans="1:14" x14ac:dyDescent="0.3">
      <c r="A40" s="46" t="s">
        <v>138</v>
      </c>
      <c r="B40" s="47">
        <f t="shared" ref="B40:H40" si="77">+IFERROR(B38/B$18,"nm")</f>
        <v>0.26528384279475981</v>
      </c>
      <c r="C40" s="47">
        <f t="shared" si="77"/>
        <v>0.25487672717420751</v>
      </c>
      <c r="D40" s="47">
        <f t="shared" si="77"/>
        <v>0.25466614090431128</v>
      </c>
      <c r="E40" s="47">
        <f t="shared" si="77"/>
        <v>0.24234264557388085</v>
      </c>
      <c r="F40" s="47">
        <f t="shared" si="77"/>
        <v>0.2468242988303358</v>
      </c>
      <c r="G40" s="47">
        <f t="shared" si="77"/>
        <v>0.20015189174261253</v>
      </c>
      <c r="H40" s="47">
        <f t="shared" si="77"/>
        <v>0.29623377379358518</v>
      </c>
      <c r="I40" s="47">
        <f>+IFERROR(I38/I$18,"nm")</f>
        <v>0.27864654279954232</v>
      </c>
    </row>
    <row r="41" spans="1:14" x14ac:dyDescent="0.3">
      <c r="A41" s="9" t="s">
        <v>142</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135</v>
      </c>
      <c r="B42" s="47" t="str">
        <f t="shared" ref="B42" si="78">+IFERROR(B41/A41-1,"nm")</f>
        <v>nm</v>
      </c>
      <c r="C42" s="47">
        <f t="shared" ref="C42" si="79">+IFERROR(C41/B41-1,"nm")</f>
        <v>0.16346153846153855</v>
      </c>
      <c r="D42" s="47">
        <f t="shared" ref="D42" si="80">+IFERROR(D41/C41-1,"nm")</f>
        <v>-7.8512396694214837E-2</v>
      </c>
      <c r="E42" s="47">
        <f t="shared" ref="E42" si="81">+IFERROR(E41/D41-1,"nm")</f>
        <v>-0.12107623318385652</v>
      </c>
      <c r="F42" s="47">
        <f t="shared" ref="F42" si="82">+IFERROR(F41/E41-1,"nm")</f>
        <v>-0.40306122448979587</v>
      </c>
      <c r="G42" s="47">
        <f t="shared" ref="G42" si="83">+IFERROR(G41/F41-1,"nm")</f>
        <v>-5.9829059829059839E-2</v>
      </c>
      <c r="H42" s="47">
        <f t="shared" ref="H42" si="84">+IFERROR(H41/G41-1,"nm")</f>
        <v>-0.10909090909090913</v>
      </c>
      <c r="I42" s="47">
        <f>+IFERROR(I41/H41-1,"nm")</f>
        <v>0.48979591836734704</v>
      </c>
      <c r="K42" s="47"/>
    </row>
    <row r="43" spans="1:14" x14ac:dyDescent="0.3">
      <c r="A43" s="46" t="s">
        <v>140</v>
      </c>
      <c r="B43" s="47">
        <f t="shared" ref="B43:H43" si="85">+IFERROR(B41/B$18,"nm")</f>
        <v>1.5138282387190683E-2</v>
      </c>
      <c r="C43" s="47">
        <f t="shared" si="85"/>
        <v>1.6391221891086428E-2</v>
      </c>
      <c r="D43" s="47">
        <f t="shared" si="85"/>
        <v>1.4655625657202945E-2</v>
      </c>
      <c r="E43" s="47">
        <f t="shared" si="85"/>
        <v>1.3194210703466847E-2</v>
      </c>
      <c r="F43" s="47">
        <f t="shared" si="85"/>
        <v>7.3575650861526856E-3</v>
      </c>
      <c r="G43" s="47">
        <f t="shared" si="85"/>
        <v>7.5945871306268989E-3</v>
      </c>
      <c r="H43" s="47">
        <f t="shared" si="85"/>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143</v>
      </c>
      <c r="B45" s="9">
        <f>+Historicals!B111</f>
        <v>7126</v>
      </c>
      <c r="C45" s="9">
        <f>+Historicals!C111</f>
        <v>7315</v>
      </c>
      <c r="D45" s="9">
        <f>+Historicals!D111</f>
        <v>7970</v>
      </c>
      <c r="E45" s="9">
        <f>+Historicals!E111</f>
        <v>9242</v>
      </c>
      <c r="F45" s="9">
        <f>+Historicals!F111</f>
        <v>9812</v>
      </c>
      <c r="G45" s="9">
        <f>+Historicals!G111</f>
        <v>9347</v>
      </c>
      <c r="H45" s="9">
        <f>+Historicals!H111</f>
        <v>11456</v>
      </c>
      <c r="I45" s="9">
        <f>+Historicals!I111</f>
        <v>12479</v>
      </c>
    </row>
    <row r="46" spans="1:14" x14ac:dyDescent="0.3">
      <c r="A46" s="44" t="s">
        <v>135</v>
      </c>
      <c r="B46" s="47" t="str">
        <f t="shared" ref="B46" si="86">+IFERROR(B45/A45-1,"nm")</f>
        <v>nm</v>
      </c>
      <c r="C46" s="47">
        <f t="shared" ref="C46" si="87">+IFERROR(C45/B45-1,"nm")</f>
        <v>2.6522593320235766E-2</v>
      </c>
      <c r="D46" s="47">
        <f t="shared" ref="D46" si="88">+IFERROR(D45/C45-1,"nm")</f>
        <v>8.9542036910458034E-2</v>
      </c>
      <c r="E46" s="47">
        <f t="shared" ref="E46" si="89">+IFERROR(E45/D45-1,"nm")</f>
        <v>0.15959849435382689</v>
      </c>
      <c r="F46" s="47">
        <f t="shared" ref="F46" si="90">+IFERROR(F45/E45-1,"nm")</f>
        <v>6.1674962129409261E-2</v>
      </c>
      <c r="G46" s="47">
        <f t="shared" ref="G46" si="91">+IFERROR(G45/F45-1,"nm")</f>
        <v>-4.7390949857317621E-2</v>
      </c>
      <c r="H46" s="47">
        <f t="shared" ref="H46" si="92">+IFERROR(H45/G45-1,"nm")</f>
        <v>0.22563389322777372</v>
      </c>
      <c r="I46" s="47">
        <f>+IFERROR(I45/H45-1,"nm")</f>
        <v>8.9298184357541999E-2</v>
      </c>
    </row>
    <row r="47" spans="1:14" x14ac:dyDescent="0.3">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x14ac:dyDescent="0.3">
      <c r="A48" s="44" t="s">
        <v>135</v>
      </c>
      <c r="B48" s="47" t="str">
        <f t="shared" ref="B48" si="93">+IFERROR(B47/A47-1,"nm")</f>
        <v>nm</v>
      </c>
      <c r="C48" s="47">
        <f t="shared" ref="C48" si="94">+IFERROR(C47/B47-1,"nm")</f>
        <v>3.4871358707208255E-2</v>
      </c>
      <c r="D48" s="47">
        <f t="shared" ref="D48" si="95">+IFERROR(D47/C47-1,"nm")</f>
        <v>6.6776248202177868E-2</v>
      </c>
      <c r="E48" s="47">
        <f t="shared" ref="E48" si="96">+IFERROR(E47/D47-1,"nm")</f>
        <v>0.1315485362095532</v>
      </c>
      <c r="F48" s="47">
        <f t="shared" ref="F48" si="97">+IFERROR(F47/E47-1,"nm")</f>
        <v>7.1148936170212673E-2</v>
      </c>
      <c r="G48" s="47">
        <f t="shared" ref="G48" si="98">+IFERROR(G47/F47-1,"nm")</f>
        <v>-6.3721595423486432E-2</v>
      </c>
      <c r="H48" s="47">
        <f t="shared" ref="H48" si="99">+IFERROR(H47/G47-1,"nm")</f>
        <v>0.18295994568907004</v>
      </c>
      <c r="I48" s="47">
        <f>+IFERROR(I47/H47-1,"nm")</f>
        <v>5.9971305595408975E-2</v>
      </c>
    </row>
    <row r="49" spans="1:9" x14ac:dyDescent="0.3">
      <c r="A49" s="44" t="s">
        <v>144</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x14ac:dyDescent="0.3">
      <c r="A50" s="44" t="s">
        <v>145</v>
      </c>
      <c r="B50" s="47" t="str">
        <f t="shared" ref="B50:H50" si="100">+IFERROR(B48-B49,"nm")</f>
        <v>nm</v>
      </c>
      <c r="C50" s="47">
        <f t="shared" si="100"/>
        <v>-0.33512864129279174</v>
      </c>
      <c r="D50" s="47">
        <f t="shared" si="100"/>
        <v>-1.3223751797822134E-2</v>
      </c>
      <c r="E50" s="47">
        <f t="shared" si="100"/>
        <v>7.1548536209553204E-2</v>
      </c>
      <c r="F50" s="47">
        <f t="shared" si="100"/>
        <v>-4.8851063829787322E-2</v>
      </c>
      <c r="G50" s="47">
        <f t="shared" si="100"/>
        <v>-3.3721595423486433E-2</v>
      </c>
      <c r="H50" s="47">
        <f t="shared" si="100"/>
        <v>5.2959945689070032E-2</v>
      </c>
      <c r="I50" s="47">
        <f>+IFERROR(I48-I49,"nm")</f>
        <v>-3.0028694404591022E-2</v>
      </c>
    </row>
    <row r="51" spans="1:9" x14ac:dyDescent="0.3">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x14ac:dyDescent="0.3">
      <c r="A52" s="44" t="s">
        <v>135</v>
      </c>
      <c r="B52" s="47" t="str">
        <f t="shared" ref="B52" si="101">+IFERROR(B51/A51-1,"nm")</f>
        <v>nm</v>
      </c>
      <c r="C52" s="47">
        <f t="shared" ref="C52" si="102">+IFERROR(C51/B51-1,"nm")</f>
        <v>1.9502681618722484E-2</v>
      </c>
      <c r="D52" s="47">
        <f t="shared" ref="D52" si="103">+IFERROR(D51/C51-1,"nm")</f>
        <v>0.14538498326159721</v>
      </c>
      <c r="E52" s="47">
        <f t="shared" ref="E52" si="104">+IFERROR(E51/D51-1,"nm")</f>
        <v>0.22755741127348639</v>
      </c>
      <c r="F52" s="47">
        <f t="shared" ref="F52" si="105">+IFERROR(F51/E51-1,"nm")</f>
        <v>5.0000000000000044E-2</v>
      </c>
      <c r="G52" s="47">
        <f t="shared" ref="G52" si="106">+IFERROR(G51/F51-1,"nm")</f>
        <v>-1.1013929381276322E-2</v>
      </c>
      <c r="H52" s="47">
        <f t="shared" ref="H52" si="107">+IFERROR(H51/G51-1,"nm")</f>
        <v>0.30887651490337364</v>
      </c>
      <c r="I52" s="47">
        <f>+IFERROR(I51/H51-1,"nm")</f>
        <v>0.13288288288288297</v>
      </c>
    </row>
    <row r="53" spans="1:9" x14ac:dyDescent="0.3">
      <c r="A53" s="44" t="s">
        <v>144</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x14ac:dyDescent="0.3">
      <c r="A54" s="44" t="s">
        <v>145</v>
      </c>
      <c r="B54" s="47" t="str">
        <f t="shared" ref="B54:H54" si="108">+IFERROR(B52-B53,"nm")</f>
        <v>nm</v>
      </c>
      <c r="C54" s="47">
        <f t="shared" si="108"/>
        <v>-0.23049731838127752</v>
      </c>
      <c r="D54" s="47">
        <f t="shared" si="108"/>
        <v>-2.4615016738402801E-2</v>
      </c>
      <c r="E54" s="47">
        <f t="shared" si="108"/>
        <v>6.7557411273486384E-2</v>
      </c>
      <c r="F54" s="47">
        <f t="shared" si="108"/>
        <v>-3.9999999999999952E-2</v>
      </c>
      <c r="G54" s="47">
        <f t="shared" si="108"/>
        <v>-3.1013929381276322E-2</v>
      </c>
      <c r="H54" s="47">
        <f t="shared" si="108"/>
        <v>5.8876514903373645E-2</v>
      </c>
      <c r="I54" s="47">
        <f>+IFERROR(I52-I53,"nm")</f>
        <v>-2.7117117117117034E-2</v>
      </c>
    </row>
    <row r="55" spans="1:9" x14ac:dyDescent="0.3">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x14ac:dyDescent="0.3">
      <c r="A56" s="44" t="s">
        <v>135</v>
      </c>
      <c r="B56" s="47" t="str">
        <f t="shared" ref="B56" si="109">+IFERROR(B55/A55-1,"nm")</f>
        <v>nm</v>
      </c>
      <c r="C56" s="47">
        <f t="shared" ref="C56" si="110">+IFERROR(C55/B55-1,"nm")</f>
        <v>-4.0322580645161255E-2</v>
      </c>
      <c r="D56" s="47">
        <f t="shared" ref="D56" si="111">+IFERROR(D55/C55-1,"nm")</f>
        <v>7.2829131652661028E-2</v>
      </c>
      <c r="E56" s="47">
        <f t="shared" ref="E56" si="112">+IFERROR(E55/D55-1,"nm")</f>
        <v>0.11488250652741505</v>
      </c>
      <c r="F56" s="47">
        <f t="shared" ref="F56" si="113">+IFERROR(F55/E55-1,"nm")</f>
        <v>1.1709601873536313E-2</v>
      </c>
      <c r="G56" s="47">
        <f t="shared" ref="G56" si="114">+IFERROR(G55/F55-1,"nm")</f>
        <v>-6.944444444444442E-2</v>
      </c>
      <c r="H56" s="47">
        <f t="shared" ref="H56" si="115">+IFERROR(H55/G55-1,"nm")</f>
        <v>0.21890547263681581</v>
      </c>
      <c r="I56" s="47">
        <f>+IFERROR(I55/H55-1,"nm")</f>
        <v>0.15102040816326534</v>
      </c>
    </row>
    <row r="57" spans="1:9" x14ac:dyDescent="0.3">
      <c r="A57" s="44" t="s">
        <v>144</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x14ac:dyDescent="0.3">
      <c r="A58" s="44" t="s">
        <v>145</v>
      </c>
      <c r="B58" s="47" t="str">
        <f t="shared" ref="B58:H58" si="116">+IFERROR(B56-B57,"nm")</f>
        <v>nm</v>
      </c>
      <c r="C58" s="47">
        <f t="shared" si="116"/>
        <v>-0.19032258064516125</v>
      </c>
      <c r="D58" s="47">
        <f t="shared" si="116"/>
        <v>2.8291316526610211E-3</v>
      </c>
      <c r="E58" s="47">
        <f t="shared" si="116"/>
        <v>5.4882506527415054E-2</v>
      </c>
      <c r="F58" s="47">
        <f t="shared" si="116"/>
        <v>-3.829039812646369E-2</v>
      </c>
      <c r="G58" s="47">
        <f t="shared" si="116"/>
        <v>-3.9444444444444421E-2</v>
      </c>
      <c r="H58" s="47">
        <f t="shared" si="116"/>
        <v>2.890547263681581E-2</v>
      </c>
      <c r="I58" s="47">
        <f>+IFERROR(I56-I57,"nm")</f>
        <v>-1.8979591836734672E-2</v>
      </c>
    </row>
    <row r="59" spans="1:9" x14ac:dyDescent="0.3">
      <c r="A59" s="9" t="s">
        <v>137</v>
      </c>
      <c r="B59" s="48">
        <f t="shared" ref="B59:H59" si="117">+B65+B62</f>
        <v>1611</v>
      </c>
      <c r="C59" s="48">
        <f t="shared" si="117"/>
        <v>1872</v>
      </c>
      <c r="D59" s="48">
        <f t="shared" si="117"/>
        <v>1613</v>
      </c>
      <c r="E59" s="48">
        <f t="shared" si="117"/>
        <v>1703</v>
      </c>
      <c r="F59" s="48">
        <f t="shared" si="117"/>
        <v>2106</v>
      </c>
      <c r="G59" s="48">
        <f t="shared" si="117"/>
        <v>1673</v>
      </c>
      <c r="H59" s="48">
        <f t="shared" si="117"/>
        <v>2571</v>
      </c>
      <c r="I59" s="48">
        <f>+I65+I62</f>
        <v>3427</v>
      </c>
    </row>
    <row r="60" spans="1:9" x14ac:dyDescent="0.3">
      <c r="A60" s="46" t="s">
        <v>135</v>
      </c>
      <c r="B60" s="47" t="str">
        <f t="shared" ref="B60" si="118">+IFERROR(B59/A59-1,"nm")</f>
        <v>nm</v>
      </c>
      <c r="C60" s="47">
        <f t="shared" ref="C60" si="119">+IFERROR(C59/B59-1,"nm")</f>
        <v>0.16201117318435765</v>
      </c>
      <c r="D60" s="47">
        <f t="shared" ref="D60" si="120">+IFERROR(D59/C59-1,"nm")</f>
        <v>-0.13835470085470081</v>
      </c>
      <c r="E60" s="47">
        <f t="shared" ref="E60" si="121">+IFERROR(E59/D59-1,"nm")</f>
        <v>5.5796652200867936E-2</v>
      </c>
      <c r="F60" s="47">
        <f t="shared" ref="F60" si="122">+IFERROR(F59/E59-1,"nm")</f>
        <v>0.23664122137404586</v>
      </c>
      <c r="G60" s="47">
        <f t="shared" ref="G60" si="123">+IFERROR(G59/F59-1,"nm")</f>
        <v>-0.20560303893637222</v>
      </c>
      <c r="H60" s="47">
        <f t="shared" ref="H60" si="124">+IFERROR(H59/G59-1,"nm")</f>
        <v>0.53676031081888831</v>
      </c>
      <c r="I60" s="47">
        <f>+IFERROR(I59/H59-1,"nm")</f>
        <v>0.33294437961882539</v>
      </c>
    </row>
    <row r="61" spans="1:9" x14ac:dyDescent="0.3">
      <c r="A61" s="46" t="s">
        <v>138</v>
      </c>
      <c r="B61" s="47">
        <f t="shared" ref="B61:H61" si="125">+IFERROR(B59/B$45,"nm")</f>
        <v>0.22607353353915241</v>
      </c>
      <c r="C61" s="47">
        <f t="shared" si="125"/>
        <v>0.25591250854408748</v>
      </c>
      <c r="D61" s="47">
        <f t="shared" si="125"/>
        <v>0.20238393977415309</v>
      </c>
      <c r="E61" s="47">
        <f t="shared" si="125"/>
        <v>0.18426747457260334</v>
      </c>
      <c r="F61" s="47">
        <f t="shared" si="125"/>
        <v>0.21463514064410924</v>
      </c>
      <c r="G61" s="47">
        <f t="shared" si="125"/>
        <v>0.17898791055953783</v>
      </c>
      <c r="H61" s="47">
        <f t="shared" si="125"/>
        <v>0.22442388268156424</v>
      </c>
      <c r="I61" s="47">
        <f>+IFERROR(I59/I$45,"nm")</f>
        <v>0.27462136389133746</v>
      </c>
    </row>
    <row r="62" spans="1:9" x14ac:dyDescent="0.3">
      <c r="A62" s="9" t="s">
        <v>139</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row>
    <row r="63" spans="1:9" x14ac:dyDescent="0.3">
      <c r="A63" s="46" t="s">
        <v>135</v>
      </c>
      <c r="B63" s="47" t="str">
        <f t="shared" ref="B63" si="126">+IFERROR(B62/A62-1,"nm")</f>
        <v>nm</v>
      </c>
      <c r="C63" s="47">
        <f t="shared" ref="C63" si="127">+IFERROR(C62/B62-1,"nm")</f>
        <v>-2.2988505747126409E-2</v>
      </c>
      <c r="D63" s="47">
        <f t="shared" ref="D63" si="128">+IFERROR(D62/C62-1,"nm")</f>
        <v>0.24705882352941178</v>
      </c>
      <c r="E63" s="47">
        <f t="shared" ref="E63" si="129">+IFERROR(E62/D62-1,"nm")</f>
        <v>9.4339622641509413E-2</v>
      </c>
      <c r="F63" s="47">
        <f t="shared" ref="F63" si="130">+IFERROR(F62/E62-1,"nm")</f>
        <v>-4.31034482758621E-2</v>
      </c>
      <c r="G63" s="47">
        <f t="shared" ref="G63" si="131">+IFERROR(G62/F62-1,"nm")</f>
        <v>0.18918918918918926</v>
      </c>
      <c r="H63" s="47">
        <f t="shared" ref="H63" si="132">+IFERROR(H62/G62-1,"nm")</f>
        <v>3.0303030303030276E-2</v>
      </c>
      <c r="I63" s="47">
        <f>+IFERROR(I62/H62-1,"nm")</f>
        <v>-1.4705882352941124E-2</v>
      </c>
    </row>
    <row r="64" spans="1:9" x14ac:dyDescent="0.3">
      <c r="A64" s="46" t="s">
        <v>140</v>
      </c>
      <c r="B64" s="47">
        <f t="shared" ref="B64:H64" si="133">+IFERROR(B62/B$45,"nm")</f>
        <v>1.2208812798203761E-2</v>
      </c>
      <c r="C64" s="47">
        <f t="shared" si="133"/>
        <v>1.1619958988380041E-2</v>
      </c>
      <c r="D64" s="47">
        <f t="shared" si="133"/>
        <v>1.3299874529485571E-2</v>
      </c>
      <c r="E64" s="47">
        <f t="shared" si="133"/>
        <v>1.2551395801774508E-2</v>
      </c>
      <c r="F64" s="47">
        <f t="shared" si="133"/>
        <v>1.1312678353037097E-2</v>
      </c>
      <c r="G64" s="47">
        <f t="shared" si="133"/>
        <v>1.4122178239007167E-2</v>
      </c>
      <c r="H64" s="47">
        <f t="shared" si="133"/>
        <v>1.1871508379888268E-2</v>
      </c>
      <c r="I64" s="47">
        <f>+IFERROR(I62/I$45,"nm")</f>
        <v>1.0738039907043834E-2</v>
      </c>
    </row>
    <row r="65" spans="1:11" x14ac:dyDescent="0.3">
      <c r="A65" s="9" t="s">
        <v>141</v>
      </c>
      <c r="B65" s="9">
        <f>+Historicals!B135</f>
        <v>1524</v>
      </c>
      <c r="C65" s="9">
        <f>+Historicals!C135</f>
        <v>1787</v>
      </c>
      <c r="D65" s="9">
        <f>+Historicals!D135</f>
        <v>1507</v>
      </c>
      <c r="E65" s="9">
        <f>+Historicals!E135</f>
        <v>1587</v>
      </c>
      <c r="F65" s="9">
        <f>+Historicals!F135</f>
        <v>1995</v>
      </c>
      <c r="G65" s="9">
        <f>+Historicals!G135</f>
        <v>1541</v>
      </c>
      <c r="H65" s="9">
        <f>+Historicals!H135</f>
        <v>2435</v>
      </c>
      <c r="I65" s="9">
        <f>+Historicals!I135</f>
        <v>3293</v>
      </c>
    </row>
    <row r="66" spans="1:11" x14ac:dyDescent="0.3">
      <c r="A66" s="46" t="s">
        <v>135</v>
      </c>
      <c r="B66" s="47" t="str">
        <f t="shared" ref="B66" si="134">+IFERROR(B65/A65-1,"nm")</f>
        <v>nm</v>
      </c>
      <c r="C66" s="47">
        <f t="shared" ref="C66" si="135">+IFERROR(C65/B65-1,"nm")</f>
        <v>0.17257217847769035</v>
      </c>
      <c r="D66" s="47">
        <f t="shared" ref="D66" si="136">+IFERROR(D65/C65-1,"nm")</f>
        <v>-0.15668718522663683</v>
      </c>
      <c r="E66" s="47">
        <f t="shared" ref="E66" si="137">+IFERROR(E65/D65-1,"nm")</f>
        <v>5.3085600530855981E-2</v>
      </c>
      <c r="F66" s="47">
        <f t="shared" ref="F66" si="138">+IFERROR(F65/E65-1,"nm")</f>
        <v>0.25708884688090738</v>
      </c>
      <c r="G66" s="47">
        <f t="shared" ref="G66" si="139">+IFERROR(G65/F65-1,"nm")</f>
        <v>-0.22756892230576442</v>
      </c>
      <c r="H66" s="47">
        <f t="shared" ref="H66" si="140">+IFERROR(H65/G65-1,"nm")</f>
        <v>0.58014276443867629</v>
      </c>
      <c r="I66" s="47">
        <f>+IFERROR(I65/H65-1,"nm")</f>
        <v>0.3523613963039014</v>
      </c>
    </row>
    <row r="67" spans="1:11" x14ac:dyDescent="0.3">
      <c r="A67" s="46" t="s">
        <v>138</v>
      </c>
      <c r="B67" s="47">
        <f t="shared" ref="B67:H67" si="141">+IFERROR(B65/B$45,"nm")</f>
        <v>0.21386472074094864</v>
      </c>
      <c r="C67" s="47">
        <f t="shared" si="141"/>
        <v>0.24429254955570745</v>
      </c>
      <c r="D67" s="47">
        <f t="shared" si="141"/>
        <v>0.1890840652446675</v>
      </c>
      <c r="E67" s="47">
        <f t="shared" si="141"/>
        <v>0.17171607877082881</v>
      </c>
      <c r="F67" s="47">
        <f t="shared" si="141"/>
        <v>0.20332246229107215</v>
      </c>
      <c r="G67" s="47">
        <f t="shared" si="141"/>
        <v>0.16486573232053064</v>
      </c>
      <c r="H67" s="47">
        <f t="shared" si="141"/>
        <v>0.21255237430167598</v>
      </c>
      <c r="I67" s="47">
        <f>+IFERROR(I65/I$45,"nm")</f>
        <v>0.26388332398429359</v>
      </c>
    </row>
    <row r="68" spans="1:11" x14ac:dyDescent="0.3">
      <c r="A68" s="9" t="s">
        <v>142</v>
      </c>
      <c r="B68" s="9">
        <f>+Historicals!B157</f>
        <v>236</v>
      </c>
      <c r="C68" s="9">
        <f>+Historicals!C157</f>
        <v>234</v>
      </c>
      <c r="D68" s="9">
        <f>+Historicals!D157</f>
        <v>173</v>
      </c>
      <c r="E68" s="9">
        <f>+Historicals!E157</f>
        <v>240</v>
      </c>
      <c r="F68" s="9">
        <f>+Historicals!F157</f>
        <v>233</v>
      </c>
      <c r="G68" s="9">
        <f>+Historicals!G157</f>
        <v>139</v>
      </c>
      <c r="H68" s="9">
        <f>+Historicals!H157</f>
        <v>153</v>
      </c>
      <c r="I68" s="9">
        <f>+Historicals!I157</f>
        <v>197</v>
      </c>
      <c r="K68" s="49"/>
    </row>
    <row r="69" spans="1:11" x14ac:dyDescent="0.3">
      <c r="A69" s="46" t="s">
        <v>135</v>
      </c>
      <c r="B69" s="47" t="str">
        <f t="shared" ref="B69" si="142">+IFERROR(B68/A68-1,"nm")</f>
        <v>nm</v>
      </c>
      <c r="C69" s="47">
        <f t="shared" ref="C69" si="143">+IFERROR(C68/B68-1,"nm")</f>
        <v>-8.4745762711864181E-3</v>
      </c>
      <c r="D69" s="47">
        <f t="shared" ref="D69" si="144">+IFERROR(D68/C68-1,"nm")</f>
        <v>-0.26068376068376065</v>
      </c>
      <c r="E69" s="47">
        <f t="shared" ref="E69" si="145">+IFERROR(E68/D68-1,"nm")</f>
        <v>0.38728323699421963</v>
      </c>
      <c r="F69" s="47">
        <f t="shared" ref="F69" si="146">+IFERROR(F68/E68-1,"nm")</f>
        <v>-2.9166666666666674E-2</v>
      </c>
      <c r="G69" s="47">
        <f>+IFERROR(G68/F68-1,"nm")</f>
        <v>-0.40343347639484983</v>
      </c>
      <c r="H69" s="47">
        <f>+IFERROR(H68/G68-1,"nm")</f>
        <v>0.10071942446043169</v>
      </c>
      <c r="I69" s="47">
        <f>+IFERROR(I68/H68-1,"nm")</f>
        <v>0.28758169934640532</v>
      </c>
    </row>
    <row r="70" spans="1:11" x14ac:dyDescent="0.3">
      <c r="A70" s="46" t="s">
        <v>140</v>
      </c>
      <c r="B70" s="47">
        <f t="shared" ref="B70:H70" si="147">+IFERROR(B68/B$45,"nm")</f>
        <v>3.3118158854897557E-2</v>
      </c>
      <c r="C70" s="47">
        <f t="shared" si="147"/>
        <v>3.1989063568010935E-2</v>
      </c>
      <c r="D70" s="47">
        <f t="shared" si="147"/>
        <v>2.1706398996235884E-2</v>
      </c>
      <c r="E70" s="47">
        <f t="shared" si="147"/>
        <v>2.5968405107119671E-2</v>
      </c>
      <c r="F70" s="47">
        <f t="shared" si="147"/>
        <v>2.3746432939258051E-2</v>
      </c>
      <c r="G70" s="47">
        <f t="shared" si="147"/>
        <v>1.4871081630469669E-2</v>
      </c>
      <c r="H70" s="47">
        <f t="shared" si="147"/>
        <v>1.3355446927374302E-2</v>
      </c>
      <c r="I70" s="47">
        <f>+IFERROR(I68/I$45,"nm")</f>
        <v>1.5786521355877874E-2</v>
      </c>
    </row>
    <row r="71" spans="1:11" x14ac:dyDescent="0.3">
      <c r="A71" s="43" t="s">
        <v>111</v>
      </c>
      <c r="B71" s="43"/>
      <c r="C71" s="43"/>
      <c r="D71" s="43"/>
      <c r="E71" s="43"/>
      <c r="F71" s="43"/>
      <c r="G71" s="43"/>
      <c r="H71" s="43"/>
      <c r="I71" s="43"/>
    </row>
    <row r="72" spans="1:11" x14ac:dyDescent="0.3">
      <c r="A72" s="9" t="s">
        <v>143</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row>
    <row r="73" spans="1:11" x14ac:dyDescent="0.3">
      <c r="A73" s="44" t="s">
        <v>135</v>
      </c>
      <c r="B73" s="47" t="str">
        <f t="shared" ref="B73" si="148">+IFERROR(B72/A72-1,"nm")</f>
        <v>nm</v>
      </c>
      <c r="C73" s="47">
        <f t="shared" ref="C73" si="149">+IFERROR(C72/B72-1,"nm")</f>
        <v>0.23410498858819695</v>
      </c>
      <c r="D73" s="47">
        <f t="shared" ref="D73" si="150">+IFERROR(D72/C72-1,"nm")</f>
        <v>0.11941875825627468</v>
      </c>
      <c r="E73" s="47">
        <f t="shared" ref="E73" si="151">+IFERROR(E72/D72-1,"nm")</f>
        <v>0.21170639603493036</v>
      </c>
      <c r="F73" s="47">
        <f t="shared" ref="F73" si="152">+IFERROR(F72/E72-1,"nm")</f>
        <v>0.20919361121932223</v>
      </c>
      <c r="G73" s="47">
        <f t="shared" ref="G73" si="153">+IFERROR(G72/F72-1,"nm")</f>
        <v>7.5869845360824639E-2</v>
      </c>
      <c r="H73" s="47">
        <f t="shared" ref="H73" si="154">+IFERROR(H72/G72-1,"nm")</f>
        <v>0.24120377301991325</v>
      </c>
      <c r="I73" s="47">
        <f>+IFERROR(I72/H72-1,"nm")</f>
        <v>-8.9626055488540413E-2</v>
      </c>
    </row>
    <row r="74" spans="1:11" x14ac:dyDescent="0.3">
      <c r="A74" s="45" t="s">
        <v>107</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row>
    <row r="75" spans="1:11" x14ac:dyDescent="0.3">
      <c r="A75" s="44" t="s">
        <v>135</v>
      </c>
      <c r="B75" s="47" t="str">
        <f t="shared" ref="B75" si="155">+IFERROR(B74/A74-1,"nm")</f>
        <v>nm</v>
      </c>
      <c r="C75" s="47">
        <f t="shared" ref="C75" si="156">+IFERROR(C74/B74-1,"nm")</f>
        <v>0.28918650793650791</v>
      </c>
      <c r="D75" s="47">
        <f t="shared" ref="D75" si="157">+IFERROR(D74/C74-1,"nm")</f>
        <v>0.12350904193920731</v>
      </c>
      <c r="E75" s="47">
        <f t="shared" ref="E75" si="158">+IFERROR(E74/D74-1,"nm")</f>
        <v>0.19726027397260282</v>
      </c>
      <c r="F75" s="47">
        <f t="shared" ref="F75" si="159">+IFERROR(F74/E74-1,"nm")</f>
        <v>0.21910755148741412</v>
      </c>
      <c r="G75" s="47">
        <f t="shared" ref="G75" si="160">+IFERROR(G74/F74-1,"nm")</f>
        <v>8.7517597372125833E-2</v>
      </c>
      <c r="H75" s="47">
        <f t="shared" ref="H75" si="161">+IFERROR(H74/G74-1,"nm")</f>
        <v>0.24012944983818763</v>
      </c>
      <c r="I75" s="47">
        <f>+IFERROR(I74/H74-1,"nm")</f>
        <v>-5.7759220598469052E-2</v>
      </c>
    </row>
    <row r="76" spans="1:11" x14ac:dyDescent="0.3">
      <c r="A76" s="44" t="s">
        <v>144</v>
      </c>
      <c r="B76" s="47">
        <f>+Historicals!B188</f>
        <v>0.28000000000000003</v>
      </c>
      <c r="C76" s="47">
        <f>+Historicals!C188</f>
        <v>0.33</v>
      </c>
      <c r="D76" s="47">
        <f>+Historicals!D188</f>
        <v>0.18</v>
      </c>
      <c r="E76" s="47">
        <f>+Historicals!E188</f>
        <v>0.16</v>
      </c>
      <c r="F76" s="47">
        <f>+Historicals!F188</f>
        <v>0.25</v>
      </c>
      <c r="G76" s="47">
        <f>+Historicals!G188</f>
        <v>0.12</v>
      </c>
      <c r="H76" s="47">
        <f>+Historicals!H188</f>
        <v>0.19</v>
      </c>
      <c r="I76" s="47">
        <f>+Historicals!I188</f>
        <v>-0.1</v>
      </c>
    </row>
    <row r="77" spans="1:11" x14ac:dyDescent="0.3">
      <c r="A77" s="44" t="s">
        <v>145</v>
      </c>
      <c r="B77" s="47" t="str">
        <f t="shared" ref="B77:H77" si="162">+IFERROR(B75-B76,"nm")</f>
        <v>nm</v>
      </c>
      <c r="C77" s="47">
        <f t="shared" si="162"/>
        <v>-4.0813492063492107E-2</v>
      </c>
      <c r="D77" s="47">
        <f t="shared" si="162"/>
        <v>-5.6490958060792684E-2</v>
      </c>
      <c r="E77" s="47">
        <f t="shared" si="162"/>
        <v>3.7260273972602814E-2</v>
      </c>
      <c r="F77" s="47">
        <f t="shared" si="162"/>
        <v>-3.0892448512585879E-2</v>
      </c>
      <c r="G77" s="47">
        <f t="shared" si="162"/>
        <v>-3.2482402627874163E-2</v>
      </c>
      <c r="H77" s="47">
        <f t="shared" si="162"/>
        <v>5.0129449838187623E-2</v>
      </c>
      <c r="I77" s="47">
        <f>+IFERROR(I75-I76,"nm")</f>
        <v>4.2240779401530953E-2</v>
      </c>
    </row>
    <row r="78" spans="1:11" x14ac:dyDescent="0.3">
      <c r="A78" s="45" t="s">
        <v>108</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K78" s="49"/>
    </row>
    <row r="79" spans="1:11" x14ac:dyDescent="0.3">
      <c r="A79" s="44" t="s">
        <v>135</v>
      </c>
      <c r="B79" s="47" t="str">
        <f t="shared" ref="B79" si="163">+IFERROR(B78/A78-1,"nm")</f>
        <v>nm</v>
      </c>
      <c r="C79" s="47">
        <f t="shared" ref="C79" si="164">+IFERROR(C78/B78-1,"nm")</f>
        <v>0.14054054054054044</v>
      </c>
      <c r="D79" s="47">
        <f t="shared" ref="D79" si="165">+IFERROR(D78/C78-1,"nm")</f>
        <v>0.12606635071090055</v>
      </c>
      <c r="E79" s="47">
        <f t="shared" ref="E79" si="166">+IFERROR(E78/D78-1,"nm")</f>
        <v>0.26936026936026947</v>
      </c>
      <c r="F79" s="47">
        <f t="shared" ref="F79" si="167">+IFERROR(F78/E78-1,"nm")</f>
        <v>0.19893899204244025</v>
      </c>
      <c r="G79" s="47">
        <f t="shared" ref="G79" si="168">+IFERROR(G78/F78-1,"nm")</f>
        <v>4.8672566371681381E-2</v>
      </c>
      <c r="H79" s="47">
        <f t="shared" ref="H79" si="169">+IFERROR(H78/G78-1,"nm")</f>
        <v>0.2378691983122363</v>
      </c>
      <c r="I79" s="47">
        <f>+IFERROR(I78/H78-1,"nm")</f>
        <v>-0.17426501917341286</v>
      </c>
    </row>
    <row r="80" spans="1:11" x14ac:dyDescent="0.3">
      <c r="A80" s="44" t="s">
        <v>144</v>
      </c>
      <c r="B80" s="47">
        <f>+Historicals!B189</f>
        <v>7.0000000000000007E-2</v>
      </c>
      <c r="C80" s="47">
        <f>+Historicals!C189</f>
        <v>0.17</v>
      </c>
      <c r="D80" s="47">
        <f>+Historicals!D189</f>
        <v>0.18</v>
      </c>
      <c r="E80" s="47">
        <f>+Historicals!E189</f>
        <v>0.23</v>
      </c>
      <c r="F80" s="47">
        <f>+Historicals!F189</f>
        <v>0.23</v>
      </c>
      <c r="G80" s="47">
        <f>+Historicals!G189</f>
        <v>0.08</v>
      </c>
      <c r="H80" s="47">
        <f>+Historicals!H189</f>
        <v>0.19</v>
      </c>
      <c r="I80" s="47">
        <f>+Historicals!I189</f>
        <v>-0.21</v>
      </c>
    </row>
    <row r="81" spans="1:9" x14ac:dyDescent="0.3">
      <c r="A81" s="44" t="s">
        <v>145</v>
      </c>
      <c r="B81" s="47" t="str">
        <f t="shared" ref="B81:H81" si="170">+IFERROR(B79-B80,"nm")</f>
        <v>nm</v>
      </c>
      <c r="C81" s="47">
        <f t="shared" si="170"/>
        <v>-2.9459459459459575E-2</v>
      </c>
      <c r="D81" s="47">
        <f t="shared" si="170"/>
        <v>-5.3933649289099439E-2</v>
      </c>
      <c r="E81" s="47">
        <f t="shared" si="170"/>
        <v>3.9360269360269456E-2</v>
      </c>
      <c r="F81" s="47">
        <f t="shared" si="170"/>
        <v>-3.1061007957559755E-2</v>
      </c>
      <c r="G81" s="47">
        <f t="shared" si="170"/>
        <v>-3.1327433628318621E-2</v>
      </c>
      <c r="H81" s="47">
        <f t="shared" si="170"/>
        <v>4.7869198312236294E-2</v>
      </c>
      <c r="I81" s="47">
        <f>+IFERROR(I79-I80,"nm")</f>
        <v>3.5734980826587132E-2</v>
      </c>
    </row>
    <row r="82" spans="1:9" x14ac:dyDescent="0.3">
      <c r="A82" s="45" t="s">
        <v>109</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row>
    <row r="83" spans="1:9" x14ac:dyDescent="0.3">
      <c r="A83" s="44" t="s">
        <v>135</v>
      </c>
      <c r="B83" s="47" t="str">
        <f t="shared" ref="B83" si="171">+IFERROR(B82/A82-1,"nm")</f>
        <v>nm</v>
      </c>
      <c r="C83" s="47">
        <f t="shared" ref="C83" si="172">+IFERROR(C82/B82-1,"nm")</f>
        <v>3.9682539682539764E-2</v>
      </c>
      <c r="D83" s="47">
        <f t="shared" ref="D83" si="173">+IFERROR(D82/C82-1,"nm")</f>
        <v>-1.5267175572519109E-2</v>
      </c>
      <c r="E83" s="47">
        <f t="shared" ref="E83" si="174">+IFERROR(E82/D82-1,"nm")</f>
        <v>7.7519379844961378E-3</v>
      </c>
      <c r="F83" s="47">
        <f t="shared" ref="F83" si="175">+IFERROR(F82/E82-1,"nm")</f>
        <v>6.1538461538461542E-2</v>
      </c>
      <c r="G83" s="47">
        <f t="shared" ref="G83" si="176">+IFERROR(G82/F82-1,"nm")</f>
        <v>7.2463768115942129E-2</v>
      </c>
      <c r="H83" s="47">
        <f t="shared" ref="H83" si="177">+IFERROR(H82/G82-1,"nm")</f>
        <v>0.31756756756756754</v>
      </c>
      <c r="I83" s="47">
        <f>+IFERROR(I82/H82-1,"nm")</f>
        <v>-1.025641025641022E-2</v>
      </c>
    </row>
    <row r="84" spans="1:9" x14ac:dyDescent="0.3">
      <c r="A84" s="44" t="s">
        <v>144</v>
      </c>
      <c r="B84" s="47">
        <f>+Historicals!B190</f>
        <v>0.01</v>
      </c>
      <c r="C84" s="47">
        <f>+Historicals!C190</f>
        <v>7.0000000000000007E-2</v>
      </c>
      <c r="D84" s="47">
        <f>+Historicals!D190</f>
        <v>0.03</v>
      </c>
      <c r="E84" s="47">
        <f>+Historicals!E190</f>
        <v>-0.01</v>
      </c>
      <c r="F84" s="47">
        <f>+Historicals!F190</f>
        <v>0.08</v>
      </c>
      <c r="G84" s="47">
        <f>+Historicals!G190</f>
        <v>0.11</v>
      </c>
      <c r="H84" s="47">
        <f>+Historicals!H190</f>
        <v>0.26</v>
      </c>
      <c r="I84" s="47">
        <f>+Historicals!I190</f>
        <v>-0.06</v>
      </c>
    </row>
    <row r="85" spans="1:9" x14ac:dyDescent="0.3">
      <c r="A85" s="44" t="s">
        <v>145</v>
      </c>
      <c r="B85" s="47" t="str">
        <f t="shared" ref="B85:H85" si="178">+IFERROR(B83-B84,"nm")</f>
        <v>nm</v>
      </c>
      <c r="C85" s="47">
        <f t="shared" si="178"/>
        <v>-3.0317460317460243E-2</v>
      </c>
      <c r="D85" s="47">
        <f t="shared" si="178"/>
        <v>-4.5267175572519108E-2</v>
      </c>
      <c r="E85" s="47">
        <f t="shared" si="178"/>
        <v>1.775193798449614E-2</v>
      </c>
      <c r="F85" s="47">
        <f t="shared" si="178"/>
        <v>-1.846153846153846E-2</v>
      </c>
      <c r="G85" s="47">
        <f t="shared" si="178"/>
        <v>-3.7536231884057872E-2</v>
      </c>
      <c r="H85" s="47">
        <f t="shared" si="178"/>
        <v>5.7567567567567535E-2</v>
      </c>
      <c r="I85" s="47">
        <f>+IFERROR(I83-I84,"nm")</f>
        <v>4.9743589743589778E-2</v>
      </c>
    </row>
    <row r="86" spans="1:9" x14ac:dyDescent="0.3">
      <c r="A86" s="9" t="s">
        <v>137</v>
      </c>
      <c r="B86" s="48">
        <f t="shared" ref="B86:H86" si="179">+B92+B89</f>
        <v>1039</v>
      </c>
      <c r="C86" s="48">
        <f t="shared" si="179"/>
        <v>1420</v>
      </c>
      <c r="D86" s="48">
        <f t="shared" si="179"/>
        <v>1561</v>
      </c>
      <c r="E86" s="48">
        <f t="shared" si="179"/>
        <v>1863</v>
      </c>
      <c r="F86" s="48">
        <f t="shared" si="179"/>
        <v>2426</v>
      </c>
      <c r="G86" s="48">
        <f t="shared" si="179"/>
        <v>2534</v>
      </c>
      <c r="H86" s="48">
        <f t="shared" si="179"/>
        <v>3289</v>
      </c>
      <c r="I86" s="48">
        <f>+I92+I89</f>
        <v>2406</v>
      </c>
    </row>
    <row r="87" spans="1:9" x14ac:dyDescent="0.3">
      <c r="A87" s="46" t="s">
        <v>135</v>
      </c>
      <c r="B87" s="47" t="str">
        <f t="shared" ref="B87" si="180">+IFERROR(B86/A86-1,"nm")</f>
        <v>nm</v>
      </c>
      <c r="C87" s="47">
        <f t="shared" ref="C87" si="181">+IFERROR(C86/B86-1,"nm")</f>
        <v>0.36669874879692022</v>
      </c>
      <c r="D87" s="47">
        <f t="shared" ref="D87" si="182">+IFERROR(D86/C86-1,"nm")</f>
        <v>9.9295774647887303E-2</v>
      </c>
      <c r="E87" s="47">
        <f t="shared" ref="E87" si="183">+IFERROR(E86/D86-1,"nm")</f>
        <v>0.19346572709801402</v>
      </c>
      <c r="F87" s="47">
        <f t="shared" ref="F87" si="184">+IFERROR(F86/E86-1,"nm")</f>
        <v>0.3022007514761138</v>
      </c>
      <c r="G87" s="47">
        <f t="shared" ref="G87" si="185">+IFERROR(G86/F86-1,"nm")</f>
        <v>4.4517724649629109E-2</v>
      </c>
      <c r="H87" s="47">
        <f t="shared" ref="H87" si="186">+IFERROR(H86/G86-1,"nm")</f>
        <v>0.29794790844514596</v>
      </c>
      <c r="I87" s="47">
        <f>+IFERROR(I86/H86-1,"nm")</f>
        <v>-0.26847065977500761</v>
      </c>
    </row>
    <row r="88" spans="1:9" x14ac:dyDescent="0.3">
      <c r="A88" s="46" t="s">
        <v>138</v>
      </c>
      <c r="B88" s="47">
        <f t="shared" ref="B88:H88" si="187">+IFERROR(B86/B$72,"nm")</f>
        <v>0.33876752526899251</v>
      </c>
      <c r="C88" s="47">
        <f t="shared" si="187"/>
        <v>0.37516512549537651</v>
      </c>
      <c r="D88" s="47">
        <f t="shared" si="187"/>
        <v>0.36842105263157893</v>
      </c>
      <c r="E88" s="47">
        <f t="shared" si="187"/>
        <v>0.36287495130502534</v>
      </c>
      <c r="F88" s="47">
        <f t="shared" si="187"/>
        <v>0.3907860824742268</v>
      </c>
      <c r="G88" s="47">
        <f t="shared" si="187"/>
        <v>0.37939811349004343</v>
      </c>
      <c r="H88" s="47">
        <f t="shared" si="187"/>
        <v>0.39674306393244874</v>
      </c>
      <c r="I88" s="47">
        <f>+IFERROR(I86/I$72,"nm")</f>
        <v>0.31880217304889358</v>
      </c>
    </row>
    <row r="89" spans="1:9" x14ac:dyDescent="0.3">
      <c r="A89" s="9" t="s">
        <v>139</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row>
    <row r="90" spans="1:9" x14ac:dyDescent="0.3">
      <c r="A90" s="46" t="s">
        <v>135</v>
      </c>
      <c r="B90" s="47" t="str">
        <f t="shared" ref="B90" si="188">+IFERROR(B89/A89-1,"nm")</f>
        <v>nm</v>
      </c>
      <c r="C90" s="47">
        <f t="shared" ref="C90" si="189">+IFERROR(C89/B89-1,"nm")</f>
        <v>4.3478260869565188E-2</v>
      </c>
      <c r="D90" s="47">
        <f t="shared" ref="D90" si="190">+IFERROR(D89/C89-1,"nm")</f>
        <v>0.125</v>
      </c>
      <c r="E90" s="47">
        <f t="shared" ref="E90" si="191">+IFERROR(E89/D89-1,"nm")</f>
        <v>3.7037037037036979E-2</v>
      </c>
      <c r="F90" s="47">
        <f t="shared" ref="F90" si="192">+IFERROR(F89/E89-1,"nm")</f>
        <v>-0.1071428571428571</v>
      </c>
      <c r="G90" s="47">
        <f t="shared" ref="G90" si="193">+IFERROR(G89/F89-1,"nm")</f>
        <v>-0.12</v>
      </c>
      <c r="H90" s="47">
        <f t="shared" ref="H90" si="194">+IFERROR(H89/G89-1,"nm")</f>
        <v>4.5454545454545414E-2</v>
      </c>
      <c r="I90" s="47">
        <f>+IFERROR(I89/H89-1,"nm")</f>
        <v>-0.10869565217391308</v>
      </c>
    </row>
    <row r="91" spans="1:9" x14ac:dyDescent="0.3">
      <c r="A91" s="46" t="s">
        <v>140</v>
      </c>
      <c r="B91" s="47">
        <f t="shared" ref="B91:H91" si="195">+IFERROR(B89/B$72,"nm")</f>
        <v>1.4998369742419302E-2</v>
      </c>
      <c r="C91" s="47">
        <f t="shared" si="195"/>
        <v>1.2681638044914135E-2</v>
      </c>
      <c r="D91" s="47">
        <f t="shared" si="195"/>
        <v>1.2744866650932263E-2</v>
      </c>
      <c r="E91" s="47">
        <f t="shared" si="195"/>
        <v>1.090767432800935E-2</v>
      </c>
      <c r="F91" s="47">
        <f t="shared" si="195"/>
        <v>8.0541237113402053E-3</v>
      </c>
      <c r="G91" s="47">
        <f t="shared" si="195"/>
        <v>6.5878125467884411E-3</v>
      </c>
      <c r="H91" s="47">
        <f t="shared" si="195"/>
        <v>5.5488540410132689E-3</v>
      </c>
      <c r="I91" s="47">
        <f>+IFERROR(I89/I$72,"nm")</f>
        <v>5.4326222340002651E-3</v>
      </c>
    </row>
    <row r="92" spans="1:9" x14ac:dyDescent="0.3">
      <c r="A92" s="9" t="s">
        <v>141</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row>
    <row r="93" spans="1:9" x14ac:dyDescent="0.3">
      <c r="A93" s="46" t="s">
        <v>135</v>
      </c>
      <c r="B93" s="47" t="str">
        <f t="shared" ref="B93" si="196">+IFERROR(B92/A92-1,"nm")</f>
        <v>nm</v>
      </c>
      <c r="C93" s="47">
        <f t="shared" ref="C93" si="197">+IFERROR(C92/B92-1,"nm")</f>
        <v>0.38167170191339372</v>
      </c>
      <c r="D93" s="47">
        <f t="shared" ref="D93" si="198">+IFERROR(D92/C92-1,"nm")</f>
        <v>9.8396501457725938E-2</v>
      </c>
      <c r="E93" s="47">
        <f t="shared" ref="E93" si="199">+IFERROR(E92/D92-1,"nm")</f>
        <v>0.19907100199071004</v>
      </c>
      <c r="F93" s="47">
        <f t="shared" ref="F93" si="200">+IFERROR(F92/E92-1,"nm")</f>
        <v>0.31488655229662421</v>
      </c>
      <c r="G93" s="47">
        <f t="shared" ref="G93" si="201">+IFERROR(G92/F92-1,"nm")</f>
        <v>4.7979797979798011E-2</v>
      </c>
      <c r="H93" s="47">
        <f t="shared" ref="H93" si="202">+IFERROR(H92/G92-1,"nm")</f>
        <v>0.30240963855421676</v>
      </c>
      <c r="I93" s="47">
        <f>+IFERROR(I92/H92-1,"nm")</f>
        <v>-0.27073697193956214</v>
      </c>
    </row>
    <row r="94" spans="1:9" x14ac:dyDescent="0.3">
      <c r="A94" s="46" t="s">
        <v>138</v>
      </c>
      <c r="B94" s="47">
        <f t="shared" ref="B94:H94" si="203">+IFERROR(B92/B$72,"nm")</f>
        <v>0.3237691555265732</v>
      </c>
      <c r="C94" s="47">
        <f t="shared" si="203"/>
        <v>0.36248348745046233</v>
      </c>
      <c r="D94" s="47">
        <f t="shared" si="203"/>
        <v>0.35567618598064671</v>
      </c>
      <c r="E94" s="47">
        <f t="shared" si="203"/>
        <v>0.35196727697701596</v>
      </c>
      <c r="F94" s="47">
        <f t="shared" si="203"/>
        <v>0.38273195876288657</v>
      </c>
      <c r="G94" s="47">
        <f t="shared" si="203"/>
        <v>0.37281030094325496</v>
      </c>
      <c r="H94" s="47">
        <f t="shared" si="203"/>
        <v>0.39119420989143544</v>
      </c>
      <c r="I94" s="47">
        <f>+IFERROR(I92/I$72,"nm")</f>
        <v>0.31336955081489332</v>
      </c>
    </row>
    <row r="95" spans="1:9" x14ac:dyDescent="0.3">
      <c r="A95" s="9" t="s">
        <v>142</v>
      </c>
      <c r="B95" s="9">
        <f>+Historicals!B158</f>
        <v>69</v>
      </c>
      <c r="C95" s="9">
        <f>+Historicals!C158</f>
        <v>44</v>
      </c>
      <c r="D95" s="9">
        <f>+Historicals!D158</f>
        <v>51</v>
      </c>
      <c r="E95" s="9">
        <f>+Historicals!E158</f>
        <v>76</v>
      </c>
      <c r="F95" s="9">
        <f>+Historicals!F158</f>
        <v>49</v>
      </c>
      <c r="G95" s="9">
        <f>+Historicals!G158</f>
        <v>28</v>
      </c>
      <c r="H95" s="9">
        <f>+Historicals!H158</f>
        <v>94</v>
      </c>
      <c r="I95" s="9">
        <f>+Historicals!I158</f>
        <v>78</v>
      </c>
    </row>
    <row r="96" spans="1:9" x14ac:dyDescent="0.3">
      <c r="A96" s="46" t="s">
        <v>135</v>
      </c>
      <c r="B96" s="47" t="str">
        <f t="shared" ref="B96" si="204">+IFERROR(B95/A95-1,"nm")</f>
        <v>nm</v>
      </c>
      <c r="C96" s="47">
        <f t="shared" ref="C96" si="205">+IFERROR(C95/B95-1,"nm")</f>
        <v>-0.3623188405797102</v>
      </c>
      <c r="D96" s="47">
        <f t="shared" ref="D96" si="206">+IFERROR(D95/C95-1,"nm")</f>
        <v>0.15909090909090917</v>
      </c>
      <c r="E96" s="47">
        <f t="shared" ref="E96" si="207">+IFERROR(E95/D95-1,"nm")</f>
        <v>0.49019607843137258</v>
      </c>
      <c r="F96" s="47">
        <f t="shared" ref="F96" si="208">+IFERROR(F95/E95-1,"nm")</f>
        <v>-0.35526315789473684</v>
      </c>
      <c r="G96" s="47">
        <f>+IFERROR(G95/F95-1,"nm")</f>
        <v>-0.4285714285714286</v>
      </c>
      <c r="H96" s="47">
        <f>+IFERROR(H95/G95-1,"nm")</f>
        <v>2.3571428571428572</v>
      </c>
      <c r="I96" s="47">
        <f>+IFERROR(I95/H95-1,"nm")</f>
        <v>-0.17021276595744683</v>
      </c>
    </row>
    <row r="97" spans="1:9" x14ac:dyDescent="0.3">
      <c r="A97" s="46" t="s">
        <v>140</v>
      </c>
      <c r="B97" s="47">
        <f t="shared" ref="B97:H97" si="209">+IFERROR(B95/B$72,"nm")</f>
        <v>2.2497554613628953E-2</v>
      </c>
      <c r="C97" s="47">
        <f t="shared" si="209"/>
        <v>1.1624834874504624E-2</v>
      </c>
      <c r="D97" s="47">
        <f t="shared" si="209"/>
        <v>1.2036818503658248E-2</v>
      </c>
      <c r="E97" s="47">
        <f t="shared" si="209"/>
        <v>1.4803272302298403E-2</v>
      </c>
      <c r="F97" s="47">
        <f t="shared" si="209"/>
        <v>7.8930412371134018E-3</v>
      </c>
      <c r="G97" s="47">
        <f t="shared" si="209"/>
        <v>4.1922443479562805E-3</v>
      </c>
      <c r="H97" s="47">
        <f t="shared" si="209"/>
        <v>1.1338962605548853E-2</v>
      </c>
      <c r="I97" s="47">
        <f>+IFERROR(I95/I$72,"nm")</f>
        <v>1.0335232542732211E-2</v>
      </c>
    </row>
    <row r="98" spans="1:9" x14ac:dyDescent="0.3">
      <c r="A98" s="43" t="s">
        <v>146</v>
      </c>
      <c r="B98" s="43"/>
      <c r="C98" s="43"/>
      <c r="D98" s="43"/>
      <c r="E98" s="43"/>
      <c r="F98" s="43"/>
      <c r="G98" s="43"/>
      <c r="H98" s="43"/>
      <c r="I98" s="43"/>
    </row>
    <row r="99" spans="1:9" x14ac:dyDescent="0.3">
      <c r="A99" s="9" t="s">
        <v>143</v>
      </c>
      <c r="B99" s="9">
        <f>+Historicals!B119</f>
        <v>4653</v>
      </c>
      <c r="C99" s="9">
        <f>+Historicals!C119</f>
        <v>4570</v>
      </c>
      <c r="D99" s="9">
        <f>+Historicals!D119</f>
        <v>4737</v>
      </c>
      <c r="E99" s="9">
        <f>+Historicals!E119</f>
        <v>5166</v>
      </c>
      <c r="F99" s="9">
        <f>+Historicals!F119</f>
        <v>5254</v>
      </c>
      <c r="G99" s="9">
        <f>+Historicals!G119</f>
        <v>5028</v>
      </c>
      <c r="H99" s="9">
        <f>+Historicals!H119</f>
        <v>5343</v>
      </c>
      <c r="I99" s="9">
        <f>+Historicals!I119</f>
        <v>5955</v>
      </c>
    </row>
    <row r="100" spans="1:9" x14ac:dyDescent="0.3">
      <c r="A100" s="44" t="s">
        <v>135</v>
      </c>
      <c r="B100" s="47" t="str">
        <f t="shared" ref="B100" si="210">+IFERROR(B99/A99-1,"nm")</f>
        <v>nm</v>
      </c>
      <c r="C100" s="47">
        <f t="shared" ref="C100" si="211">+IFERROR(C99/B99-1,"nm")</f>
        <v>-1.783795400816679E-2</v>
      </c>
      <c r="D100" s="47">
        <f t="shared" ref="D100" si="212">+IFERROR(D99/C99-1,"nm")</f>
        <v>3.6542669584245013E-2</v>
      </c>
      <c r="E100" s="47">
        <f t="shared" ref="E100" si="213">+IFERROR(E99/D99-1,"nm")</f>
        <v>9.0563647878403986E-2</v>
      </c>
      <c r="F100" s="47">
        <f t="shared" ref="F100" si="214">+IFERROR(F99/E99-1,"nm")</f>
        <v>1.7034456058846237E-2</v>
      </c>
      <c r="G100" s="47">
        <f t="shared" ref="G100" si="215">+IFERROR(G99/F99-1,"nm")</f>
        <v>-4.3014845831747195E-2</v>
      </c>
      <c r="H100" s="47">
        <f t="shared" ref="H100" si="216">+IFERROR(H99/G99-1,"nm")</f>
        <v>6.2649164677804237E-2</v>
      </c>
      <c r="I100" s="47">
        <f>+IFERROR(I99/H99-1,"nm")</f>
        <v>0.11454239191465465</v>
      </c>
    </row>
    <row r="101" spans="1:9" x14ac:dyDescent="0.3">
      <c r="A101" s="45" t="s">
        <v>107</v>
      </c>
      <c r="B101" s="3">
        <f>+Historicals!B120</f>
        <v>3093</v>
      </c>
      <c r="C101" s="3">
        <f>+Historicals!C120</f>
        <v>3106</v>
      </c>
      <c r="D101" s="3">
        <f>+Historicals!D120</f>
        <v>3285</v>
      </c>
      <c r="E101" s="3">
        <f>+Historicals!E120</f>
        <v>3575</v>
      </c>
      <c r="F101" s="3">
        <f>+Historicals!F120</f>
        <v>3622</v>
      </c>
      <c r="G101" s="3">
        <f>+Historicals!G120</f>
        <v>3449</v>
      </c>
      <c r="H101" s="3">
        <f>+Historicals!H120</f>
        <v>3659</v>
      </c>
      <c r="I101" s="3">
        <f>+Historicals!I120</f>
        <v>4111</v>
      </c>
    </row>
    <row r="102" spans="1:9" x14ac:dyDescent="0.3">
      <c r="A102" s="44" t="s">
        <v>135</v>
      </c>
      <c r="B102" s="47" t="str">
        <f t="shared" ref="B102" si="217">+IFERROR(B101/A101-1,"nm")</f>
        <v>nm</v>
      </c>
      <c r="C102" s="47">
        <f t="shared" ref="C102" si="218">+IFERROR(C101/B101-1,"nm")</f>
        <v>4.2030391205949424E-3</v>
      </c>
      <c r="D102" s="47">
        <f t="shared" ref="D102" si="219">+IFERROR(D101/C101-1,"nm")</f>
        <v>5.7630392788152074E-2</v>
      </c>
      <c r="E102" s="47">
        <f t="shared" ref="E102" si="220">+IFERROR(E101/D101-1,"nm")</f>
        <v>8.8280060882800715E-2</v>
      </c>
      <c r="F102" s="47">
        <f t="shared" ref="F102" si="221">+IFERROR(F101/E101-1,"nm")</f>
        <v>1.3146853146853044E-2</v>
      </c>
      <c r="G102" s="47">
        <f t="shared" ref="G102" si="222">+IFERROR(G101/F101-1,"nm")</f>
        <v>-4.7763666482606326E-2</v>
      </c>
      <c r="H102" s="47">
        <f t="shared" ref="H102" si="223">+IFERROR(H101/G101-1,"nm")</f>
        <v>6.0887213685126174E-2</v>
      </c>
      <c r="I102" s="47">
        <f>+IFERROR(I101/H101-1,"nm")</f>
        <v>0.12353101940420874</v>
      </c>
    </row>
    <row r="103" spans="1:9" x14ac:dyDescent="0.3">
      <c r="A103" s="44" t="s">
        <v>144</v>
      </c>
      <c r="B103" s="47">
        <f>+Historicals!B192</f>
        <v>0.32</v>
      </c>
      <c r="C103" s="47">
        <f>+Historicals!C192</f>
        <v>0.48</v>
      </c>
      <c r="D103" s="47">
        <f>+Historicals!D192</f>
        <v>0.16</v>
      </c>
      <c r="E103" s="47">
        <f>+Historicals!E192</f>
        <v>0.09</v>
      </c>
      <c r="F103" s="47">
        <f>+Historicals!F192</f>
        <v>0.12</v>
      </c>
      <c r="G103" s="47">
        <f>+Historicals!G192</f>
        <v>0</v>
      </c>
      <c r="H103" s="47">
        <f>+Historicals!H192</f>
        <v>0.08</v>
      </c>
      <c r="I103" s="47">
        <f>+Historicals!I192</f>
        <v>0.17</v>
      </c>
    </row>
    <row r="104" spans="1:9" x14ac:dyDescent="0.3">
      <c r="A104" s="44" t="s">
        <v>145</v>
      </c>
      <c r="B104" s="47" t="str">
        <f t="shared" ref="B104:H104" si="224">+IFERROR(B102-B103,"nm")</f>
        <v>nm</v>
      </c>
      <c r="C104" s="47">
        <f t="shared" si="224"/>
        <v>-0.47579696087940504</v>
      </c>
      <c r="D104" s="47">
        <f t="shared" si="224"/>
        <v>-0.10236960721184793</v>
      </c>
      <c r="E104" s="47">
        <f t="shared" si="224"/>
        <v>-1.7199391171992817E-3</v>
      </c>
      <c r="F104" s="47">
        <f t="shared" si="224"/>
        <v>-0.10685314685314695</v>
      </c>
      <c r="G104" s="47">
        <f t="shared" si="224"/>
        <v>-4.7763666482606326E-2</v>
      </c>
      <c r="H104" s="47">
        <f t="shared" si="224"/>
        <v>-1.9112786314873828E-2</v>
      </c>
      <c r="I104" s="47">
        <f>+IFERROR(I102-I103,"nm")</f>
        <v>-4.646898059579127E-2</v>
      </c>
    </row>
    <row r="105" spans="1:9" x14ac:dyDescent="0.3">
      <c r="A105" s="45" t="s">
        <v>108</v>
      </c>
      <c r="B105" s="3">
        <f>+Historicals!B121</f>
        <v>1251</v>
      </c>
      <c r="C105" s="3">
        <f>+Historicals!C121</f>
        <v>1175</v>
      </c>
      <c r="D105" s="3">
        <f>+Historicals!D121</f>
        <v>1185</v>
      </c>
      <c r="E105" s="3">
        <f>+Historicals!E121</f>
        <v>1347</v>
      </c>
      <c r="F105" s="3">
        <f>+Historicals!F121</f>
        <v>1395</v>
      </c>
      <c r="G105" s="3">
        <f>+Historicals!G121</f>
        <v>1365</v>
      </c>
      <c r="H105" s="3">
        <f>+Historicals!H121</f>
        <v>1494</v>
      </c>
      <c r="I105" s="3">
        <f>+Historicals!I121</f>
        <v>1610</v>
      </c>
    </row>
    <row r="106" spans="1:9" x14ac:dyDescent="0.3">
      <c r="A106" s="44" t="s">
        <v>135</v>
      </c>
      <c r="B106" s="47" t="str">
        <f t="shared" ref="B106" si="225">+IFERROR(B105/A105-1,"nm")</f>
        <v>nm</v>
      </c>
      <c r="C106" s="47">
        <f t="shared" ref="C106" si="226">+IFERROR(C105/B105-1,"nm")</f>
        <v>-6.0751398880895313E-2</v>
      </c>
      <c r="D106" s="47">
        <f t="shared" ref="D106" si="227">+IFERROR(D105/C105-1,"nm")</f>
        <v>8.5106382978723527E-3</v>
      </c>
      <c r="E106" s="47">
        <f t="shared" ref="E106" si="228">+IFERROR(E105/D105-1,"nm")</f>
        <v>0.13670886075949373</v>
      </c>
      <c r="F106" s="47">
        <f t="shared" ref="F106" si="229">+IFERROR(F105/E105-1,"nm")</f>
        <v>3.563474387527843E-2</v>
      </c>
      <c r="G106" s="47">
        <f t="shared" ref="G106" si="230">+IFERROR(G105/F105-1,"nm")</f>
        <v>-2.1505376344086002E-2</v>
      </c>
      <c r="H106" s="47">
        <f t="shared" ref="H106" si="231">+IFERROR(H105/G105-1,"nm")</f>
        <v>9.4505494505494614E-2</v>
      </c>
      <c r="I106" s="47">
        <f>+IFERROR(I105/H105-1,"nm")</f>
        <v>7.7643908969210251E-2</v>
      </c>
    </row>
    <row r="107" spans="1:9" x14ac:dyDescent="0.3">
      <c r="A107" s="44" t="s">
        <v>144</v>
      </c>
      <c r="B107" s="47">
        <f>+Historicals!B193</f>
        <v>-0.03</v>
      </c>
      <c r="C107" s="47">
        <f>+Historicals!C193</f>
        <v>0.16</v>
      </c>
      <c r="D107" s="47">
        <f>+Historicals!D193</f>
        <v>0.09</v>
      </c>
      <c r="E107" s="47">
        <f>+Historicals!E193</f>
        <v>0.15</v>
      </c>
      <c r="F107" s="47">
        <f>+Historicals!F193</f>
        <v>0.15</v>
      </c>
      <c r="G107" s="47">
        <f>+Historicals!G193</f>
        <v>0.03</v>
      </c>
      <c r="H107" s="47">
        <f>+Historicals!H193</f>
        <v>0.1</v>
      </c>
      <c r="I107" s="47">
        <f>+Historicals!I193</f>
        <v>0.12</v>
      </c>
    </row>
    <row r="108" spans="1:9" x14ac:dyDescent="0.3">
      <c r="A108" s="44" t="s">
        <v>145</v>
      </c>
      <c r="B108" s="47" t="str">
        <f t="shared" ref="B108:H108" si="232">+IFERROR(B106-B107,"nm")</f>
        <v>nm</v>
      </c>
      <c r="C108" s="47">
        <f t="shared" si="232"/>
        <v>-0.22075139888089532</v>
      </c>
      <c r="D108" s="47">
        <f t="shared" si="232"/>
        <v>-8.1489361702127644E-2</v>
      </c>
      <c r="E108" s="47">
        <f t="shared" si="232"/>
        <v>-1.3291139240506261E-2</v>
      </c>
      <c r="F108" s="47">
        <f t="shared" si="232"/>
        <v>-0.11436525612472156</v>
      </c>
      <c r="G108" s="47">
        <f t="shared" si="232"/>
        <v>-5.1505376344086001E-2</v>
      </c>
      <c r="H108" s="47">
        <f t="shared" si="232"/>
        <v>-5.4945054945053917E-3</v>
      </c>
      <c r="I108" s="47">
        <f>+IFERROR(I106-I107,"nm")</f>
        <v>-4.2356091030789744E-2</v>
      </c>
    </row>
    <row r="109" spans="1:9" x14ac:dyDescent="0.3">
      <c r="A109" s="45" t="s">
        <v>109</v>
      </c>
      <c r="B109" s="3">
        <f>+Historicals!B122</f>
        <v>309</v>
      </c>
      <c r="C109" s="3">
        <f>+Historicals!C122</f>
        <v>289</v>
      </c>
      <c r="D109" s="3">
        <f>+Historicals!D122</f>
        <v>267</v>
      </c>
      <c r="E109" s="3">
        <f>+Historicals!E122</f>
        <v>244</v>
      </c>
      <c r="F109" s="3">
        <f>+Historicals!F122</f>
        <v>237</v>
      </c>
      <c r="G109" s="3">
        <f>+Historicals!G122</f>
        <v>214</v>
      </c>
      <c r="H109" s="3">
        <f>+Historicals!H122</f>
        <v>190</v>
      </c>
      <c r="I109" s="3">
        <f>+Historicals!I122</f>
        <v>234</v>
      </c>
    </row>
    <row r="110" spans="1:9" x14ac:dyDescent="0.3">
      <c r="A110" s="44" t="s">
        <v>135</v>
      </c>
      <c r="B110" s="47" t="str">
        <f t="shared" ref="B110" si="233">+IFERROR(B109/A109-1,"nm")</f>
        <v>nm</v>
      </c>
      <c r="C110" s="47">
        <f t="shared" ref="C110" si="234">+IFERROR(C109/B109-1,"nm")</f>
        <v>-6.4724919093851141E-2</v>
      </c>
      <c r="D110" s="47">
        <f t="shared" ref="D110" si="235">+IFERROR(D109/C109-1,"nm")</f>
        <v>-7.6124567474048388E-2</v>
      </c>
      <c r="E110" s="47">
        <f t="shared" ref="E110" si="236">+IFERROR(E109/D109-1,"nm")</f>
        <v>-8.6142322097378266E-2</v>
      </c>
      <c r="F110" s="47">
        <f t="shared" ref="F110" si="237">+IFERROR(F109/E109-1,"nm")</f>
        <v>-2.8688524590163911E-2</v>
      </c>
      <c r="G110" s="47">
        <f t="shared" ref="G110" si="238">+IFERROR(G109/F109-1,"nm")</f>
        <v>-9.7046413502109741E-2</v>
      </c>
      <c r="H110" s="47">
        <f t="shared" ref="H110" si="239">+IFERROR(H109/G109-1,"nm")</f>
        <v>-0.11214953271028039</v>
      </c>
      <c r="I110" s="47">
        <f>+IFERROR(I109/H109-1,"nm")</f>
        <v>0.23157894736842111</v>
      </c>
    </row>
    <row r="111" spans="1:9" x14ac:dyDescent="0.3">
      <c r="A111" s="44" t="s">
        <v>144</v>
      </c>
      <c r="B111" s="47">
        <f>+Historicals!B194</f>
        <v>-0.01</v>
      </c>
      <c r="C111" s="47">
        <f>+Historicals!C194</f>
        <v>0.14000000000000001</v>
      </c>
      <c r="D111" s="47">
        <f>+Historicals!D194</f>
        <v>-0.01</v>
      </c>
      <c r="E111" s="47">
        <f>+Historicals!E194</f>
        <v>-0.08</v>
      </c>
      <c r="F111" s="47">
        <f>+Historicals!F194</f>
        <v>0.08</v>
      </c>
      <c r="G111" s="47">
        <f>+Historicals!G194</f>
        <v>-0.04</v>
      </c>
      <c r="H111" s="47">
        <f>+Historicals!H194</f>
        <v>-0.09</v>
      </c>
      <c r="I111" s="47">
        <f>+Historicals!I194</f>
        <v>0.28000000000000003</v>
      </c>
    </row>
    <row r="112" spans="1:9" x14ac:dyDescent="0.3">
      <c r="A112" s="44" t="s">
        <v>145</v>
      </c>
      <c r="B112" s="47" t="str">
        <f t="shared" ref="B112:H112" si="240">+IFERROR(B110-B111,"nm")</f>
        <v>nm</v>
      </c>
      <c r="C112" s="47">
        <f t="shared" si="240"/>
        <v>-0.20472491909385115</v>
      </c>
      <c r="D112" s="47">
        <f t="shared" si="240"/>
        <v>-6.6124567474048393E-2</v>
      </c>
      <c r="E112" s="47">
        <f t="shared" si="240"/>
        <v>-6.1423220973782638E-3</v>
      </c>
      <c r="F112" s="47">
        <f t="shared" si="240"/>
        <v>-0.10868852459016391</v>
      </c>
      <c r="G112" s="47">
        <f t="shared" si="240"/>
        <v>-5.704641350210974E-2</v>
      </c>
      <c r="H112" s="47">
        <f t="shared" si="240"/>
        <v>-2.214953271028039E-2</v>
      </c>
      <c r="I112" s="47">
        <f>+IFERROR(I110-I111,"nm")</f>
        <v>-4.842105263157892E-2</v>
      </c>
    </row>
    <row r="113" spans="1:9" x14ac:dyDescent="0.3">
      <c r="A113" s="9" t="s">
        <v>137</v>
      </c>
      <c r="B113" s="48">
        <f t="shared" ref="B113:H113" si="241">+B119+B116</f>
        <v>967</v>
      </c>
      <c r="C113" s="48">
        <f t="shared" si="241"/>
        <v>1044</v>
      </c>
      <c r="D113" s="48">
        <f t="shared" si="241"/>
        <v>1034</v>
      </c>
      <c r="E113" s="48">
        <f t="shared" si="241"/>
        <v>1244</v>
      </c>
      <c r="F113" s="48">
        <f t="shared" si="241"/>
        <v>1376</v>
      </c>
      <c r="G113" s="48">
        <f t="shared" si="241"/>
        <v>1230</v>
      </c>
      <c r="H113" s="48">
        <f t="shared" si="241"/>
        <v>1573</v>
      </c>
      <c r="I113" s="48">
        <f>+I119+I116</f>
        <v>1938</v>
      </c>
    </row>
    <row r="114" spans="1:9" x14ac:dyDescent="0.3">
      <c r="A114" s="46" t="s">
        <v>135</v>
      </c>
      <c r="B114" s="47" t="str">
        <f t="shared" ref="B114" si="242">+IFERROR(B113/A113-1,"nm")</f>
        <v>nm</v>
      </c>
      <c r="C114" s="47">
        <f t="shared" ref="C114" si="243">+IFERROR(C113/B113-1,"nm")</f>
        <v>7.962771458117901E-2</v>
      </c>
      <c r="D114" s="47">
        <f t="shared" ref="D114" si="244">+IFERROR(D113/C113-1,"nm")</f>
        <v>-9.5785440613026518E-3</v>
      </c>
      <c r="E114" s="47">
        <f t="shared" ref="E114" si="245">+IFERROR(E113/D113-1,"nm")</f>
        <v>0.20309477756286265</v>
      </c>
      <c r="F114" s="47">
        <f t="shared" ref="F114" si="246">+IFERROR(F113/E113-1,"nm")</f>
        <v>0.10610932475884249</v>
      </c>
      <c r="G114" s="47">
        <f t="shared" ref="G114" si="247">+IFERROR(G113/F113-1,"nm")</f>
        <v>-0.10610465116279066</v>
      </c>
      <c r="H114" s="47">
        <f t="shared" ref="H114" si="248">+IFERROR(H113/G113-1,"nm")</f>
        <v>0.27886178861788613</v>
      </c>
      <c r="I114" s="47">
        <f>+IFERROR(I113/H113-1,"nm")</f>
        <v>0.23204068658614108</v>
      </c>
    </row>
    <row r="115" spans="1:9" x14ac:dyDescent="0.3">
      <c r="A115" s="46" t="s">
        <v>138</v>
      </c>
      <c r="B115" s="47">
        <f t="shared" ref="B115:H115" si="249">+IFERROR(B113/B$99,"nm")</f>
        <v>0.20782290995056951</v>
      </c>
      <c r="C115" s="47">
        <f t="shared" si="249"/>
        <v>0.22844638949671772</v>
      </c>
      <c r="D115" s="47">
        <f t="shared" si="249"/>
        <v>0.21828161283512773</v>
      </c>
      <c r="E115" s="47">
        <f t="shared" si="249"/>
        <v>0.2408052651955091</v>
      </c>
      <c r="F115" s="47">
        <f t="shared" si="249"/>
        <v>0.26189569851541683</v>
      </c>
      <c r="G115" s="47">
        <f t="shared" si="249"/>
        <v>0.24463007159904535</v>
      </c>
      <c r="H115" s="47">
        <f t="shared" si="249"/>
        <v>0.2944038929440389</v>
      </c>
      <c r="I115" s="47">
        <f>+IFERROR(I113/I$99,"nm")</f>
        <v>0.32544080604534004</v>
      </c>
    </row>
    <row r="116" spans="1:9" x14ac:dyDescent="0.3">
      <c r="A116" s="9" t="s">
        <v>139</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row>
    <row r="117" spans="1:9" x14ac:dyDescent="0.3">
      <c r="A117" s="46" t="s">
        <v>135</v>
      </c>
      <c r="B117" s="47" t="str">
        <f t="shared" ref="B117" si="250">+IFERROR(B116/A116-1,"nm")</f>
        <v>nm</v>
      </c>
      <c r="C117" s="47">
        <f t="shared" ref="C117" si="251">+IFERROR(C116/B116-1,"nm")</f>
        <v>-0.1428571428571429</v>
      </c>
      <c r="D117" s="47">
        <f t="shared" ref="D117" si="252">+IFERROR(D116/C116-1,"nm")</f>
        <v>0.28571428571428581</v>
      </c>
      <c r="E117" s="47">
        <f t="shared" ref="E117" si="253">+IFERROR(E116/D116-1,"nm")</f>
        <v>1.8518518518518601E-2</v>
      </c>
      <c r="F117" s="47">
        <f t="shared" ref="F117" si="254">+IFERROR(F116/E116-1,"nm")</f>
        <v>-3.6363636363636376E-2</v>
      </c>
      <c r="G117" s="47">
        <f t="shared" ref="G117" si="255">+IFERROR(G116/F116-1,"nm")</f>
        <v>-0.13207547169811318</v>
      </c>
      <c r="H117" s="47">
        <f t="shared" ref="H117" si="256">+IFERROR(H116/G116-1,"nm")</f>
        <v>-6.5217391304347783E-2</v>
      </c>
      <c r="I117" s="47">
        <f>+IFERROR(I116/H116-1,"nm")</f>
        <v>-2.3255813953488413E-2</v>
      </c>
    </row>
    <row r="118" spans="1:9" x14ac:dyDescent="0.3">
      <c r="A118" s="46" t="s">
        <v>140</v>
      </c>
      <c r="B118" s="47">
        <f t="shared" ref="B118:H118" si="257">+IFERROR(B116/B$99,"nm")</f>
        <v>1.053084031807436E-2</v>
      </c>
      <c r="C118" s="47">
        <f t="shared" si="257"/>
        <v>9.1903719912472641E-3</v>
      </c>
      <c r="D118" s="47">
        <f t="shared" si="257"/>
        <v>1.1399620012666244E-2</v>
      </c>
      <c r="E118" s="47">
        <f t="shared" si="257"/>
        <v>1.064653503677894E-2</v>
      </c>
      <c r="F118" s="47">
        <f t="shared" si="257"/>
        <v>1.0087552341073468E-2</v>
      </c>
      <c r="G118" s="47">
        <f t="shared" si="257"/>
        <v>9.148766905330152E-3</v>
      </c>
      <c r="H118" s="47">
        <f t="shared" si="257"/>
        <v>8.0479131574022079E-3</v>
      </c>
      <c r="I118" s="47">
        <f>+IFERROR(I116/I$99,"nm")</f>
        <v>7.0528967254408059E-3</v>
      </c>
    </row>
    <row r="119" spans="1:9" x14ac:dyDescent="0.3">
      <c r="A119" s="9" t="s">
        <v>141</v>
      </c>
      <c r="B119" s="9">
        <f>+Historicals!B137</f>
        <v>918</v>
      </c>
      <c r="C119" s="9">
        <f>+Historicals!C137</f>
        <v>1002</v>
      </c>
      <c r="D119" s="9">
        <f>+Historicals!D137</f>
        <v>980</v>
      </c>
      <c r="E119" s="9">
        <f>+Historicals!E137</f>
        <v>1189</v>
      </c>
      <c r="F119" s="9">
        <f>+Historicals!F137</f>
        <v>1323</v>
      </c>
      <c r="G119" s="9">
        <f>+Historicals!G137</f>
        <v>1184</v>
      </c>
      <c r="H119" s="9">
        <f>+Historicals!H137</f>
        <v>1530</v>
      </c>
      <c r="I119" s="9">
        <f>+Historicals!I137</f>
        <v>1896</v>
      </c>
    </row>
    <row r="120" spans="1:9" x14ac:dyDescent="0.3">
      <c r="A120" s="46" t="s">
        <v>135</v>
      </c>
      <c r="B120" s="47" t="str">
        <f t="shared" ref="B120" si="258">+IFERROR(B119/A119-1,"nm")</f>
        <v>nm</v>
      </c>
      <c r="C120" s="47">
        <f t="shared" ref="C120" si="259">+IFERROR(C119/B119-1,"nm")</f>
        <v>9.1503267973856106E-2</v>
      </c>
      <c r="D120" s="47">
        <f t="shared" ref="D120" si="260">+IFERROR(D119/C119-1,"nm")</f>
        <v>-2.1956087824351322E-2</v>
      </c>
      <c r="E120" s="47">
        <f t="shared" ref="E120" si="261">+IFERROR(E119/D119-1,"nm")</f>
        <v>0.21326530612244898</v>
      </c>
      <c r="F120" s="47">
        <f t="shared" ref="F120" si="262">+IFERROR(F119/E119-1,"nm")</f>
        <v>0.11269974768713209</v>
      </c>
      <c r="G120" s="47">
        <f t="shared" ref="G120" si="263">+IFERROR(G119/F119-1,"nm")</f>
        <v>-0.1050642479213908</v>
      </c>
      <c r="H120" s="47">
        <f t="shared" ref="H120" si="264">+IFERROR(H119/G119-1,"nm")</f>
        <v>0.29222972972972983</v>
      </c>
      <c r="I120" s="47">
        <f>+IFERROR(I119/H119-1,"nm")</f>
        <v>0.23921568627450984</v>
      </c>
    </row>
    <row r="121" spans="1:9" x14ac:dyDescent="0.3">
      <c r="A121" s="46" t="s">
        <v>138</v>
      </c>
      <c r="B121" s="47">
        <f t="shared" ref="B121:H121" si="265">+IFERROR(B119/B$99,"nm")</f>
        <v>0.19729206963249515</v>
      </c>
      <c r="C121" s="47">
        <f t="shared" si="265"/>
        <v>0.21925601750547047</v>
      </c>
      <c r="D121" s="47">
        <f t="shared" si="265"/>
        <v>0.20688199282246147</v>
      </c>
      <c r="E121" s="47">
        <f t="shared" si="265"/>
        <v>0.23015873015873015</v>
      </c>
      <c r="F121" s="47">
        <f t="shared" si="265"/>
        <v>0.25180814617434338</v>
      </c>
      <c r="G121" s="47">
        <f t="shared" si="265"/>
        <v>0.2354813046937152</v>
      </c>
      <c r="H121" s="47">
        <f t="shared" si="265"/>
        <v>0.28635597978663674</v>
      </c>
      <c r="I121" s="47">
        <f>+IFERROR(I119/I$99,"nm")</f>
        <v>0.31838790931989924</v>
      </c>
    </row>
    <row r="122" spans="1:9" x14ac:dyDescent="0.3">
      <c r="A122" s="9" t="s">
        <v>142</v>
      </c>
      <c r="B122" s="9">
        <f>+Historicals!B159</f>
        <v>52</v>
      </c>
      <c r="C122" s="9">
        <f>+Historicals!C159</f>
        <v>62</v>
      </c>
      <c r="D122" s="9">
        <f>+Historicals!D159</f>
        <v>59</v>
      </c>
      <c r="E122" s="9">
        <f>+Historicals!E159</f>
        <v>49</v>
      </c>
      <c r="F122" s="9">
        <f>+Historicals!F159</f>
        <v>47</v>
      </c>
      <c r="G122" s="9">
        <f>+Historicals!G159</f>
        <v>41</v>
      </c>
      <c r="H122" s="9">
        <f>+Historicals!H159</f>
        <v>54</v>
      </c>
      <c r="I122" s="9">
        <f>+Historicals!I159</f>
        <v>56</v>
      </c>
    </row>
    <row r="123" spans="1:9" x14ac:dyDescent="0.3">
      <c r="A123" s="46" t="s">
        <v>135</v>
      </c>
      <c r="B123" s="47" t="str">
        <f t="shared" ref="B123" si="266">+IFERROR(B122/A122-1,"nm")</f>
        <v>nm</v>
      </c>
      <c r="C123" s="47">
        <f t="shared" ref="C123" si="267">+IFERROR(C122/B122-1,"nm")</f>
        <v>0.19230769230769229</v>
      </c>
      <c r="D123" s="47">
        <f t="shared" ref="D123" si="268">+IFERROR(D122/C122-1,"nm")</f>
        <v>-4.8387096774193505E-2</v>
      </c>
      <c r="E123" s="47">
        <f t="shared" ref="E123" si="269">+IFERROR(E122/D122-1,"nm")</f>
        <v>-0.16949152542372881</v>
      </c>
      <c r="F123" s="47">
        <f t="shared" ref="F123" si="270">+IFERROR(F122/E122-1,"nm")</f>
        <v>-4.081632653061229E-2</v>
      </c>
      <c r="G123" s="47">
        <f>+IFERROR(G122/F122-1,"nm")</f>
        <v>-0.12765957446808507</v>
      </c>
      <c r="H123" s="47">
        <f>+IFERROR(H122/G122-1,"nm")</f>
        <v>0.31707317073170738</v>
      </c>
      <c r="I123" s="47">
        <f>+IFERROR(I122/H122-1,"nm")</f>
        <v>3.7037037037036979E-2</v>
      </c>
    </row>
    <row r="124" spans="1:9" x14ac:dyDescent="0.3">
      <c r="A124" s="46" t="s">
        <v>140</v>
      </c>
      <c r="B124" s="47">
        <f t="shared" ref="B124:H124" si="271">+IFERROR(B122/B$99,"nm")</f>
        <v>1.117558564367075E-2</v>
      </c>
      <c r="C124" s="47">
        <f t="shared" si="271"/>
        <v>1.3566739606126914E-2</v>
      </c>
      <c r="D124" s="47">
        <f t="shared" si="271"/>
        <v>1.2455140384209416E-2</v>
      </c>
      <c r="E124" s="47">
        <f t="shared" si="271"/>
        <v>9.485094850948509E-3</v>
      </c>
      <c r="F124" s="47">
        <f t="shared" si="271"/>
        <v>8.9455652835934533E-3</v>
      </c>
      <c r="G124" s="47">
        <f t="shared" si="271"/>
        <v>8.1543357199681775E-3</v>
      </c>
      <c r="H124" s="47">
        <f t="shared" si="271"/>
        <v>1.0106681639528355E-2</v>
      </c>
      <c r="I124" s="47">
        <f>+IFERROR(I122/I$99,"nm")</f>
        <v>9.4038623005877411E-3</v>
      </c>
    </row>
    <row r="125" spans="1:9" x14ac:dyDescent="0.3">
      <c r="A125" s="43" t="s">
        <v>147</v>
      </c>
      <c r="B125" s="43"/>
      <c r="C125" s="43"/>
      <c r="D125" s="43"/>
      <c r="E125" s="43"/>
      <c r="F125" s="43"/>
      <c r="G125" s="43"/>
      <c r="H125" s="43"/>
      <c r="I125" s="43"/>
    </row>
    <row r="126" spans="1:9" x14ac:dyDescent="0.3">
      <c r="A126" s="9" t="s">
        <v>143</v>
      </c>
      <c r="B126" s="9">
        <f>+Historicals!B124</f>
        <v>28701</v>
      </c>
      <c r="C126" s="9">
        <f>+Historicals!C124</f>
        <v>30507</v>
      </c>
      <c r="D126" s="9">
        <f>+Historicals!D124</f>
        <v>32233</v>
      </c>
      <c r="E126" s="9">
        <f>+Historicals!E124</f>
        <v>34485</v>
      </c>
      <c r="F126" s="9">
        <f>+Historicals!F124</f>
        <v>37218</v>
      </c>
      <c r="G126" s="9">
        <f>+Historicals!G124</f>
        <v>35568</v>
      </c>
      <c r="H126" s="9">
        <f>+Historicals!H124</f>
        <v>42293</v>
      </c>
      <c r="I126" s="9">
        <f>+Historicals!I124</f>
        <v>44436</v>
      </c>
    </row>
    <row r="127" spans="1:9" x14ac:dyDescent="0.3">
      <c r="A127" s="44" t="s">
        <v>135</v>
      </c>
      <c r="B127" s="47" t="str">
        <f t="shared" ref="B127" si="272">+IFERROR(B126/A126-1,"nm")</f>
        <v>nm</v>
      </c>
      <c r="C127" s="47">
        <f t="shared" ref="C127" si="273">+IFERROR(C126/B126-1,"nm")</f>
        <v>6.2924636772237807E-2</v>
      </c>
      <c r="D127" s="47">
        <f t="shared" ref="D127" si="274">+IFERROR(D126/C126-1,"nm")</f>
        <v>5.6577179008096445E-2</v>
      </c>
      <c r="E127" s="47">
        <f t="shared" ref="E127" si="275">+IFERROR(E126/D126-1,"nm")</f>
        <v>6.9866286104303121E-2</v>
      </c>
      <c r="F127" s="47">
        <f t="shared" ref="F127" si="276">+IFERROR(F126/E126-1,"nm")</f>
        <v>7.9251848629839028E-2</v>
      </c>
      <c r="G127" s="47">
        <f t="shared" ref="G127" si="277">+IFERROR(G126/F126-1,"nm")</f>
        <v>-4.4333387070772168E-2</v>
      </c>
      <c r="H127" s="47">
        <f t="shared" ref="H127" si="278">+IFERROR(H126/G126-1,"nm")</f>
        <v>0.18907444894286995</v>
      </c>
      <c r="I127" s="47">
        <f>+IFERROR(I126/H126-1,"nm")</f>
        <v>5.0670323694228303E-2</v>
      </c>
    </row>
    <row r="128" spans="1:9" x14ac:dyDescent="0.3">
      <c r="A128" s="56" t="s">
        <v>115</v>
      </c>
      <c r="B128" s="9">
        <f>+Historicals!B125</f>
        <v>1982</v>
      </c>
      <c r="C128" s="9">
        <f>+Historicals!C125</f>
        <v>1955</v>
      </c>
      <c r="D128" s="9">
        <f>+Historicals!D125</f>
        <v>2042</v>
      </c>
      <c r="E128" s="9">
        <f>+Historicals!E125</f>
        <v>26</v>
      </c>
      <c r="F128" s="9">
        <f>+Historicals!F125</f>
        <v>1906</v>
      </c>
      <c r="G128" s="9">
        <f>+Historicals!G125</f>
        <v>1846</v>
      </c>
      <c r="H128" s="9">
        <f>+Historicals!H125</f>
        <v>2205</v>
      </c>
      <c r="I128" s="9">
        <f>+Historicals!I125</f>
        <v>2346</v>
      </c>
    </row>
    <row r="129" spans="1:11" x14ac:dyDescent="0.3">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x14ac:dyDescent="0.3">
      <c r="A130" s="44" t="s">
        <v>135</v>
      </c>
      <c r="B130" s="47" t="str">
        <f t="shared" ref="B130" si="279">+IFERROR(B129/A129-1,"nm")</f>
        <v>nm</v>
      </c>
      <c r="C130" s="47" t="str">
        <f t="shared" ref="C130" si="280">+IFERROR(C129/B129-1,"nm")</f>
        <v>nm</v>
      </c>
      <c r="D130" s="47" t="str">
        <f t="shared" ref="D130" si="281">+IFERROR(D129/C129-1,"nm")</f>
        <v>nm</v>
      </c>
      <c r="E130" s="47" t="str">
        <f t="shared" ref="E130" si="282">+IFERROR(E129/D129-1,"nm")</f>
        <v>nm</v>
      </c>
      <c r="F130" s="47">
        <f t="shared" ref="F130" si="283">+IFERROR(F129/E129-1,"nm")</f>
        <v>2.9174425822470429E-2</v>
      </c>
      <c r="G130" s="47">
        <f t="shared" ref="G130" si="284">+IFERROR(G129/F129-1,"nm")</f>
        <v>-9.6501809408926498E-3</v>
      </c>
      <c r="H130" s="47">
        <f t="shared" ref="H130" si="285">+IFERROR(H129/G129-1,"nm")</f>
        <v>0.2095006090133984</v>
      </c>
      <c r="I130" s="47">
        <f>+IFERROR(I129/H129-1,"nm")</f>
        <v>5.4380664652567967E-2</v>
      </c>
    </row>
    <row r="131" spans="1:11" x14ac:dyDescent="0.3">
      <c r="A131" s="44" t="s">
        <v>144</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x14ac:dyDescent="0.3">
      <c r="A132" s="44" t="s">
        <v>145</v>
      </c>
      <c r="B132" s="47" t="str">
        <f t="shared" ref="B132:H132" si="286">+IFERROR(B130-B131,"nm")</f>
        <v>nm</v>
      </c>
      <c r="C132" s="47" t="str">
        <f t="shared" si="286"/>
        <v>nm</v>
      </c>
      <c r="D132" s="47" t="str">
        <f t="shared" si="286"/>
        <v>nm</v>
      </c>
      <c r="E132" s="47" t="str">
        <f t="shared" si="286"/>
        <v>nm</v>
      </c>
      <c r="F132" s="47">
        <f t="shared" si="286"/>
        <v>-2.0825574177529574E-2</v>
      </c>
      <c r="G132" s="47">
        <f t="shared" si="286"/>
        <v>-1.9650180940892652E-2</v>
      </c>
      <c r="H132" s="47">
        <f t="shared" si="286"/>
        <v>3.9500609013398386E-2</v>
      </c>
      <c r="I132" s="47">
        <f>+IFERROR(I130-I131,"nm")</f>
        <v>-5.6193353474320307E-3</v>
      </c>
    </row>
    <row r="133" spans="1:11" x14ac:dyDescent="0.3">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7"/>
    </row>
    <row r="134" spans="1:11" x14ac:dyDescent="0.3">
      <c r="A134" s="44" t="s">
        <v>135</v>
      </c>
      <c r="B134" s="47" t="str">
        <f t="shared" ref="B134" si="287">+IFERROR(B133/A133-1,"nm")</f>
        <v>nm</v>
      </c>
      <c r="C134" s="47" t="str">
        <f t="shared" ref="C134" si="288">+IFERROR(C133/B133-1,"nm")</f>
        <v>nm</v>
      </c>
      <c r="D134" s="47" t="str">
        <f t="shared" ref="D134" si="289">+IFERROR(D133/C133-1,"nm")</f>
        <v>nm</v>
      </c>
      <c r="E134" s="47" t="str">
        <f t="shared" ref="E134" si="290">+IFERROR(E133/D133-1,"nm")</f>
        <v>nm</v>
      </c>
      <c r="F134" s="47">
        <f t="shared" ref="F134" si="291">+IFERROR(F133/E133-1,"nm")</f>
        <v>-0.18055555555555558</v>
      </c>
      <c r="G134" s="47">
        <f t="shared" ref="G134" si="292">+IFERROR(G133/F133-1,"nm")</f>
        <v>-0.24576271186440679</v>
      </c>
      <c r="H134" s="47">
        <f t="shared" ref="H134" si="293">+IFERROR(H133/G133-1,"nm")</f>
        <v>0.1685393258426966</v>
      </c>
      <c r="I134" s="47">
        <f>+IFERROR(I133/H133-1,"nm")</f>
        <v>-9.6153846153845812E-3</v>
      </c>
      <c r="K134" s="57"/>
    </row>
    <row r="135" spans="1:11" x14ac:dyDescent="0.3">
      <c r="A135" s="44" t="s">
        <v>144</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x14ac:dyDescent="0.3">
      <c r="A136" s="44" t="s">
        <v>145</v>
      </c>
      <c r="B136" s="47" t="str">
        <f t="shared" ref="B136:H136" si="294">+IFERROR(B134-B135,"nm")</f>
        <v>nm</v>
      </c>
      <c r="C136" s="47" t="str">
        <f t="shared" si="294"/>
        <v>nm</v>
      </c>
      <c r="D136" s="47" t="str">
        <f t="shared" si="294"/>
        <v>nm</v>
      </c>
      <c r="E136" s="47" t="str">
        <f t="shared" si="294"/>
        <v>nm</v>
      </c>
      <c r="F136" s="47">
        <f t="shared" si="294"/>
        <v>-1.0555555555555568E-2</v>
      </c>
      <c r="G136" s="47">
        <f t="shared" si="294"/>
        <v>-2.576271186440679E-2</v>
      </c>
      <c r="H136" s="47">
        <f t="shared" si="294"/>
        <v>3.8539325842696592E-2</v>
      </c>
      <c r="I136" s="47">
        <f>+IFERROR(I134-I135,"nm")</f>
        <v>2.0384615384615418E-2</v>
      </c>
    </row>
    <row r="137" spans="1:11" x14ac:dyDescent="0.3">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x14ac:dyDescent="0.3">
      <c r="A138" s="44" t="s">
        <v>135</v>
      </c>
      <c r="B138" s="47" t="str">
        <f t="shared" ref="B138" si="295">+IFERROR(B137/A137-1,"nm")</f>
        <v>nm</v>
      </c>
      <c r="C138" s="47" t="str">
        <f t="shared" ref="C138" si="296">+IFERROR(C137/B137-1,"nm")</f>
        <v>nm</v>
      </c>
      <c r="D138" s="47" t="str">
        <f t="shared" ref="D138" si="297">+IFERROR(D137/C137-1,"nm")</f>
        <v>nm</v>
      </c>
      <c r="E138" s="47" t="str">
        <f t="shared" ref="E138" si="298">+IFERROR(E137/D137-1,"nm")</f>
        <v>nm</v>
      </c>
      <c r="F138" s="47">
        <f t="shared" ref="F138" si="299">+IFERROR(F137/E137-1,"nm")</f>
        <v>-0.1428571428571429</v>
      </c>
      <c r="G138" s="47">
        <f t="shared" ref="G138" si="300">+IFERROR(G137/F137-1,"nm")</f>
        <v>4.1666666666666741E-2</v>
      </c>
      <c r="H138" s="47">
        <f t="shared" ref="H138" si="301">+IFERROR(H137/G137-1,"nm")</f>
        <v>0.15999999999999992</v>
      </c>
      <c r="I138" s="47">
        <f>+IFERROR(I137/H137-1,"nm")</f>
        <v>-0.10344827586206895</v>
      </c>
    </row>
    <row r="139" spans="1:11" x14ac:dyDescent="0.3">
      <c r="A139" s="44" t="s">
        <v>144</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x14ac:dyDescent="0.3">
      <c r="A140" s="44" t="s">
        <v>145</v>
      </c>
      <c r="B140" s="47" t="str">
        <f t="shared" ref="B140:H140" si="302">+IFERROR(B138-B139,"nm")</f>
        <v>nm</v>
      </c>
      <c r="C140" s="47" t="str">
        <f t="shared" si="302"/>
        <v>nm</v>
      </c>
      <c r="D140" s="47" t="str">
        <f t="shared" si="302"/>
        <v>nm</v>
      </c>
      <c r="E140" s="47" t="str">
        <f t="shared" si="302"/>
        <v>nm</v>
      </c>
      <c r="F140" s="47">
        <f t="shared" si="302"/>
        <v>-1.28571428571429E-2</v>
      </c>
      <c r="G140" s="47">
        <f t="shared" si="302"/>
        <v>-3.8333333333333261E-2</v>
      </c>
      <c r="H140" s="47">
        <f t="shared" si="302"/>
        <v>1.9999999999999907E-2</v>
      </c>
      <c r="I140" s="47">
        <f>+IFERROR(I138-I139,"nm")</f>
        <v>5.6551724137931053E-2</v>
      </c>
    </row>
    <row r="141" spans="1:11" x14ac:dyDescent="0.3">
      <c r="A141" s="9" t="s">
        <v>137</v>
      </c>
      <c r="B141" s="48">
        <f t="shared" ref="B141:H141" si="303">+B147+B144</f>
        <v>5326</v>
      </c>
      <c r="C141" s="48">
        <f t="shared" si="303"/>
        <v>5866</v>
      </c>
      <c r="D141" s="48">
        <f t="shared" si="303"/>
        <v>5779</v>
      </c>
      <c r="E141" s="48">
        <f t="shared" si="303"/>
        <v>6129</v>
      </c>
      <c r="F141" s="48">
        <f t="shared" si="303"/>
        <v>6915</v>
      </c>
      <c r="G141" s="48">
        <f t="shared" si="303"/>
        <v>5230</v>
      </c>
      <c r="H141" s="48">
        <f t="shared" si="303"/>
        <v>9218</v>
      </c>
      <c r="I141" s="48">
        <f>+I147+I144</f>
        <v>8967</v>
      </c>
    </row>
    <row r="142" spans="1:11" x14ac:dyDescent="0.3">
      <c r="A142" s="46" t="s">
        <v>135</v>
      </c>
      <c r="B142" s="47" t="str">
        <f t="shared" ref="B142" si="304">+IFERROR(B141/A141-1,"nm")</f>
        <v>nm</v>
      </c>
      <c r="C142" s="47">
        <f t="shared" ref="C142" si="305">+IFERROR(C141/B141-1,"nm")</f>
        <v>0.10138941043935401</v>
      </c>
      <c r="D142" s="47">
        <f t="shared" ref="D142" si="306">+IFERROR(D141/C141-1,"nm")</f>
        <v>-1.4831230821684249E-2</v>
      </c>
      <c r="E142" s="47">
        <f t="shared" ref="E142" si="307">+IFERROR(E141/D141-1,"nm")</f>
        <v>6.056411143796514E-2</v>
      </c>
      <c r="F142" s="47">
        <f t="shared" ref="F142" si="308">+IFERROR(F141/E141-1,"nm")</f>
        <v>0.12824278022515911</v>
      </c>
      <c r="G142" s="47">
        <f t="shared" ref="G142" si="309">+IFERROR(G141/F141-1,"nm")</f>
        <v>-0.24367317425885759</v>
      </c>
      <c r="H142" s="47">
        <f t="shared" ref="H142" si="310">+IFERROR(H141/G141-1,"nm")</f>
        <v>0.76252390057361374</v>
      </c>
      <c r="I142" s="47">
        <f>+IFERROR(I141/H141-1,"nm")</f>
        <v>-2.7229333911911513E-2</v>
      </c>
    </row>
    <row r="143" spans="1:11" x14ac:dyDescent="0.3">
      <c r="A143" s="46" t="s">
        <v>138</v>
      </c>
      <c r="B143" s="47">
        <f t="shared" ref="B143:H143" si="311">+IFERROR(B141/B$126,"nm")</f>
        <v>0.18556844709243581</v>
      </c>
      <c r="C143" s="47">
        <f t="shared" si="311"/>
        <v>0.19228373815845543</v>
      </c>
      <c r="D143" s="47">
        <f t="shared" si="311"/>
        <v>0.17928830701455031</v>
      </c>
      <c r="E143" s="47">
        <f t="shared" si="311"/>
        <v>0.17772944758590692</v>
      </c>
      <c r="F143" s="47">
        <f t="shared" si="311"/>
        <v>0.1857971949056908</v>
      </c>
      <c r="G143" s="47">
        <f t="shared" si="311"/>
        <v>0.14704228520017995</v>
      </c>
      <c r="H143" s="47">
        <f t="shared" si="311"/>
        <v>0.21795569006691415</v>
      </c>
      <c r="I143" s="47">
        <f>+IFERROR(I141/I$126,"nm")</f>
        <v>0.20179584120982988</v>
      </c>
    </row>
    <row r="144" spans="1:11" x14ac:dyDescent="0.3">
      <c r="A144" s="9" t="s">
        <v>139</v>
      </c>
      <c r="B144" s="9">
        <f>+Historicals!B172</f>
        <v>513</v>
      </c>
      <c r="C144" s="9">
        <f>+Historicals!C172</f>
        <v>538</v>
      </c>
      <c r="D144" s="9">
        <f>+Historicals!D172</f>
        <v>587</v>
      </c>
      <c r="E144" s="9">
        <f>+Historicals!E172</f>
        <v>604</v>
      </c>
      <c r="F144" s="9">
        <f>+Historicals!F172</f>
        <v>558</v>
      </c>
      <c r="G144" s="9">
        <f>+Historicals!G172</f>
        <v>584</v>
      </c>
      <c r="H144" s="9">
        <f>+Historicals!H172</f>
        <v>577</v>
      </c>
      <c r="I144" s="9">
        <f>+Historicals!I172</f>
        <v>561</v>
      </c>
    </row>
    <row r="145" spans="1:9" x14ac:dyDescent="0.3">
      <c r="A145" s="46" t="s">
        <v>135</v>
      </c>
      <c r="B145" s="47" t="str">
        <f t="shared" ref="B145" si="312">+IFERROR(B144/A144-1,"nm")</f>
        <v>nm</v>
      </c>
      <c r="C145" s="47">
        <f t="shared" ref="C145" si="313">+IFERROR(C144/B144-1,"nm")</f>
        <v>4.8732943469785628E-2</v>
      </c>
      <c r="D145" s="47">
        <f t="shared" ref="D145" si="314">+IFERROR(D144/C144-1,"nm")</f>
        <v>9.1078066914498157E-2</v>
      </c>
      <c r="E145" s="47">
        <f t="shared" ref="E145" si="315">+IFERROR(E144/D144-1,"nm")</f>
        <v>2.8960817717206044E-2</v>
      </c>
      <c r="F145" s="47">
        <f t="shared" ref="F145" si="316">+IFERROR(F144/E144-1,"nm")</f>
        <v>-7.6158940397350938E-2</v>
      </c>
      <c r="G145" s="47">
        <f t="shared" ref="G145" si="317">+IFERROR(G144/F144-1,"nm")</f>
        <v>4.6594982078853153E-2</v>
      </c>
      <c r="H145" s="47">
        <f t="shared" ref="H145" si="318">+IFERROR(H144/G144-1,"nm")</f>
        <v>-1.1986301369863006E-2</v>
      </c>
      <c r="I145" s="47">
        <f>+IFERROR(I144/H144-1,"nm")</f>
        <v>-2.7729636048526851E-2</v>
      </c>
    </row>
    <row r="146" spans="1:9" x14ac:dyDescent="0.3">
      <c r="A146" s="46" t="s">
        <v>140</v>
      </c>
      <c r="B146" s="47">
        <f t="shared" ref="B146:H146" si="319">+IFERROR(B144/B$126,"nm")</f>
        <v>1.7873941674506115E-2</v>
      </c>
      <c r="C146" s="47">
        <f t="shared" si="319"/>
        <v>1.763529681712394E-2</v>
      </c>
      <c r="D146" s="47">
        <f t="shared" si="319"/>
        <v>1.8211150063599416E-2</v>
      </c>
      <c r="E146" s="47">
        <f t="shared" si="319"/>
        <v>1.7514861534000292E-2</v>
      </c>
      <c r="F146" s="47">
        <f t="shared" si="319"/>
        <v>1.4992745445752055E-2</v>
      </c>
      <c r="G146" s="47">
        <f t="shared" si="319"/>
        <v>1.6419253261358523E-2</v>
      </c>
      <c r="H146" s="47">
        <f t="shared" si="319"/>
        <v>1.3642919632090416E-2</v>
      </c>
      <c r="I146" s="47">
        <f>+IFERROR(I144/I$126,"nm")</f>
        <v>1.2624898730758845E-2</v>
      </c>
    </row>
    <row r="147" spans="1:9" x14ac:dyDescent="0.3">
      <c r="A147" s="9" t="s">
        <v>141</v>
      </c>
      <c r="B147" s="9">
        <f>+Historicals!B139</f>
        <v>4813</v>
      </c>
      <c r="C147" s="9">
        <f>+Historicals!C139</f>
        <v>5328</v>
      </c>
      <c r="D147" s="9">
        <f>+Historicals!D139</f>
        <v>5192</v>
      </c>
      <c r="E147" s="9">
        <f>+Historicals!E139</f>
        <v>5525</v>
      </c>
      <c r="F147" s="9">
        <f>+Historicals!F139</f>
        <v>6357</v>
      </c>
      <c r="G147" s="9">
        <f>+Historicals!G139</f>
        <v>4646</v>
      </c>
      <c r="H147" s="9">
        <f>+Historicals!H139</f>
        <v>8641</v>
      </c>
      <c r="I147" s="9">
        <f>+Historicals!I139</f>
        <v>8406</v>
      </c>
    </row>
    <row r="148" spans="1:9" x14ac:dyDescent="0.3">
      <c r="A148" s="46" t="s">
        <v>135</v>
      </c>
      <c r="B148" s="47" t="str">
        <f t="shared" ref="B148" si="320">+IFERROR(B147/A147-1,"nm")</f>
        <v>nm</v>
      </c>
      <c r="C148" s="47">
        <f t="shared" ref="C148" si="321">+IFERROR(C147/B147-1,"nm")</f>
        <v>0.10700186993559102</v>
      </c>
      <c r="D148" s="47">
        <f t="shared" ref="D148" si="322">+IFERROR(D147/C147-1,"nm")</f>
        <v>-2.5525525525525561E-2</v>
      </c>
      <c r="E148" s="47">
        <f t="shared" ref="E148" si="323">+IFERROR(E147/D147-1,"nm")</f>
        <v>6.4137134052388189E-2</v>
      </c>
      <c r="F148" s="47">
        <f t="shared" ref="F148" si="324">+IFERROR(F147/E147-1,"nm")</f>
        <v>0.15058823529411769</v>
      </c>
      <c r="G148" s="47">
        <f t="shared" ref="G148" si="325">+IFERROR(G147/F147-1,"nm")</f>
        <v>-0.26915211577788267</v>
      </c>
      <c r="H148" s="47">
        <f t="shared" ref="H148" si="326">+IFERROR(H147/G147-1,"nm")</f>
        <v>0.85987946620749023</v>
      </c>
      <c r="I148" s="47">
        <f>+IFERROR(I147/H147-1,"nm")</f>
        <v>-2.7195926397407755E-2</v>
      </c>
    </row>
    <row r="149" spans="1:9" x14ac:dyDescent="0.3">
      <c r="A149" s="46" t="s">
        <v>138</v>
      </c>
      <c r="B149" s="47">
        <f t="shared" ref="B149:H149" si="327">+IFERROR(B147/B$126,"nm")</f>
        <v>0.16769450541792968</v>
      </c>
      <c r="C149" s="47">
        <f t="shared" si="327"/>
        <v>0.17464844134133151</v>
      </c>
      <c r="D149" s="47">
        <f t="shared" si="327"/>
        <v>0.1610771569509509</v>
      </c>
      <c r="E149" s="47">
        <f t="shared" si="327"/>
        <v>0.16021458605190664</v>
      </c>
      <c r="F149" s="47">
        <f t="shared" si="327"/>
        <v>0.17080444945993875</v>
      </c>
      <c r="G149" s="47">
        <f t="shared" si="327"/>
        <v>0.13062303193882141</v>
      </c>
      <c r="H149" s="47">
        <f t="shared" si="327"/>
        <v>0.20431277043482374</v>
      </c>
      <c r="I149" s="47">
        <f>+IFERROR(I147/I$126,"nm")</f>
        <v>0.18917094247907101</v>
      </c>
    </row>
    <row r="150" spans="1:9" x14ac:dyDescent="0.3">
      <c r="A150" s="9" t="s">
        <v>142</v>
      </c>
      <c r="B150" s="9">
        <f>+Historicals!B161</f>
        <v>790</v>
      </c>
      <c r="C150" s="9">
        <f>+Historicals!C161</f>
        <v>840</v>
      </c>
      <c r="D150" s="9">
        <f>+Historicals!D161</f>
        <v>784</v>
      </c>
      <c r="E150" s="9">
        <f>+Historicals!E161</f>
        <v>847</v>
      </c>
      <c r="F150" s="9">
        <f>+Historicals!F161</f>
        <v>724</v>
      </c>
      <c r="G150" s="9">
        <f>+Historicals!G161</f>
        <v>756</v>
      </c>
      <c r="H150" s="9">
        <f>+Historicals!H161</f>
        <v>677</v>
      </c>
      <c r="I150" s="9">
        <f>+Historicals!I161</f>
        <v>699</v>
      </c>
    </row>
    <row r="151" spans="1:9" x14ac:dyDescent="0.3">
      <c r="A151" s="46" t="s">
        <v>135</v>
      </c>
      <c r="B151" s="47" t="str">
        <f t="shared" ref="B151" si="328">+IFERROR(B150/A150-1,"nm")</f>
        <v>nm</v>
      </c>
      <c r="C151" s="47">
        <f t="shared" ref="C151" si="329">+IFERROR(C150/B150-1,"nm")</f>
        <v>6.3291139240506222E-2</v>
      </c>
      <c r="D151" s="47">
        <f t="shared" ref="D151" si="330">+IFERROR(D150/C150-1,"nm")</f>
        <v>-6.6666666666666652E-2</v>
      </c>
      <c r="E151" s="47">
        <f t="shared" ref="E151" si="331">+IFERROR(E150/D150-1,"nm")</f>
        <v>8.0357142857142794E-2</v>
      </c>
      <c r="F151" s="47">
        <f t="shared" ref="F151" si="332">+IFERROR(F150/E150-1,"nm")</f>
        <v>-0.14521841794569068</v>
      </c>
      <c r="G151" s="47">
        <f>+IFERROR(G150/F150-1,"nm")</f>
        <v>4.4198895027624419E-2</v>
      </c>
      <c r="H151" s="47">
        <f>+IFERROR(H150/G150-1,"nm")</f>
        <v>-0.10449735449735453</v>
      </c>
      <c r="I151" s="47">
        <f>+IFERROR(I150/H150-1,"nm")</f>
        <v>3.2496307237813937E-2</v>
      </c>
    </row>
    <row r="152" spans="1:9" x14ac:dyDescent="0.3">
      <c r="A152" s="46" t="s">
        <v>140</v>
      </c>
      <c r="B152" s="47">
        <f t="shared" ref="B152:H152" si="333">+IFERROR(B150/B$126,"nm")</f>
        <v>2.7525173338908051E-2</v>
      </c>
      <c r="C152" s="47">
        <f t="shared" si="333"/>
        <v>2.7534664175435146E-2</v>
      </c>
      <c r="D152" s="47">
        <f t="shared" si="333"/>
        <v>2.4322898892439427E-2</v>
      </c>
      <c r="E152" s="47">
        <f t="shared" si="333"/>
        <v>2.456140350877193E-2</v>
      </c>
      <c r="F152" s="47">
        <f t="shared" si="333"/>
        <v>1.9452952872266109E-2</v>
      </c>
      <c r="G152" s="47">
        <f t="shared" si="333"/>
        <v>2.1255060728744939E-2</v>
      </c>
      <c r="H152" s="47">
        <f t="shared" si="333"/>
        <v>1.6007377107322723E-2</v>
      </c>
      <c r="I152" s="47">
        <f>+IFERROR(I150/I$126,"nm")</f>
        <v>1.5730488792870645E-2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2023-12-05T16:10:05Z</dcterms:modified>
  <cp:category/>
  <cp:contentStatus/>
</cp:coreProperties>
</file>