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DC5A933-2965-4DD9-8517-A17CA558BACD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Three Statements" sheetId="4" r:id="rId3"/>
    <sheet name="Segmental forecast " sheetId="5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4" l="1"/>
  <c r="C25" i="4" l="1"/>
  <c r="D25" i="4"/>
  <c r="E25" i="4"/>
  <c r="F25" i="4"/>
  <c r="G25" i="4"/>
  <c r="H25" i="4"/>
  <c r="I25" i="4"/>
  <c r="K25" i="4"/>
  <c r="L25" i="4"/>
  <c r="M25" i="4"/>
  <c r="N25" i="4"/>
  <c r="O25" i="4"/>
  <c r="B25" i="4"/>
  <c r="C23" i="4"/>
  <c r="C24" i="4" s="1"/>
  <c r="D23" i="4"/>
  <c r="D24" i="4" s="1"/>
  <c r="E23" i="4"/>
  <c r="E24" i="4" s="1"/>
  <c r="F23" i="4"/>
  <c r="F24" i="4" s="1"/>
  <c r="G23" i="4"/>
  <c r="G24" i="4" s="1"/>
  <c r="H23" i="4"/>
  <c r="H24" i="4" s="1"/>
  <c r="I23" i="4"/>
  <c r="I24" i="4" s="1"/>
  <c r="K23" i="4"/>
  <c r="K24" i="4" s="1"/>
  <c r="L23" i="4"/>
  <c r="L24" i="4" s="1"/>
  <c r="M23" i="4"/>
  <c r="M24" i="4" s="1"/>
  <c r="N23" i="4"/>
  <c r="N24" i="4" s="1"/>
  <c r="O23" i="4"/>
  <c r="O24" i="4" s="1"/>
  <c r="B23" i="4"/>
  <c r="B24" i="4" s="1"/>
  <c r="C40" i="4"/>
  <c r="D40" i="4"/>
  <c r="E40" i="4"/>
  <c r="F40" i="4"/>
  <c r="G40" i="4"/>
  <c r="H40" i="4"/>
  <c r="I40" i="4"/>
  <c r="K40" i="4"/>
  <c r="L40" i="4"/>
  <c r="M40" i="4"/>
  <c r="N40" i="4"/>
  <c r="O40" i="4"/>
  <c r="B40" i="4"/>
  <c r="C42" i="4"/>
  <c r="D42" i="4"/>
  <c r="E42" i="4"/>
  <c r="F42" i="4"/>
  <c r="G42" i="4"/>
  <c r="H42" i="4"/>
  <c r="I42" i="4"/>
  <c r="K42" i="4"/>
  <c r="L42" i="4"/>
  <c r="M42" i="4"/>
  <c r="N42" i="4"/>
  <c r="O42" i="4"/>
  <c r="B42" i="4"/>
  <c r="C38" i="4"/>
  <c r="D38" i="4"/>
  <c r="E38" i="4"/>
  <c r="F38" i="4"/>
  <c r="G38" i="4"/>
  <c r="H38" i="4"/>
  <c r="I38" i="4"/>
  <c r="K38" i="4"/>
  <c r="L38" i="4"/>
  <c r="M38" i="4"/>
  <c r="N38" i="4"/>
  <c r="O38" i="4"/>
  <c r="B38" i="4"/>
  <c r="C32" i="4"/>
  <c r="D32" i="4"/>
  <c r="E32" i="4"/>
  <c r="F32" i="4"/>
  <c r="G32" i="4"/>
  <c r="H32" i="4"/>
  <c r="I32" i="4"/>
  <c r="K32" i="4"/>
  <c r="L32" i="4"/>
  <c r="M32" i="4"/>
  <c r="N32" i="4"/>
  <c r="O32" i="4"/>
  <c r="B32" i="4"/>
  <c r="C35" i="4"/>
  <c r="D35" i="4"/>
  <c r="E35" i="4"/>
  <c r="F35" i="4"/>
  <c r="G35" i="4"/>
  <c r="H35" i="4"/>
  <c r="I35" i="4"/>
  <c r="B35" i="4"/>
  <c r="C43" i="4"/>
  <c r="D43" i="4"/>
  <c r="E43" i="4"/>
  <c r="F43" i="4"/>
  <c r="G43" i="4"/>
  <c r="H43" i="4"/>
  <c r="I43" i="4"/>
  <c r="K43" i="4"/>
  <c r="L43" i="4"/>
  <c r="M43" i="4"/>
  <c r="N43" i="4"/>
  <c r="O43" i="4"/>
  <c r="B43" i="4"/>
  <c r="C41" i="4"/>
  <c r="D41" i="4"/>
  <c r="E41" i="4"/>
  <c r="F41" i="4"/>
  <c r="G41" i="4"/>
  <c r="H41" i="4"/>
  <c r="I41" i="4"/>
  <c r="K41" i="4"/>
  <c r="L41" i="4"/>
  <c r="M41" i="4"/>
  <c r="N41" i="4"/>
  <c r="O41" i="4"/>
  <c r="B41" i="4"/>
  <c r="C39" i="4"/>
  <c r="D39" i="4"/>
  <c r="E39" i="4"/>
  <c r="F39" i="4"/>
  <c r="G39" i="4"/>
  <c r="H39" i="4"/>
  <c r="I39" i="4"/>
  <c r="K39" i="4"/>
  <c r="L39" i="4"/>
  <c r="M39" i="4"/>
  <c r="N39" i="4"/>
  <c r="O39" i="4"/>
  <c r="B39" i="4"/>
  <c r="C37" i="4"/>
  <c r="D37" i="4"/>
  <c r="E37" i="4"/>
  <c r="F37" i="4"/>
  <c r="G37" i="4"/>
  <c r="H37" i="4"/>
  <c r="I37" i="4"/>
  <c r="K37" i="4"/>
  <c r="L37" i="4"/>
  <c r="M37" i="4"/>
  <c r="N37" i="4"/>
  <c r="O37" i="4"/>
  <c r="B37" i="4"/>
  <c r="C36" i="4"/>
  <c r="D36" i="4"/>
  <c r="E36" i="4"/>
  <c r="F36" i="4"/>
  <c r="G36" i="4"/>
  <c r="H36" i="4"/>
  <c r="I36" i="4"/>
  <c r="K36" i="4"/>
  <c r="L36" i="4"/>
  <c r="M36" i="4"/>
  <c r="N36" i="4"/>
  <c r="O36" i="4"/>
  <c r="B36" i="4"/>
  <c r="C34" i="4"/>
  <c r="D34" i="4"/>
  <c r="E34" i="4"/>
  <c r="F34" i="4"/>
  <c r="G34" i="4"/>
  <c r="H34" i="4"/>
  <c r="I34" i="4"/>
  <c r="K34" i="4"/>
  <c r="L34" i="4"/>
  <c r="M34" i="4"/>
  <c r="N34" i="4"/>
  <c r="O34" i="4"/>
  <c r="B34" i="4"/>
  <c r="C33" i="4"/>
  <c r="D33" i="4"/>
  <c r="E33" i="4"/>
  <c r="F33" i="4"/>
  <c r="G33" i="4"/>
  <c r="H33" i="4"/>
  <c r="I33" i="4"/>
  <c r="K33" i="4"/>
  <c r="L33" i="4"/>
  <c r="M33" i="4"/>
  <c r="N33" i="4"/>
  <c r="O33" i="4"/>
  <c r="B33" i="4"/>
  <c r="C31" i="4"/>
  <c r="D31" i="4"/>
  <c r="E31" i="4"/>
  <c r="F31" i="4"/>
  <c r="G31" i="4"/>
  <c r="H31" i="4"/>
  <c r="I31" i="4"/>
  <c r="K31" i="4"/>
  <c r="L31" i="4"/>
  <c r="M31" i="4"/>
  <c r="N31" i="4"/>
  <c r="O31" i="4"/>
  <c r="B31" i="4"/>
  <c r="C30" i="4"/>
  <c r="D30" i="4"/>
  <c r="E30" i="4"/>
  <c r="F30" i="4"/>
  <c r="G30" i="4"/>
  <c r="H30" i="4"/>
  <c r="I30" i="4"/>
  <c r="K30" i="4"/>
  <c r="L30" i="4"/>
  <c r="M30" i="4"/>
  <c r="N30" i="4"/>
  <c r="O30" i="4"/>
  <c r="B30" i="4"/>
  <c r="C29" i="4"/>
  <c r="D29" i="4"/>
  <c r="E29" i="4"/>
  <c r="F29" i="4"/>
  <c r="G29" i="4"/>
  <c r="H29" i="4"/>
  <c r="I29" i="4"/>
  <c r="K29" i="4"/>
  <c r="L29" i="4"/>
  <c r="M29" i="4"/>
  <c r="N29" i="4"/>
  <c r="O29" i="4"/>
  <c r="B29" i="4"/>
  <c r="C28" i="4"/>
  <c r="D28" i="4"/>
  <c r="E28" i="4"/>
  <c r="F28" i="4"/>
  <c r="G28" i="4"/>
  <c r="H28" i="4"/>
  <c r="I28" i="4"/>
  <c r="K28" i="4"/>
  <c r="L28" i="4"/>
  <c r="M28" i="4"/>
  <c r="N28" i="4"/>
  <c r="O28" i="4"/>
  <c r="B28" i="4"/>
  <c r="C27" i="4"/>
  <c r="D27" i="4"/>
  <c r="E27" i="4"/>
  <c r="F27" i="4"/>
  <c r="G27" i="4"/>
  <c r="H27" i="4"/>
  <c r="I27" i="4"/>
  <c r="K27" i="4"/>
  <c r="L27" i="4"/>
  <c r="M27" i="4"/>
  <c r="N27" i="4"/>
  <c r="O27" i="4"/>
  <c r="B27" i="4"/>
  <c r="C26" i="4"/>
  <c r="D26" i="4"/>
  <c r="E26" i="4"/>
  <c r="F26" i="4"/>
  <c r="G26" i="4"/>
  <c r="H26" i="4"/>
  <c r="I26" i="4"/>
  <c r="K26" i="4"/>
  <c r="L26" i="4"/>
  <c r="M26" i="4"/>
  <c r="N26" i="4"/>
  <c r="O26" i="4"/>
  <c r="B26" i="4"/>
  <c r="C21" i="4"/>
  <c r="D21" i="4"/>
  <c r="E21" i="4"/>
  <c r="F21" i="4"/>
  <c r="G21" i="4"/>
  <c r="H21" i="4"/>
  <c r="I21" i="4"/>
  <c r="K21" i="4"/>
  <c r="L21" i="4"/>
  <c r="M21" i="4"/>
  <c r="N21" i="4"/>
  <c r="O21" i="4"/>
  <c r="B21" i="4"/>
  <c r="B4" i="5"/>
  <c r="D17" i="4"/>
  <c r="D19" i="4" s="1"/>
  <c r="I17" i="4"/>
  <c r="N17" i="4"/>
  <c r="N19" i="4" s="1"/>
  <c r="C16" i="4"/>
  <c r="D16" i="4"/>
  <c r="E16" i="4"/>
  <c r="F16" i="4"/>
  <c r="G16" i="4"/>
  <c r="H16" i="4"/>
  <c r="I16" i="4"/>
  <c r="B16" i="4"/>
  <c r="K16" i="4"/>
  <c r="L16" i="4"/>
  <c r="M16" i="4"/>
  <c r="N16" i="4"/>
  <c r="O16" i="4"/>
  <c r="C15" i="4"/>
  <c r="C17" i="4" s="1"/>
  <c r="D15" i="4"/>
  <c r="E15" i="4"/>
  <c r="E17" i="4" s="1"/>
  <c r="F15" i="4"/>
  <c r="F17" i="4" s="1"/>
  <c r="G15" i="4"/>
  <c r="G17" i="4" s="1"/>
  <c r="H15" i="4"/>
  <c r="H17" i="4" s="1"/>
  <c r="I15" i="4"/>
  <c r="K15" i="4"/>
  <c r="K17" i="4" s="1"/>
  <c r="L15" i="4"/>
  <c r="L17" i="4" s="1"/>
  <c r="M15" i="4"/>
  <c r="M17" i="4" s="1"/>
  <c r="N15" i="4"/>
  <c r="O15" i="4"/>
  <c r="O17" i="4" s="1"/>
  <c r="B15" i="4"/>
  <c r="B17" i="4" s="1"/>
  <c r="F13" i="4"/>
  <c r="G13" i="4"/>
  <c r="N13" i="4"/>
  <c r="O13" i="4"/>
  <c r="C14" i="4"/>
  <c r="D14" i="4"/>
  <c r="E14" i="4"/>
  <c r="F14" i="4"/>
  <c r="G14" i="4"/>
  <c r="H14" i="4"/>
  <c r="I14" i="4"/>
  <c r="K14" i="4"/>
  <c r="L14" i="4"/>
  <c r="M14" i="4"/>
  <c r="N14" i="4"/>
  <c r="O14" i="4"/>
  <c r="B14" i="4"/>
  <c r="C12" i="4"/>
  <c r="C13" i="4" s="1"/>
  <c r="D12" i="4"/>
  <c r="D13" i="4" s="1"/>
  <c r="E12" i="4"/>
  <c r="E13" i="4" s="1"/>
  <c r="F12" i="4"/>
  <c r="G12" i="4"/>
  <c r="H12" i="4"/>
  <c r="H13" i="4" s="1"/>
  <c r="I12" i="4"/>
  <c r="I13" i="4" s="1"/>
  <c r="K12" i="4"/>
  <c r="L12" i="4"/>
  <c r="M12" i="4"/>
  <c r="M13" i="4" s="1"/>
  <c r="N12" i="4"/>
  <c r="O12" i="4"/>
  <c r="B12" i="4"/>
  <c r="B13" i="4" s="1"/>
  <c r="C11" i="4"/>
  <c r="D11" i="4"/>
  <c r="E11" i="4"/>
  <c r="F11" i="4"/>
  <c r="G11" i="4"/>
  <c r="H11" i="4"/>
  <c r="I11" i="4"/>
  <c r="K11" i="4"/>
  <c r="K13" i="4" s="1"/>
  <c r="L11" i="4"/>
  <c r="L13" i="4" s="1"/>
  <c r="M11" i="4"/>
  <c r="N11" i="4"/>
  <c r="O11" i="4"/>
  <c r="B11" i="4"/>
  <c r="C10" i="4"/>
  <c r="D10" i="4"/>
  <c r="E10" i="4"/>
  <c r="F10" i="4"/>
  <c r="G10" i="4"/>
  <c r="H10" i="4"/>
  <c r="I10" i="4"/>
  <c r="K10" i="4"/>
  <c r="L10" i="4"/>
  <c r="M10" i="4"/>
  <c r="N10" i="4"/>
  <c r="O10" i="4"/>
  <c r="B10" i="4"/>
  <c r="C9" i="4"/>
  <c r="D9" i="4"/>
  <c r="E9" i="4"/>
  <c r="F9" i="4"/>
  <c r="G9" i="4"/>
  <c r="H9" i="4"/>
  <c r="I9" i="4"/>
  <c r="K9" i="4"/>
  <c r="L9" i="4"/>
  <c r="M9" i="4"/>
  <c r="N9" i="4"/>
  <c r="O9" i="4"/>
  <c r="B9" i="4"/>
  <c r="C8" i="4"/>
  <c r="D8" i="4"/>
  <c r="E8" i="4"/>
  <c r="F8" i="4"/>
  <c r="G8" i="4"/>
  <c r="H8" i="4"/>
  <c r="I8" i="4"/>
  <c r="K8" i="4"/>
  <c r="L8" i="4"/>
  <c r="M8" i="4"/>
  <c r="N8" i="4"/>
  <c r="O8" i="4"/>
  <c r="B8" i="4"/>
  <c r="B7" i="4"/>
  <c r="C7" i="4"/>
  <c r="D7" i="4"/>
  <c r="E7" i="4"/>
  <c r="F7" i="4"/>
  <c r="G7" i="4"/>
  <c r="H7" i="4"/>
  <c r="I7" i="4"/>
  <c r="K7" i="4"/>
  <c r="L7" i="4"/>
  <c r="M7" i="4"/>
  <c r="N7" i="4"/>
  <c r="O7" i="4"/>
  <c r="C6" i="4"/>
  <c r="D6" i="4"/>
  <c r="E6" i="4"/>
  <c r="F6" i="4"/>
  <c r="G6" i="4"/>
  <c r="H6" i="4"/>
  <c r="I6" i="4"/>
  <c r="K6" i="4"/>
  <c r="L6" i="4"/>
  <c r="M6" i="4"/>
  <c r="N6" i="4"/>
  <c r="O6" i="4"/>
  <c r="B6" i="4"/>
  <c r="C5" i="4"/>
  <c r="D5" i="4"/>
  <c r="E5" i="4"/>
  <c r="F5" i="4"/>
  <c r="G5" i="4"/>
  <c r="H5" i="4"/>
  <c r="I5" i="4"/>
  <c r="K5" i="4"/>
  <c r="L5" i="4"/>
  <c r="M5" i="4"/>
  <c r="N5" i="4"/>
  <c r="O5" i="4"/>
  <c r="B5" i="4"/>
  <c r="C4" i="4"/>
  <c r="D4" i="4"/>
  <c r="E4" i="4"/>
  <c r="F4" i="4"/>
  <c r="G4" i="4"/>
  <c r="H4" i="4"/>
  <c r="I4" i="4"/>
  <c r="K4" i="4"/>
  <c r="L4" i="4"/>
  <c r="M4" i="4"/>
  <c r="N4" i="4"/>
  <c r="O4" i="4"/>
  <c r="B4" i="4"/>
  <c r="C3" i="4"/>
  <c r="D3" i="4"/>
  <c r="E3" i="4"/>
  <c r="F3" i="4"/>
  <c r="G3" i="4"/>
  <c r="H3" i="4"/>
  <c r="I3" i="4"/>
  <c r="K3" i="4"/>
  <c r="L3" i="4"/>
  <c r="M3" i="4"/>
  <c r="N3" i="4"/>
  <c r="O3" i="4"/>
  <c r="B3" i="4"/>
  <c r="M18" i="4" l="1"/>
  <c r="M19" i="4"/>
  <c r="I18" i="4"/>
  <c r="C19" i="4"/>
  <c r="C18" i="4"/>
  <c r="B18" i="4"/>
  <c r="B19" i="4"/>
  <c r="O19" i="4"/>
  <c r="O18" i="4"/>
  <c r="K19" i="4"/>
  <c r="K18" i="4"/>
  <c r="G19" i="4"/>
  <c r="G18" i="4"/>
  <c r="E18" i="4"/>
  <c r="E19" i="4"/>
  <c r="L18" i="4"/>
  <c r="L19" i="4"/>
  <c r="H19" i="4"/>
  <c r="H18" i="4"/>
  <c r="F19" i="4"/>
  <c r="F18" i="4"/>
  <c r="I19" i="4"/>
  <c r="D18" i="4"/>
  <c r="N18" i="4"/>
  <c r="H1" i="5"/>
  <c r="G1" i="5" s="1"/>
  <c r="F1" i="5" s="1"/>
  <c r="E1" i="5" s="1"/>
  <c r="D1" i="5" s="1"/>
  <c r="C1" i="5" s="1"/>
  <c r="B1" i="5" s="1"/>
  <c r="J1" i="5"/>
  <c r="K1" i="5" s="1"/>
  <c r="L1" i="5" s="1"/>
  <c r="M1" i="5" s="1"/>
  <c r="N1" i="5"/>
  <c r="A20" i="5"/>
  <c r="B21" i="5"/>
  <c r="C21" i="5"/>
  <c r="D21" i="5"/>
  <c r="E21" i="5"/>
  <c r="E22" i="5" s="1"/>
  <c r="F21" i="5"/>
  <c r="F22" i="5" s="1"/>
  <c r="G21" i="5"/>
  <c r="G22" i="5" s="1"/>
  <c r="H21" i="5"/>
  <c r="I21" i="5"/>
  <c r="B23" i="5"/>
  <c r="B24" i="5" s="1"/>
  <c r="B26" i="5" s="1"/>
  <c r="C23" i="5"/>
  <c r="D23" i="5"/>
  <c r="E23" i="5"/>
  <c r="F23" i="5"/>
  <c r="G23" i="5"/>
  <c r="G24" i="5" s="1"/>
  <c r="H23" i="5"/>
  <c r="H24" i="5" s="1"/>
  <c r="H26" i="5" s="1"/>
  <c r="I23" i="5"/>
  <c r="D24" i="5"/>
  <c r="D26" i="5" s="1"/>
  <c r="E24" i="5"/>
  <c r="F24" i="5"/>
  <c r="J24" i="5"/>
  <c r="B25" i="5"/>
  <c r="C25" i="5"/>
  <c r="D25" i="5"/>
  <c r="E25" i="5"/>
  <c r="F25" i="5"/>
  <c r="G25" i="5"/>
  <c r="H25" i="5"/>
  <c r="I25" i="5"/>
  <c r="K25" i="5"/>
  <c r="L25" i="5"/>
  <c r="E26" i="5"/>
  <c r="G26" i="5"/>
  <c r="K26" i="5"/>
  <c r="K24" i="5" s="1"/>
  <c r="B27" i="5"/>
  <c r="C27" i="5"/>
  <c r="C28" i="5" s="1"/>
  <c r="D27" i="5"/>
  <c r="D28" i="5" s="1"/>
  <c r="E27" i="5"/>
  <c r="F27" i="5"/>
  <c r="F28" i="5" s="1"/>
  <c r="F30" i="5" s="1"/>
  <c r="G27" i="5"/>
  <c r="G28" i="5" s="1"/>
  <c r="G30" i="5" s="1"/>
  <c r="H27" i="5"/>
  <c r="I27" i="5"/>
  <c r="J27" i="5" s="1"/>
  <c r="K27" i="5" s="1"/>
  <c r="L27" i="5" s="1"/>
  <c r="B28" i="5"/>
  <c r="B30" i="5" s="1"/>
  <c r="I28" i="5"/>
  <c r="I30" i="5" s="1"/>
  <c r="J28" i="5"/>
  <c r="B29" i="5"/>
  <c r="C29" i="5"/>
  <c r="D29" i="5"/>
  <c r="E29" i="5"/>
  <c r="F29" i="5"/>
  <c r="G29" i="5"/>
  <c r="H29" i="5"/>
  <c r="I29" i="5"/>
  <c r="K29" i="5"/>
  <c r="K28" i="5" s="1"/>
  <c r="L29" i="5"/>
  <c r="L28" i="5" s="1"/>
  <c r="M29" i="5"/>
  <c r="K30" i="5"/>
  <c r="L30" i="5" s="1"/>
  <c r="M30" i="5" s="1"/>
  <c r="N30" i="5" s="1"/>
  <c r="B31" i="5"/>
  <c r="C31" i="5"/>
  <c r="D31" i="5"/>
  <c r="E31" i="5"/>
  <c r="F31" i="5"/>
  <c r="G31" i="5"/>
  <c r="G32" i="5" s="1"/>
  <c r="H31" i="5"/>
  <c r="H32" i="5" s="1"/>
  <c r="H34" i="5" s="1"/>
  <c r="I31" i="5"/>
  <c r="I32" i="5" s="1"/>
  <c r="I34" i="5" s="1"/>
  <c r="B32" i="5"/>
  <c r="B34" i="5" s="1"/>
  <c r="J32" i="5"/>
  <c r="B33" i="5"/>
  <c r="C33" i="5"/>
  <c r="D33" i="5"/>
  <c r="E33" i="5"/>
  <c r="F33" i="5"/>
  <c r="G33" i="5"/>
  <c r="H33" i="5"/>
  <c r="I33" i="5"/>
  <c r="K33" i="5"/>
  <c r="K32" i="5" s="1"/>
  <c r="L33" i="5"/>
  <c r="M33" i="5"/>
  <c r="M32" i="5" s="1"/>
  <c r="N33" i="5"/>
  <c r="N32" i="5" s="1"/>
  <c r="K34" i="5"/>
  <c r="L34" i="5"/>
  <c r="L32" i="5" s="1"/>
  <c r="M34" i="5"/>
  <c r="N34" i="5" s="1"/>
  <c r="B35" i="5"/>
  <c r="B36" i="5" s="1"/>
  <c r="H35" i="5"/>
  <c r="I35" i="5"/>
  <c r="I37" i="5" s="1"/>
  <c r="J37" i="5" s="1"/>
  <c r="K37" i="5" s="1"/>
  <c r="L37" i="5" s="1"/>
  <c r="M37" i="5" s="1"/>
  <c r="N37" i="5" s="1"/>
  <c r="B38" i="5"/>
  <c r="B39" i="5" s="1"/>
  <c r="C38" i="5"/>
  <c r="C40" i="5" s="1"/>
  <c r="D38" i="5"/>
  <c r="D39" i="5" s="1"/>
  <c r="E38" i="5"/>
  <c r="F38" i="5"/>
  <c r="F40" i="5" s="1"/>
  <c r="G38" i="5"/>
  <c r="H38" i="5"/>
  <c r="H39" i="5" s="1"/>
  <c r="I38" i="5"/>
  <c r="D40" i="5"/>
  <c r="G40" i="5"/>
  <c r="I40" i="5"/>
  <c r="B42" i="5"/>
  <c r="C42" i="5"/>
  <c r="D42" i="5"/>
  <c r="E42" i="5"/>
  <c r="F42" i="5"/>
  <c r="G42" i="5"/>
  <c r="G35" i="5" s="1"/>
  <c r="H42" i="5"/>
  <c r="I42" i="5"/>
  <c r="I43" i="5" s="1"/>
  <c r="B43" i="5"/>
  <c r="C43" i="5"/>
  <c r="B44" i="5"/>
  <c r="B45" i="5"/>
  <c r="C45" i="5"/>
  <c r="C47" i="5" s="1"/>
  <c r="D45" i="5"/>
  <c r="D47" i="5" s="1"/>
  <c r="E45" i="5"/>
  <c r="F45" i="5"/>
  <c r="F46" i="5" s="1"/>
  <c r="G45" i="5"/>
  <c r="H45" i="5"/>
  <c r="H47" i="5" s="1"/>
  <c r="I45" i="5"/>
  <c r="D46" i="5"/>
  <c r="E46" i="5"/>
  <c r="E47" i="5"/>
  <c r="F47" i="5"/>
  <c r="G47" i="5"/>
  <c r="B48" i="5"/>
  <c r="B50" i="5" s="1"/>
  <c r="C48" i="5"/>
  <c r="D48" i="5"/>
  <c r="D50" i="5" s="1"/>
  <c r="E48" i="5"/>
  <c r="F49" i="5" s="1"/>
  <c r="F48" i="5"/>
  <c r="G48" i="5"/>
  <c r="H48" i="5"/>
  <c r="I48" i="5"/>
  <c r="D49" i="5"/>
  <c r="E50" i="5"/>
  <c r="F50" i="5"/>
  <c r="A51" i="5"/>
  <c r="B52" i="5"/>
  <c r="C53" i="5" s="1"/>
  <c r="C52" i="5"/>
  <c r="D52" i="5"/>
  <c r="E52" i="5"/>
  <c r="E53" i="5" s="1"/>
  <c r="F52" i="5"/>
  <c r="G52" i="5"/>
  <c r="H52" i="5"/>
  <c r="I52" i="5"/>
  <c r="B53" i="5"/>
  <c r="E56" i="5"/>
  <c r="B57" i="5"/>
  <c r="B59" i="5" s="1"/>
  <c r="C57" i="5"/>
  <c r="D57" i="5"/>
  <c r="E57" i="5"/>
  <c r="F57" i="5"/>
  <c r="G57" i="5"/>
  <c r="G58" i="5" s="1"/>
  <c r="H57" i="5"/>
  <c r="H59" i="5" s="1"/>
  <c r="I57" i="5"/>
  <c r="J57" i="5" s="1"/>
  <c r="K57" i="5" s="1"/>
  <c r="L57" i="5" s="1"/>
  <c r="M57" i="5" s="1"/>
  <c r="N57" i="5" s="1"/>
  <c r="C59" i="5"/>
  <c r="B61" i="5"/>
  <c r="C61" i="5"/>
  <c r="C54" i="5" s="1"/>
  <c r="D61" i="5"/>
  <c r="E61" i="5"/>
  <c r="E54" i="5" s="1"/>
  <c r="F61" i="5"/>
  <c r="F54" i="5" s="1"/>
  <c r="G61" i="5"/>
  <c r="G54" i="5" s="1"/>
  <c r="H61" i="5"/>
  <c r="I61" i="5"/>
  <c r="I54" i="5" s="1"/>
  <c r="J61" i="5"/>
  <c r="K61" i="5" s="1"/>
  <c r="L61" i="5" s="1"/>
  <c r="M61" i="5" s="1"/>
  <c r="N61" i="5" s="1"/>
  <c r="D63" i="5"/>
  <c r="F63" i="5"/>
  <c r="G63" i="5"/>
  <c r="B64" i="5"/>
  <c r="B65" i="5" s="1"/>
  <c r="C64" i="5"/>
  <c r="D64" i="5"/>
  <c r="E65" i="5" s="1"/>
  <c r="E64" i="5"/>
  <c r="F64" i="5"/>
  <c r="G65" i="5" s="1"/>
  <c r="G64" i="5"/>
  <c r="H64" i="5"/>
  <c r="I64" i="5"/>
  <c r="I65" i="5" s="1"/>
  <c r="J64" i="5"/>
  <c r="K64" i="5" s="1"/>
  <c r="L64" i="5" s="1"/>
  <c r="M64" i="5" s="1"/>
  <c r="N64" i="5" s="1"/>
  <c r="F65" i="5"/>
  <c r="E66" i="5"/>
  <c r="G66" i="5"/>
  <c r="I66" i="5"/>
  <c r="J66" i="5" s="1"/>
  <c r="K66" i="5" s="1"/>
  <c r="L66" i="5" s="1"/>
  <c r="M66" i="5" s="1"/>
  <c r="N66" i="5" s="1"/>
  <c r="B67" i="5"/>
  <c r="C67" i="5"/>
  <c r="C69" i="5" s="1"/>
  <c r="D67" i="5"/>
  <c r="E67" i="5"/>
  <c r="F67" i="5"/>
  <c r="G67" i="5"/>
  <c r="G69" i="5" s="1"/>
  <c r="H67" i="5"/>
  <c r="I67" i="5"/>
  <c r="J67" i="5" s="1"/>
  <c r="K67" i="5" s="1"/>
  <c r="L67" i="5" s="1"/>
  <c r="M67" i="5" s="1"/>
  <c r="N67" i="5" s="1"/>
  <c r="B68" i="5"/>
  <c r="D68" i="5"/>
  <c r="E68" i="5"/>
  <c r="B69" i="5"/>
  <c r="D71" i="5"/>
  <c r="B73" i="5"/>
  <c r="B74" i="5" s="1"/>
  <c r="B76" i="5" s="1"/>
  <c r="C73" i="5"/>
  <c r="C71" i="5" s="1"/>
  <c r="D73" i="5"/>
  <c r="E73" i="5"/>
  <c r="F74" i="5" s="1"/>
  <c r="F73" i="5"/>
  <c r="G73" i="5"/>
  <c r="G74" i="5" s="1"/>
  <c r="H73" i="5"/>
  <c r="I73" i="5"/>
  <c r="E74" i="5"/>
  <c r="B75" i="5"/>
  <c r="C75" i="5"/>
  <c r="D75" i="5"/>
  <c r="E75" i="5"/>
  <c r="F75" i="5"/>
  <c r="G75" i="5"/>
  <c r="H75" i="5"/>
  <c r="I75" i="5"/>
  <c r="B77" i="5"/>
  <c r="C78" i="5" s="1"/>
  <c r="C80" i="5" s="1"/>
  <c r="C77" i="5"/>
  <c r="D77" i="5"/>
  <c r="E77" i="5"/>
  <c r="E71" i="5" s="1"/>
  <c r="F77" i="5"/>
  <c r="F71" i="5" s="1"/>
  <c r="G77" i="5"/>
  <c r="H77" i="5"/>
  <c r="I77" i="5"/>
  <c r="B78" i="5"/>
  <c r="D78" i="5"/>
  <c r="B79" i="5"/>
  <c r="C79" i="5"/>
  <c r="D79" i="5"/>
  <c r="E79" i="5"/>
  <c r="F79" i="5"/>
  <c r="G79" i="5"/>
  <c r="H79" i="5"/>
  <c r="I79" i="5"/>
  <c r="B81" i="5"/>
  <c r="C82" i="5" s="1"/>
  <c r="C84" i="5" s="1"/>
  <c r="C81" i="5"/>
  <c r="D81" i="5"/>
  <c r="E81" i="5"/>
  <c r="F81" i="5"/>
  <c r="G81" i="5"/>
  <c r="G82" i="5" s="1"/>
  <c r="G84" i="5" s="1"/>
  <c r="H81" i="5"/>
  <c r="H82" i="5" s="1"/>
  <c r="H84" i="5" s="1"/>
  <c r="I81" i="5"/>
  <c r="J81" i="5" s="1"/>
  <c r="K81" i="5" s="1"/>
  <c r="L81" i="5" s="1"/>
  <c r="M81" i="5" s="1"/>
  <c r="N81" i="5" s="1"/>
  <c r="D82" i="5"/>
  <c r="B83" i="5"/>
  <c r="C83" i="5"/>
  <c r="D83" i="5"/>
  <c r="E83" i="5"/>
  <c r="F83" i="5"/>
  <c r="G83" i="5"/>
  <c r="H83" i="5"/>
  <c r="I83" i="5"/>
  <c r="D85" i="5"/>
  <c r="E85" i="5"/>
  <c r="B88" i="5"/>
  <c r="B89" i="5" s="1"/>
  <c r="C88" i="5"/>
  <c r="D88" i="5"/>
  <c r="E88" i="5"/>
  <c r="E90" i="5" s="1"/>
  <c r="F88" i="5"/>
  <c r="G88" i="5"/>
  <c r="H88" i="5"/>
  <c r="I88" i="5"/>
  <c r="J88" i="5"/>
  <c r="K88" i="5" s="1"/>
  <c r="L88" i="5"/>
  <c r="M88" i="5" s="1"/>
  <c r="N88" i="5" s="1"/>
  <c r="C89" i="5"/>
  <c r="D90" i="5"/>
  <c r="B91" i="5"/>
  <c r="B92" i="5"/>
  <c r="C92" i="5"/>
  <c r="D92" i="5"/>
  <c r="E92" i="5"/>
  <c r="E93" i="5" s="1"/>
  <c r="F92" i="5"/>
  <c r="F93" i="5" s="1"/>
  <c r="G92" i="5"/>
  <c r="H92" i="5"/>
  <c r="I92" i="5"/>
  <c r="B95" i="5"/>
  <c r="C95" i="5"/>
  <c r="D96" i="5" s="1"/>
  <c r="D95" i="5"/>
  <c r="E95" i="5"/>
  <c r="F95" i="5"/>
  <c r="G95" i="5"/>
  <c r="H95" i="5"/>
  <c r="H96" i="5" s="1"/>
  <c r="I95" i="5"/>
  <c r="J95" i="5" s="1"/>
  <c r="K95" i="5" s="1"/>
  <c r="L95" i="5" s="1"/>
  <c r="M95" i="5" s="1"/>
  <c r="N95" i="5" s="1"/>
  <c r="B96" i="5"/>
  <c r="C96" i="5"/>
  <c r="B98" i="5"/>
  <c r="C98" i="5"/>
  <c r="D98" i="5"/>
  <c r="D100" i="5" s="1"/>
  <c r="E98" i="5"/>
  <c r="F98" i="5"/>
  <c r="G98" i="5"/>
  <c r="H98" i="5"/>
  <c r="I98" i="5"/>
  <c r="B99" i="5"/>
  <c r="I99" i="5"/>
  <c r="B104" i="5"/>
  <c r="B102" i="5" s="1"/>
  <c r="C104" i="5"/>
  <c r="D104" i="5"/>
  <c r="E104" i="5"/>
  <c r="F104" i="5"/>
  <c r="G104" i="5"/>
  <c r="H104" i="5"/>
  <c r="H105" i="5" s="1"/>
  <c r="I104" i="5"/>
  <c r="I105" i="5" s="1"/>
  <c r="I107" i="5" s="1"/>
  <c r="J104" i="5"/>
  <c r="G105" i="5"/>
  <c r="B106" i="5"/>
  <c r="C106" i="5"/>
  <c r="D106" i="5"/>
  <c r="E106" i="5"/>
  <c r="F106" i="5"/>
  <c r="G106" i="5"/>
  <c r="H106" i="5"/>
  <c r="I106" i="5"/>
  <c r="B108" i="5"/>
  <c r="B109" i="5" s="1"/>
  <c r="C108" i="5"/>
  <c r="D108" i="5"/>
  <c r="E108" i="5"/>
  <c r="E109" i="5" s="1"/>
  <c r="E111" i="5" s="1"/>
  <c r="F108" i="5"/>
  <c r="F109" i="5" s="1"/>
  <c r="F111" i="5" s="1"/>
  <c r="G108" i="5"/>
  <c r="H108" i="5"/>
  <c r="I108" i="5"/>
  <c r="J108" i="5" s="1"/>
  <c r="K108" i="5" s="1"/>
  <c r="L108" i="5" s="1"/>
  <c r="M108" i="5" s="1"/>
  <c r="N108" i="5" s="1"/>
  <c r="H109" i="5"/>
  <c r="H111" i="5" s="1"/>
  <c r="B110" i="5"/>
  <c r="C110" i="5"/>
  <c r="D110" i="5"/>
  <c r="E110" i="5"/>
  <c r="F110" i="5"/>
  <c r="G110" i="5"/>
  <c r="H110" i="5"/>
  <c r="I110" i="5"/>
  <c r="B112" i="5"/>
  <c r="B113" i="5" s="1"/>
  <c r="B115" i="5" s="1"/>
  <c r="C112" i="5"/>
  <c r="D112" i="5"/>
  <c r="E112" i="5"/>
  <c r="E113" i="5" s="1"/>
  <c r="E115" i="5" s="1"/>
  <c r="F112" i="5"/>
  <c r="G112" i="5"/>
  <c r="G113" i="5" s="1"/>
  <c r="H112" i="5"/>
  <c r="H113" i="5" s="1"/>
  <c r="I112" i="5"/>
  <c r="I113" i="5" s="1"/>
  <c r="I115" i="5" s="1"/>
  <c r="J112" i="5"/>
  <c r="K112" i="5" s="1"/>
  <c r="L112" i="5" s="1"/>
  <c r="M112" i="5" s="1"/>
  <c r="N112" i="5" s="1"/>
  <c r="B114" i="5"/>
  <c r="C114" i="5"/>
  <c r="D114" i="5"/>
  <c r="E114" i="5"/>
  <c r="F114" i="5"/>
  <c r="G114" i="5"/>
  <c r="H114" i="5"/>
  <c r="I114" i="5"/>
  <c r="E116" i="5"/>
  <c r="B119" i="5"/>
  <c r="C119" i="5"/>
  <c r="D120" i="5" s="1"/>
  <c r="D119" i="5"/>
  <c r="E119" i="5"/>
  <c r="E120" i="5" s="1"/>
  <c r="F119" i="5"/>
  <c r="G119" i="5"/>
  <c r="G122" i="5" s="1"/>
  <c r="H119" i="5"/>
  <c r="I119" i="5"/>
  <c r="J119" i="5" s="1"/>
  <c r="K119" i="5" s="1"/>
  <c r="L119" i="5" s="1"/>
  <c r="M119" i="5" s="1"/>
  <c r="N119" i="5" s="1"/>
  <c r="F120" i="5"/>
  <c r="G120" i="5"/>
  <c r="H120" i="5"/>
  <c r="C122" i="5"/>
  <c r="D122" i="5"/>
  <c r="E122" i="5"/>
  <c r="B123" i="5"/>
  <c r="C123" i="5"/>
  <c r="C116" i="5" s="1"/>
  <c r="D123" i="5"/>
  <c r="E123" i="5"/>
  <c r="F123" i="5"/>
  <c r="F124" i="5" s="1"/>
  <c r="G123" i="5"/>
  <c r="H123" i="5"/>
  <c r="I123" i="5"/>
  <c r="B124" i="5"/>
  <c r="C124" i="5"/>
  <c r="E124" i="5"/>
  <c r="B126" i="5"/>
  <c r="C126" i="5"/>
  <c r="D126" i="5"/>
  <c r="E127" i="5" s="1"/>
  <c r="E126" i="5"/>
  <c r="F126" i="5"/>
  <c r="G126" i="5"/>
  <c r="H126" i="5"/>
  <c r="I126" i="5"/>
  <c r="J126" i="5" s="1"/>
  <c r="K126" i="5" s="1"/>
  <c r="L126" i="5" s="1"/>
  <c r="M126" i="5" s="1"/>
  <c r="N126" i="5" s="1"/>
  <c r="C127" i="5"/>
  <c r="D127" i="5"/>
  <c r="F127" i="5"/>
  <c r="G127" i="5"/>
  <c r="B129" i="5"/>
  <c r="B122" i="5" s="1"/>
  <c r="C129" i="5"/>
  <c r="D129" i="5"/>
  <c r="E129" i="5"/>
  <c r="F130" i="5" s="1"/>
  <c r="F129" i="5"/>
  <c r="G129" i="5"/>
  <c r="G130" i="5" s="1"/>
  <c r="H129" i="5"/>
  <c r="I129" i="5"/>
  <c r="I130" i="5" s="1"/>
  <c r="D130" i="5"/>
  <c r="E130" i="5"/>
  <c r="B135" i="5"/>
  <c r="B136" i="5" s="1"/>
  <c r="B138" i="5" s="1"/>
  <c r="C135" i="5"/>
  <c r="D135" i="5"/>
  <c r="E135" i="5"/>
  <c r="F136" i="5" s="1"/>
  <c r="F138" i="5" s="1"/>
  <c r="F135" i="5"/>
  <c r="G135" i="5"/>
  <c r="H135" i="5"/>
  <c r="I135" i="5"/>
  <c r="J135" i="5"/>
  <c r="K135" i="5" s="1"/>
  <c r="D136" i="5"/>
  <c r="E136" i="5"/>
  <c r="B137" i="5"/>
  <c r="C137" i="5"/>
  <c r="D137" i="5"/>
  <c r="D138" i="5" s="1"/>
  <c r="E137" i="5"/>
  <c r="F137" i="5"/>
  <c r="G137" i="5"/>
  <c r="H137" i="5"/>
  <c r="I137" i="5"/>
  <c r="B139" i="5"/>
  <c r="B140" i="5" s="1"/>
  <c r="B142" i="5" s="1"/>
  <c r="C139" i="5"/>
  <c r="C140" i="5" s="1"/>
  <c r="C142" i="5" s="1"/>
  <c r="D139" i="5"/>
  <c r="D140" i="5" s="1"/>
  <c r="E139" i="5"/>
  <c r="F139" i="5"/>
  <c r="G139" i="5"/>
  <c r="H140" i="5" s="1"/>
  <c r="H142" i="5" s="1"/>
  <c r="H139" i="5"/>
  <c r="I139" i="5"/>
  <c r="J139" i="5"/>
  <c r="K139" i="5" s="1"/>
  <c r="L139" i="5"/>
  <c r="M139" i="5"/>
  <c r="N139" i="5" s="1"/>
  <c r="I140" i="5"/>
  <c r="I142" i="5" s="1"/>
  <c r="B141" i="5"/>
  <c r="C141" i="5"/>
  <c r="D141" i="5"/>
  <c r="E141" i="5"/>
  <c r="F141" i="5"/>
  <c r="G141" i="5"/>
  <c r="H141" i="5"/>
  <c r="I141" i="5"/>
  <c r="B143" i="5"/>
  <c r="B144" i="5" s="1"/>
  <c r="B146" i="5" s="1"/>
  <c r="C143" i="5"/>
  <c r="C144" i="5" s="1"/>
  <c r="C146" i="5" s="1"/>
  <c r="D143" i="5"/>
  <c r="E143" i="5"/>
  <c r="E144" i="5" s="1"/>
  <c r="E146" i="5" s="1"/>
  <c r="F143" i="5"/>
  <c r="G143" i="5"/>
  <c r="G144" i="5" s="1"/>
  <c r="G146" i="5" s="1"/>
  <c r="H143" i="5"/>
  <c r="H144" i="5" s="1"/>
  <c r="H146" i="5" s="1"/>
  <c r="I143" i="5"/>
  <c r="J143" i="5"/>
  <c r="K143" i="5" s="1"/>
  <c r="L143" i="5" s="1"/>
  <c r="M143" i="5" s="1"/>
  <c r="N143" i="5" s="1"/>
  <c r="D144" i="5"/>
  <c r="F144" i="5"/>
  <c r="B145" i="5"/>
  <c r="C145" i="5"/>
  <c r="D145" i="5"/>
  <c r="E145" i="5"/>
  <c r="F145" i="5"/>
  <c r="G145" i="5"/>
  <c r="H145" i="5"/>
  <c r="I145" i="5"/>
  <c r="F146" i="5"/>
  <c r="C147" i="5"/>
  <c r="B150" i="5"/>
  <c r="C150" i="5"/>
  <c r="D150" i="5"/>
  <c r="D153" i="5" s="1"/>
  <c r="E150" i="5"/>
  <c r="E151" i="5" s="1"/>
  <c r="F150" i="5"/>
  <c r="G150" i="5"/>
  <c r="H150" i="5"/>
  <c r="I150" i="5"/>
  <c r="J150" i="5"/>
  <c r="K150" i="5" s="1"/>
  <c r="L150" i="5" s="1"/>
  <c r="M150" i="5" s="1"/>
  <c r="N150" i="5" s="1"/>
  <c r="F151" i="5"/>
  <c r="G151" i="5"/>
  <c r="G153" i="5"/>
  <c r="B154" i="5"/>
  <c r="C154" i="5"/>
  <c r="D154" i="5"/>
  <c r="D155" i="5" s="1"/>
  <c r="E154" i="5"/>
  <c r="E147" i="5" s="1"/>
  <c r="F154" i="5"/>
  <c r="F147" i="5" s="1"/>
  <c r="G154" i="5"/>
  <c r="G147" i="5" s="1"/>
  <c r="G148" i="5" s="1"/>
  <c r="H154" i="5"/>
  <c r="I154" i="5"/>
  <c r="H155" i="5"/>
  <c r="B157" i="5"/>
  <c r="C157" i="5"/>
  <c r="D157" i="5"/>
  <c r="D158" i="5" s="1"/>
  <c r="E157" i="5"/>
  <c r="F157" i="5"/>
  <c r="G157" i="5"/>
  <c r="H157" i="5"/>
  <c r="I157" i="5"/>
  <c r="J157" i="5" s="1"/>
  <c r="K157" i="5" s="1"/>
  <c r="L157" i="5" s="1"/>
  <c r="M157" i="5" s="1"/>
  <c r="N157" i="5" s="1"/>
  <c r="B158" i="5"/>
  <c r="C158" i="5"/>
  <c r="E158" i="5"/>
  <c r="F158" i="5"/>
  <c r="B160" i="5"/>
  <c r="C160" i="5"/>
  <c r="D161" i="5" s="1"/>
  <c r="D160" i="5"/>
  <c r="E160" i="5"/>
  <c r="F160" i="5"/>
  <c r="F153" i="5" s="1"/>
  <c r="G160" i="5"/>
  <c r="H160" i="5"/>
  <c r="I160" i="5"/>
  <c r="J160" i="5" s="1"/>
  <c r="K160" i="5" s="1"/>
  <c r="L160" i="5" s="1"/>
  <c r="M160" i="5" s="1"/>
  <c r="N160" i="5" s="1"/>
  <c r="B161" i="5"/>
  <c r="C161" i="5"/>
  <c r="B164" i="5"/>
  <c r="C164" i="5"/>
  <c r="D164" i="5"/>
  <c r="D165" i="5" s="1"/>
  <c r="E164" i="5"/>
  <c r="B165" i="5"/>
  <c r="B166" i="5"/>
  <c r="C167" i="5" s="1"/>
  <c r="C169" i="5" s="1"/>
  <c r="C166" i="5"/>
  <c r="D166" i="5"/>
  <c r="E166" i="5"/>
  <c r="F166" i="5"/>
  <c r="G166" i="5"/>
  <c r="H166" i="5"/>
  <c r="I166" i="5"/>
  <c r="B167" i="5"/>
  <c r="B169" i="5" s="1"/>
  <c r="D167" i="5"/>
  <c r="E167" i="5"/>
  <c r="E169" i="5" s="1"/>
  <c r="B168" i="5"/>
  <c r="C168" i="5"/>
  <c r="D168" i="5"/>
  <c r="E168" i="5"/>
  <c r="F168" i="5"/>
  <c r="G168" i="5"/>
  <c r="H168" i="5"/>
  <c r="I168" i="5"/>
  <c r="B170" i="5"/>
  <c r="B171" i="5" s="1"/>
  <c r="B173" i="5" s="1"/>
  <c r="C170" i="5"/>
  <c r="C171" i="5" s="1"/>
  <c r="C173" i="5" s="1"/>
  <c r="D170" i="5"/>
  <c r="E170" i="5"/>
  <c r="E171" i="5" s="1"/>
  <c r="E173" i="5" s="1"/>
  <c r="F170" i="5"/>
  <c r="G170" i="5"/>
  <c r="G171" i="5" s="1"/>
  <c r="G173" i="5" s="1"/>
  <c r="H170" i="5"/>
  <c r="H171" i="5" s="1"/>
  <c r="H173" i="5" s="1"/>
  <c r="I170" i="5"/>
  <c r="J170" i="5"/>
  <c r="K170" i="5"/>
  <c r="L170" i="5" s="1"/>
  <c r="M170" i="5" s="1"/>
  <c r="N170" i="5" s="1"/>
  <c r="F171" i="5"/>
  <c r="F173" i="5" s="1"/>
  <c r="B172" i="5"/>
  <c r="C172" i="5"/>
  <c r="D172" i="5"/>
  <c r="E172" i="5"/>
  <c r="F172" i="5"/>
  <c r="G172" i="5"/>
  <c r="H172" i="5"/>
  <c r="I172" i="5"/>
  <c r="B174" i="5"/>
  <c r="B175" i="5" s="1"/>
  <c r="C174" i="5"/>
  <c r="C175" i="5" s="1"/>
  <c r="C177" i="5" s="1"/>
  <c r="D174" i="5"/>
  <c r="D175" i="5" s="1"/>
  <c r="E174" i="5"/>
  <c r="E175" i="5" s="1"/>
  <c r="E177" i="5" s="1"/>
  <c r="F174" i="5"/>
  <c r="G174" i="5"/>
  <c r="H174" i="5"/>
  <c r="H175" i="5" s="1"/>
  <c r="H177" i="5" s="1"/>
  <c r="I174" i="5"/>
  <c r="J174" i="5"/>
  <c r="K174" i="5"/>
  <c r="L174" i="5"/>
  <c r="M174" i="5"/>
  <c r="N174" i="5" s="1"/>
  <c r="I175" i="5"/>
  <c r="I177" i="5" s="1"/>
  <c r="B176" i="5"/>
  <c r="C176" i="5"/>
  <c r="D176" i="5"/>
  <c r="E176" i="5"/>
  <c r="F176" i="5"/>
  <c r="G176" i="5"/>
  <c r="H176" i="5"/>
  <c r="I176" i="5"/>
  <c r="B178" i="5"/>
  <c r="C178" i="5"/>
  <c r="D179" i="5" s="1"/>
  <c r="D181" i="5" s="1"/>
  <c r="D178" i="5"/>
  <c r="E178" i="5"/>
  <c r="F178" i="5"/>
  <c r="F179" i="5" s="1"/>
  <c r="F181" i="5" s="1"/>
  <c r="G178" i="5"/>
  <c r="H178" i="5"/>
  <c r="I178" i="5"/>
  <c r="I179" i="5" s="1"/>
  <c r="I181" i="5" s="1"/>
  <c r="J178" i="5"/>
  <c r="K178" i="5" s="1"/>
  <c r="L178" i="5" s="1"/>
  <c r="M178" i="5" s="1"/>
  <c r="N178" i="5" s="1"/>
  <c r="B179" i="5"/>
  <c r="B181" i="5" s="1"/>
  <c r="E179" i="5"/>
  <c r="B180" i="5"/>
  <c r="C180" i="5"/>
  <c r="D180" i="5"/>
  <c r="E180" i="5"/>
  <c r="F180" i="5"/>
  <c r="G180" i="5"/>
  <c r="H180" i="5"/>
  <c r="I180" i="5"/>
  <c r="D182" i="5"/>
  <c r="F182" i="5"/>
  <c r="B185" i="5"/>
  <c r="B188" i="5" s="1"/>
  <c r="C185" i="5"/>
  <c r="D185" i="5"/>
  <c r="E185" i="5"/>
  <c r="E186" i="5" s="1"/>
  <c r="F185" i="5"/>
  <c r="G185" i="5"/>
  <c r="G186" i="5" s="1"/>
  <c r="H185" i="5"/>
  <c r="I185" i="5"/>
  <c r="C186" i="5"/>
  <c r="D186" i="5"/>
  <c r="F186" i="5"/>
  <c r="C187" i="5"/>
  <c r="E187" i="5"/>
  <c r="B189" i="5"/>
  <c r="B182" i="5" s="1"/>
  <c r="C189" i="5"/>
  <c r="D190" i="5" s="1"/>
  <c r="D189" i="5"/>
  <c r="D191" i="5" s="1"/>
  <c r="E189" i="5"/>
  <c r="E182" i="5" s="1"/>
  <c r="F189" i="5"/>
  <c r="G189" i="5"/>
  <c r="H189" i="5"/>
  <c r="H190" i="5" s="1"/>
  <c r="I189" i="5"/>
  <c r="E190" i="5"/>
  <c r="B192" i="5"/>
  <c r="B193" i="5" s="1"/>
  <c r="C192" i="5"/>
  <c r="C194" i="5" s="1"/>
  <c r="D192" i="5"/>
  <c r="D193" i="5" s="1"/>
  <c r="E192" i="5"/>
  <c r="E194" i="5" s="1"/>
  <c r="F192" i="5"/>
  <c r="G192" i="5"/>
  <c r="H192" i="5"/>
  <c r="I192" i="5"/>
  <c r="J192" i="5"/>
  <c r="K192" i="5" s="1"/>
  <c r="L192" i="5" s="1"/>
  <c r="M192" i="5" s="1"/>
  <c r="N192" i="5" s="1"/>
  <c r="B195" i="5"/>
  <c r="C196" i="5" s="1"/>
  <c r="C195" i="5"/>
  <c r="D195" i="5"/>
  <c r="E195" i="5"/>
  <c r="F195" i="5"/>
  <c r="G195" i="5"/>
  <c r="H195" i="5"/>
  <c r="I195" i="5"/>
  <c r="J195" i="5" s="1"/>
  <c r="K195" i="5" s="1"/>
  <c r="L195" i="5" s="1"/>
  <c r="M195" i="5" s="1"/>
  <c r="N195" i="5" s="1"/>
  <c r="B196" i="5"/>
  <c r="D196" i="5"/>
  <c r="B197" i="5"/>
  <c r="B199" i="5"/>
  <c r="B200" i="5" s="1"/>
  <c r="C199" i="5"/>
  <c r="C200" i="5" s="1"/>
  <c r="D199" i="5"/>
  <c r="E199" i="5"/>
  <c r="E200" i="5" s="1"/>
  <c r="F199" i="5"/>
  <c r="G199" i="5"/>
  <c r="H199" i="5"/>
  <c r="I199" i="5"/>
  <c r="J199" i="5"/>
  <c r="K199" i="5"/>
  <c r="L199" i="5" s="1"/>
  <c r="M199" i="5" s="1"/>
  <c r="N199" i="5" s="1"/>
  <c r="F200" i="5"/>
  <c r="G200" i="5"/>
  <c r="H200" i="5"/>
  <c r="I200" i="5"/>
  <c r="B204" i="5"/>
  <c r="B206" i="5" s="1"/>
  <c r="C204" i="5"/>
  <c r="C207" i="5" s="1"/>
  <c r="D204" i="5"/>
  <c r="E204" i="5"/>
  <c r="F204" i="5"/>
  <c r="G204" i="5"/>
  <c r="G205" i="5" s="1"/>
  <c r="H204" i="5"/>
  <c r="I204" i="5"/>
  <c r="J204" i="5"/>
  <c r="K204" i="5" s="1"/>
  <c r="L204" i="5"/>
  <c r="M204" i="5" s="1"/>
  <c r="N204" i="5" s="1"/>
  <c r="B205" i="5"/>
  <c r="C205" i="5"/>
  <c r="I205" i="5"/>
  <c r="I206" i="5"/>
  <c r="J206" i="5"/>
  <c r="K206" i="5"/>
  <c r="L206" i="5" s="1"/>
  <c r="M206" i="5" s="1"/>
  <c r="N206" i="5" s="1"/>
  <c r="B208" i="5"/>
  <c r="C208" i="5"/>
  <c r="D208" i="5"/>
  <c r="D210" i="5" s="1"/>
  <c r="E208" i="5"/>
  <c r="F208" i="5"/>
  <c r="G208" i="5"/>
  <c r="G201" i="5" s="1"/>
  <c r="H208" i="5"/>
  <c r="I208" i="5"/>
  <c r="I201" i="5" s="1"/>
  <c r="B209" i="5"/>
  <c r="C209" i="5"/>
  <c r="B210" i="5"/>
  <c r="C210" i="5"/>
  <c r="B211" i="5"/>
  <c r="B213" i="5" s="1"/>
  <c r="C211" i="5"/>
  <c r="D211" i="5"/>
  <c r="E211" i="5"/>
  <c r="F211" i="5"/>
  <c r="F213" i="5" s="1"/>
  <c r="G211" i="5"/>
  <c r="G213" i="5" s="1"/>
  <c r="H211" i="5"/>
  <c r="H212" i="5" s="1"/>
  <c r="I211" i="5"/>
  <c r="J211" i="5"/>
  <c r="K211" i="5"/>
  <c r="L211" i="5" s="1"/>
  <c r="M211" i="5" s="1"/>
  <c r="N211" i="5" s="1"/>
  <c r="B212" i="5"/>
  <c r="F212" i="5"/>
  <c r="I213" i="5"/>
  <c r="J213" i="5"/>
  <c r="K213" i="5" s="1"/>
  <c r="L213" i="5" s="1"/>
  <c r="M213" i="5" s="1"/>
  <c r="N213" i="5"/>
  <c r="B214" i="5"/>
  <c r="C214" i="5"/>
  <c r="D214" i="5"/>
  <c r="E214" i="5"/>
  <c r="F214" i="5"/>
  <c r="F207" i="5" s="1"/>
  <c r="G214" i="5"/>
  <c r="G215" i="5" s="1"/>
  <c r="H214" i="5"/>
  <c r="H215" i="5" s="1"/>
  <c r="I214" i="5"/>
  <c r="F216" i="5"/>
  <c r="G216" i="5"/>
  <c r="H216" i="5"/>
  <c r="H201" i="1"/>
  <c r="H200" i="1"/>
  <c r="H199" i="1"/>
  <c r="H198" i="1"/>
  <c r="G201" i="1"/>
  <c r="G200" i="1"/>
  <c r="G199" i="1"/>
  <c r="G198" i="1"/>
  <c r="E175" i="1"/>
  <c r="D175" i="1"/>
  <c r="C175" i="1"/>
  <c r="B175" i="1"/>
  <c r="G172" i="1"/>
  <c r="G175" i="1" s="1"/>
  <c r="F172" i="1"/>
  <c r="F175" i="1" s="1"/>
  <c r="E172" i="1"/>
  <c r="D172" i="1"/>
  <c r="C172" i="1"/>
  <c r="B172" i="1"/>
  <c r="F164" i="1"/>
  <c r="F165" i="1" s="1"/>
  <c r="D164" i="1"/>
  <c r="D165" i="1" s="1"/>
  <c r="B164" i="1"/>
  <c r="B165" i="1" s="1"/>
  <c r="B163" i="1"/>
  <c r="G161" i="1"/>
  <c r="G163" i="1" s="1"/>
  <c r="F161" i="1"/>
  <c r="E161" i="1"/>
  <c r="E164" i="1" s="1"/>
  <c r="E165" i="1" s="1"/>
  <c r="D161" i="1"/>
  <c r="C161" i="1"/>
  <c r="C163" i="1" s="1"/>
  <c r="B161" i="1"/>
  <c r="D154" i="1"/>
  <c r="C154" i="1"/>
  <c r="D153" i="1"/>
  <c r="C153" i="1"/>
  <c r="B153" i="1"/>
  <c r="B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C150" i="1"/>
  <c r="B150" i="1"/>
  <c r="E142" i="1"/>
  <c r="D142" i="1"/>
  <c r="B142" i="1"/>
  <c r="G139" i="1"/>
  <c r="G142" i="1" s="1"/>
  <c r="F139" i="1"/>
  <c r="F142" i="1" s="1"/>
  <c r="E139" i="1"/>
  <c r="D139" i="1"/>
  <c r="C139" i="1"/>
  <c r="C142" i="1" s="1"/>
  <c r="B139" i="1"/>
  <c r="B132" i="1"/>
  <c r="G131" i="1"/>
  <c r="G132" i="1" s="1"/>
  <c r="F131" i="1"/>
  <c r="F132" i="1" s="1"/>
  <c r="C131" i="1"/>
  <c r="C132" i="1" s="1"/>
  <c r="B131" i="1"/>
  <c r="G124" i="1"/>
  <c r="F124" i="1"/>
  <c r="E124" i="1"/>
  <c r="E131" i="1" s="1"/>
  <c r="E132" i="1" s="1"/>
  <c r="D124" i="1"/>
  <c r="D131" i="1" s="1"/>
  <c r="D132" i="1" s="1"/>
  <c r="C124" i="1"/>
  <c r="B124" i="1"/>
  <c r="F97" i="1"/>
  <c r="E97" i="1"/>
  <c r="D97" i="1"/>
  <c r="C97" i="1"/>
  <c r="B97" i="1"/>
  <c r="G94" i="1"/>
  <c r="G96" i="1" s="1"/>
  <c r="G97" i="1" s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F76" i="1"/>
  <c r="F94" i="1" s="1"/>
  <c r="E76" i="1"/>
  <c r="E94" i="1" s="1"/>
  <c r="D76" i="1"/>
  <c r="D94" i="1" s="1"/>
  <c r="C76" i="1"/>
  <c r="C94" i="1" s="1"/>
  <c r="B76" i="1"/>
  <c r="D59" i="1"/>
  <c r="C59" i="1"/>
  <c r="G58" i="1"/>
  <c r="G59" i="1" s="1"/>
  <c r="F58" i="1"/>
  <c r="F59" i="1" s="1"/>
  <c r="E58" i="1"/>
  <c r="E59" i="1" s="1"/>
  <c r="D58" i="1"/>
  <c r="C58" i="1"/>
  <c r="B58" i="1"/>
  <c r="B59" i="1" s="1"/>
  <c r="G45" i="1"/>
  <c r="F45" i="1"/>
  <c r="E45" i="1"/>
  <c r="D45" i="1"/>
  <c r="C45" i="1"/>
  <c r="B45" i="1"/>
  <c r="G36" i="1"/>
  <c r="C36" i="1"/>
  <c r="B36" i="1"/>
  <c r="G30" i="1"/>
  <c r="F30" i="1"/>
  <c r="F36" i="1" s="1"/>
  <c r="E30" i="1"/>
  <c r="E36" i="1" s="1"/>
  <c r="D30" i="1"/>
  <c r="D36" i="1" s="1"/>
  <c r="C30" i="1"/>
  <c r="B30" i="1"/>
  <c r="G7" i="1"/>
  <c r="G10" i="1" s="1"/>
  <c r="F7" i="1"/>
  <c r="F10" i="1" s="1"/>
  <c r="F12" i="1" s="1"/>
  <c r="E7" i="1"/>
  <c r="D7" i="1"/>
  <c r="C7" i="1"/>
  <c r="B7" i="1"/>
  <c r="G4" i="1"/>
  <c r="F4" i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G55" i="5" l="1"/>
  <c r="G56" i="5"/>
  <c r="F55" i="5"/>
  <c r="F56" i="5"/>
  <c r="C94" i="5"/>
  <c r="C90" i="5"/>
  <c r="F193" i="5"/>
  <c r="D177" i="5"/>
  <c r="H213" i="5"/>
  <c r="C201" i="5"/>
  <c r="C206" i="5"/>
  <c r="D207" i="5"/>
  <c r="D215" i="5"/>
  <c r="G212" i="5"/>
  <c r="B207" i="5"/>
  <c r="B201" i="5"/>
  <c r="D200" i="5"/>
  <c r="H196" i="5"/>
  <c r="F190" i="5"/>
  <c r="C188" i="5"/>
  <c r="C179" i="5"/>
  <c r="C181" i="5" s="1"/>
  <c r="F175" i="5"/>
  <c r="F177" i="5" s="1"/>
  <c r="D147" i="5"/>
  <c r="D148" i="5" s="1"/>
  <c r="E140" i="5"/>
  <c r="E142" i="5" s="1"/>
  <c r="C136" i="5"/>
  <c r="C138" i="5" s="1"/>
  <c r="F116" i="5"/>
  <c r="F117" i="5" s="1"/>
  <c r="C113" i="5"/>
  <c r="C115" i="5" s="1"/>
  <c r="G109" i="5"/>
  <c r="G111" i="5" s="1"/>
  <c r="D105" i="5"/>
  <c r="D107" i="5" s="1"/>
  <c r="F85" i="5"/>
  <c r="F87" i="5" s="1"/>
  <c r="B82" i="5"/>
  <c r="B84" i="5" s="1"/>
  <c r="H78" i="5"/>
  <c r="H80" i="5" s="1"/>
  <c r="C62" i="5"/>
  <c r="D54" i="5"/>
  <c r="D56" i="5" s="1"/>
  <c r="E49" i="5"/>
  <c r="D41" i="5"/>
  <c r="C32" i="5"/>
  <c r="C34" i="5" s="1"/>
  <c r="F26" i="5"/>
  <c r="F8" i="5"/>
  <c r="D142" i="5"/>
  <c r="J129" i="5"/>
  <c r="K129" i="5" s="1"/>
  <c r="L129" i="5" s="1"/>
  <c r="M129" i="5" s="1"/>
  <c r="N129" i="5" s="1"/>
  <c r="H17" i="5"/>
  <c r="H43" i="5"/>
  <c r="G155" i="5"/>
  <c r="J133" i="5"/>
  <c r="E193" i="5"/>
  <c r="F155" i="5"/>
  <c r="D151" i="5"/>
  <c r="F78" i="5"/>
  <c r="H71" i="5"/>
  <c r="H100" i="5" s="1"/>
  <c r="G60" i="5"/>
  <c r="G44" i="5"/>
  <c r="H28" i="5"/>
  <c r="H30" i="5" s="1"/>
  <c r="H22" i="5"/>
  <c r="C153" i="5"/>
  <c r="E155" i="5"/>
  <c r="H54" i="5"/>
  <c r="H55" i="5" s="1"/>
  <c r="D201" i="5"/>
  <c r="B177" i="5"/>
  <c r="G182" i="5"/>
  <c r="G183" i="5" s="1"/>
  <c r="E207" i="5"/>
  <c r="G179" i="5"/>
  <c r="G181" i="5" s="1"/>
  <c r="I171" i="5"/>
  <c r="I173" i="5" s="1"/>
  <c r="F167" i="5"/>
  <c r="F169" i="5" s="1"/>
  <c r="C165" i="5"/>
  <c r="B111" i="5"/>
  <c r="G102" i="5"/>
  <c r="G121" i="5" s="1"/>
  <c r="C93" i="5"/>
  <c r="D89" i="5"/>
  <c r="F82" i="5"/>
  <c r="F84" i="5" s="1"/>
  <c r="D69" i="5"/>
  <c r="E63" i="5"/>
  <c r="D209" i="5"/>
  <c r="D99" i="5"/>
  <c r="F215" i="5"/>
  <c r="I212" i="5"/>
  <c r="H207" i="5"/>
  <c r="E181" i="5"/>
  <c r="D146" i="5"/>
  <c r="E138" i="5"/>
  <c r="F97" i="5"/>
  <c r="D84" i="5"/>
  <c r="F80" i="5"/>
  <c r="B80" i="5"/>
  <c r="B71" i="5"/>
  <c r="H58" i="5"/>
  <c r="E215" i="5"/>
  <c r="H210" i="5"/>
  <c r="H205" i="5"/>
  <c r="G207" i="5"/>
  <c r="G190" i="5"/>
  <c r="D188" i="5"/>
  <c r="D169" i="5"/>
  <c r="I161" i="5"/>
  <c r="D113" i="5"/>
  <c r="D115" i="5" s="1"/>
  <c r="I96" i="5"/>
  <c r="E82" i="5"/>
  <c r="E84" i="5" s="1"/>
  <c r="C68" i="5"/>
  <c r="C63" i="5"/>
  <c r="D53" i="5"/>
  <c r="H46" i="5"/>
  <c r="D32" i="5"/>
  <c r="D34" i="5" s="1"/>
  <c r="B183" i="5"/>
  <c r="B184" i="5"/>
  <c r="H18" i="5"/>
  <c r="I203" i="5"/>
  <c r="J203" i="5" s="1"/>
  <c r="E183" i="5"/>
  <c r="F183" i="5"/>
  <c r="E184" i="5"/>
  <c r="B125" i="5"/>
  <c r="B103" i="5"/>
  <c r="G203" i="5"/>
  <c r="G158" i="5"/>
  <c r="G159" i="5"/>
  <c r="B151" i="5"/>
  <c r="B153" i="5"/>
  <c r="F140" i="5"/>
  <c r="F142" i="5" s="1"/>
  <c r="F133" i="5"/>
  <c r="G133" i="5"/>
  <c r="G162" i="5" s="1"/>
  <c r="G136" i="5"/>
  <c r="G138" i="5" s="1"/>
  <c r="D131" i="5"/>
  <c r="H127" i="5"/>
  <c r="D102" i="5"/>
  <c r="F91" i="5"/>
  <c r="F99" i="5"/>
  <c r="I85" i="5"/>
  <c r="I93" i="5"/>
  <c r="I94" i="5"/>
  <c r="J94" i="5" s="1"/>
  <c r="K94" i="5" s="1"/>
  <c r="L94" i="5" s="1"/>
  <c r="M94" i="5" s="1"/>
  <c r="N94" i="5" s="1"/>
  <c r="E87" i="5"/>
  <c r="E86" i="5"/>
  <c r="G41" i="5"/>
  <c r="G50" i="5"/>
  <c r="E40" i="5"/>
  <c r="E39" i="5"/>
  <c r="E8" i="5"/>
  <c r="E41" i="5"/>
  <c r="E35" i="5"/>
  <c r="C130" i="5"/>
  <c r="C109" i="5"/>
  <c r="C111" i="5" s="1"/>
  <c r="D109" i="5"/>
  <c r="D111" i="5" s="1"/>
  <c r="C102" i="5"/>
  <c r="C131" i="5" s="1"/>
  <c r="E99" i="5"/>
  <c r="E100" i="5"/>
  <c r="E91" i="5"/>
  <c r="G96" i="5"/>
  <c r="H85" i="5"/>
  <c r="H93" i="5"/>
  <c r="H94" i="5"/>
  <c r="H90" i="5"/>
  <c r="H91" i="5"/>
  <c r="D86" i="5"/>
  <c r="D87" i="5"/>
  <c r="D66" i="5"/>
  <c r="D65" i="5"/>
  <c r="E55" i="5"/>
  <c r="D35" i="5"/>
  <c r="D44" i="5"/>
  <c r="D43" i="5"/>
  <c r="H36" i="5"/>
  <c r="F148" i="5"/>
  <c r="H209" i="5"/>
  <c r="I74" i="5"/>
  <c r="I76" i="5" s="1"/>
  <c r="C56" i="5"/>
  <c r="G49" i="5"/>
  <c r="I196" i="5"/>
  <c r="B194" i="5"/>
  <c r="I151" i="5"/>
  <c r="G17" i="5"/>
  <c r="I186" i="5"/>
  <c r="I209" i="5"/>
  <c r="I193" i="5"/>
  <c r="I194" i="5"/>
  <c r="J194" i="5" s="1"/>
  <c r="K194" i="5" s="1"/>
  <c r="L194" i="5" s="1"/>
  <c r="M194" i="5" s="1"/>
  <c r="N194" i="5" s="1"/>
  <c r="H186" i="5"/>
  <c r="I190" i="5"/>
  <c r="I182" i="5"/>
  <c r="K104" i="5"/>
  <c r="J102" i="5"/>
  <c r="C66" i="5"/>
  <c r="C65" i="5"/>
  <c r="F196" i="5"/>
  <c r="F161" i="5"/>
  <c r="F162" i="5"/>
  <c r="D121" i="5"/>
  <c r="D91" i="5"/>
  <c r="H89" i="5"/>
  <c r="D55" i="5"/>
  <c r="I53" i="5"/>
  <c r="I69" i="5"/>
  <c r="J69" i="5" s="1"/>
  <c r="K69" i="5" s="1"/>
  <c r="L69" i="5" s="1"/>
  <c r="M69" i="5" s="1"/>
  <c r="N69" i="5" s="1"/>
  <c r="I63" i="5"/>
  <c r="J63" i="5" s="1"/>
  <c r="K63" i="5" s="1"/>
  <c r="L63" i="5" s="1"/>
  <c r="M63" i="5" s="1"/>
  <c r="N63" i="5" s="1"/>
  <c r="J52" i="5"/>
  <c r="K52" i="5" s="1"/>
  <c r="L52" i="5" s="1"/>
  <c r="M52" i="5" s="1"/>
  <c r="N52" i="5" s="1"/>
  <c r="I210" i="5"/>
  <c r="J210" i="5" s="1"/>
  <c r="K210" i="5" s="1"/>
  <c r="L210" i="5" s="1"/>
  <c r="M210" i="5" s="1"/>
  <c r="N210" i="5" s="1"/>
  <c r="E209" i="5"/>
  <c r="E210" i="5"/>
  <c r="E201" i="5"/>
  <c r="E196" i="5"/>
  <c r="E197" i="5"/>
  <c r="E188" i="5"/>
  <c r="I188" i="5"/>
  <c r="J188" i="5" s="1"/>
  <c r="K188" i="5" s="1"/>
  <c r="L188" i="5" s="1"/>
  <c r="M188" i="5" s="1"/>
  <c r="N188" i="5" s="1"/>
  <c r="E161" i="5"/>
  <c r="E162" i="5"/>
  <c r="E153" i="5"/>
  <c r="B155" i="5"/>
  <c r="H130" i="5"/>
  <c r="H122" i="5"/>
  <c r="G124" i="5"/>
  <c r="G116" i="5"/>
  <c r="G125" i="5"/>
  <c r="C120" i="5"/>
  <c r="G76" i="5"/>
  <c r="D72" i="5"/>
  <c r="D97" i="5"/>
  <c r="D94" i="5"/>
  <c r="F68" i="5"/>
  <c r="F69" i="5"/>
  <c r="G68" i="5"/>
  <c r="F60" i="5"/>
  <c r="I215" i="5"/>
  <c r="I216" i="5"/>
  <c r="J216" i="5" s="1"/>
  <c r="K216" i="5" s="1"/>
  <c r="L216" i="5" s="1"/>
  <c r="M216" i="5" s="1"/>
  <c r="N216" i="5" s="1"/>
  <c r="I207" i="5"/>
  <c r="J207" i="5" s="1"/>
  <c r="K207" i="5" s="1"/>
  <c r="L207" i="5" s="1"/>
  <c r="M207" i="5" s="1"/>
  <c r="N207" i="5" s="1"/>
  <c r="C182" i="5"/>
  <c r="G196" i="5"/>
  <c r="H151" i="5"/>
  <c r="H152" i="5"/>
  <c r="B131" i="5"/>
  <c r="B130" i="5"/>
  <c r="G85" i="5"/>
  <c r="G93" i="5"/>
  <c r="F209" i="5"/>
  <c r="F210" i="5"/>
  <c r="H201" i="5"/>
  <c r="I202" i="5" s="1"/>
  <c r="G193" i="5"/>
  <c r="G194" i="5"/>
  <c r="B147" i="5"/>
  <c r="I109" i="5"/>
  <c r="I111" i="5" s="1"/>
  <c r="I102" i="5"/>
  <c r="E216" i="5"/>
  <c r="E212" i="5"/>
  <c r="E213" i="5"/>
  <c r="F205" i="5"/>
  <c r="F206" i="5"/>
  <c r="H197" i="5"/>
  <c r="C193" i="5"/>
  <c r="H188" i="5"/>
  <c r="G175" i="5"/>
  <c r="G177" i="5" s="1"/>
  <c r="I164" i="5"/>
  <c r="J166" i="5"/>
  <c r="I155" i="5"/>
  <c r="I156" i="5"/>
  <c r="J156" i="5" s="1"/>
  <c r="K156" i="5" s="1"/>
  <c r="L156" i="5" s="1"/>
  <c r="M156" i="5" s="1"/>
  <c r="N156" i="5" s="1"/>
  <c r="I147" i="5"/>
  <c r="K133" i="5"/>
  <c r="L135" i="5"/>
  <c r="E133" i="5"/>
  <c r="B121" i="5"/>
  <c r="B120" i="5"/>
  <c r="F100" i="5"/>
  <c r="I82" i="5"/>
  <c r="I84" i="5" s="1"/>
  <c r="F76" i="5"/>
  <c r="C97" i="5"/>
  <c r="E17" i="5"/>
  <c r="E69" i="5"/>
  <c r="C58" i="5"/>
  <c r="C60" i="5"/>
  <c r="I55" i="5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41" i="5"/>
  <c r="H8" i="5"/>
  <c r="H40" i="5"/>
  <c r="I39" i="5"/>
  <c r="H37" i="5"/>
  <c r="H193" i="5"/>
  <c r="H161" i="5"/>
  <c r="G161" i="5"/>
  <c r="C149" i="5"/>
  <c r="C155" i="5"/>
  <c r="H116" i="5"/>
  <c r="H124" i="5"/>
  <c r="I124" i="5"/>
  <c r="F96" i="5"/>
  <c r="D216" i="5"/>
  <c r="C215" i="5"/>
  <c r="C216" i="5"/>
  <c r="D212" i="5"/>
  <c r="D213" i="5"/>
  <c r="G206" i="5"/>
  <c r="E205" i="5"/>
  <c r="E206" i="5"/>
  <c r="D197" i="5"/>
  <c r="G188" i="5"/>
  <c r="D171" i="5"/>
  <c r="D173" i="5" s="1"/>
  <c r="H164" i="5"/>
  <c r="H187" i="5" s="1"/>
  <c r="H167" i="5"/>
  <c r="H169" i="5" s="1"/>
  <c r="F164" i="5"/>
  <c r="F3" i="5" s="1"/>
  <c r="I158" i="5"/>
  <c r="H147" i="5"/>
  <c r="I153" i="5"/>
  <c r="J153" i="5" s="1"/>
  <c r="K153" i="5" s="1"/>
  <c r="L153" i="5" s="1"/>
  <c r="M153" i="5" s="1"/>
  <c r="N153" i="5" s="1"/>
  <c r="C151" i="5"/>
  <c r="E149" i="5"/>
  <c r="G140" i="5"/>
  <c r="G142" i="5" s="1"/>
  <c r="I136" i="5"/>
  <c r="I138" i="5" s="1"/>
  <c r="I133" i="5"/>
  <c r="I152" i="5" s="1"/>
  <c r="J152" i="5" s="1"/>
  <c r="K152" i="5" s="1"/>
  <c r="L152" i="5" s="1"/>
  <c r="M152" i="5" s="1"/>
  <c r="N152" i="5" s="1"/>
  <c r="D133" i="5"/>
  <c r="B127" i="5"/>
  <c r="B128" i="5"/>
  <c r="I120" i="5"/>
  <c r="I116" i="5"/>
  <c r="I122" i="5"/>
  <c r="J122" i="5" s="1"/>
  <c r="K122" i="5" s="1"/>
  <c r="L122" i="5" s="1"/>
  <c r="M122" i="5" s="1"/>
  <c r="N122" i="5" s="1"/>
  <c r="I121" i="5"/>
  <c r="J121" i="5" s="1"/>
  <c r="K121" i="5" s="1"/>
  <c r="L121" i="5" s="1"/>
  <c r="M121" i="5" s="1"/>
  <c r="N121" i="5" s="1"/>
  <c r="H115" i="5"/>
  <c r="H107" i="5"/>
  <c r="D80" i="5"/>
  <c r="B8" i="5"/>
  <c r="B58" i="5"/>
  <c r="B60" i="5"/>
  <c r="I17" i="5"/>
  <c r="I49" i="5"/>
  <c r="I50" i="5"/>
  <c r="J50" i="5" s="1"/>
  <c r="I41" i="5"/>
  <c r="J41" i="5" s="1"/>
  <c r="F14" i="5"/>
  <c r="G37" i="5"/>
  <c r="M28" i="5"/>
  <c r="M27" i="5" s="1"/>
  <c r="N27" i="5" s="1"/>
  <c r="N29" i="5"/>
  <c r="N28" i="5" s="1"/>
  <c r="C190" i="5"/>
  <c r="C191" i="5"/>
  <c r="D183" i="5"/>
  <c r="D184" i="5"/>
  <c r="B191" i="5"/>
  <c r="B190" i="5"/>
  <c r="G209" i="5"/>
  <c r="G210" i="5"/>
  <c r="B105" i="5"/>
  <c r="B107" i="5" s="1"/>
  <c r="C105" i="5"/>
  <c r="C107" i="5" s="1"/>
  <c r="H68" i="5"/>
  <c r="I68" i="5"/>
  <c r="H60" i="5"/>
  <c r="H69" i="5"/>
  <c r="H182" i="5"/>
  <c r="H74" i="5"/>
  <c r="H76" i="5" s="1"/>
  <c r="I197" i="5"/>
  <c r="J197" i="5" s="1"/>
  <c r="K197" i="5" s="1"/>
  <c r="L197" i="5" s="1"/>
  <c r="M197" i="5" s="1"/>
  <c r="N197" i="5" s="1"/>
  <c r="H206" i="5"/>
  <c r="F201" i="5"/>
  <c r="G202" i="5" s="1"/>
  <c r="J214" i="5"/>
  <c r="K214" i="5" s="1"/>
  <c r="L214" i="5" s="1"/>
  <c r="M214" i="5" s="1"/>
  <c r="N214" i="5" s="1"/>
  <c r="B215" i="5"/>
  <c r="B216" i="5"/>
  <c r="C212" i="5"/>
  <c r="C213" i="5"/>
  <c r="D205" i="5"/>
  <c r="D206" i="5"/>
  <c r="C197" i="5"/>
  <c r="D194" i="5"/>
  <c r="E191" i="5"/>
  <c r="F188" i="5"/>
  <c r="D187" i="5"/>
  <c r="J185" i="5"/>
  <c r="K185" i="5" s="1"/>
  <c r="L185" i="5" s="1"/>
  <c r="M185" i="5" s="1"/>
  <c r="N185" i="5" s="1"/>
  <c r="B186" i="5"/>
  <c r="B187" i="5"/>
  <c r="H179" i="5"/>
  <c r="H181" i="5" s="1"/>
  <c r="I167" i="5"/>
  <c r="I169" i="5" s="1"/>
  <c r="G167" i="5"/>
  <c r="G169" i="5" s="1"/>
  <c r="G164" i="5"/>
  <c r="E165" i="5"/>
  <c r="H158" i="5"/>
  <c r="H159" i="5"/>
  <c r="H153" i="5"/>
  <c r="I144" i="5"/>
  <c r="I146" i="5" s="1"/>
  <c r="H136" i="5"/>
  <c r="H138" i="5" s="1"/>
  <c r="H133" i="5"/>
  <c r="B133" i="5"/>
  <c r="B152" i="5" s="1"/>
  <c r="I128" i="5"/>
  <c r="J128" i="5" s="1"/>
  <c r="K128" i="5" s="1"/>
  <c r="L128" i="5" s="1"/>
  <c r="M128" i="5" s="1"/>
  <c r="N128" i="5" s="1"/>
  <c r="I127" i="5"/>
  <c r="G115" i="5"/>
  <c r="F113" i="5"/>
  <c r="F115" i="5" s="1"/>
  <c r="G107" i="5"/>
  <c r="E105" i="5"/>
  <c r="E107" i="5" s="1"/>
  <c r="G99" i="5"/>
  <c r="H99" i="5"/>
  <c r="B93" i="5"/>
  <c r="B85" i="5"/>
  <c r="B5" i="5" s="1"/>
  <c r="I71" i="5"/>
  <c r="J73" i="5"/>
  <c r="H56" i="5"/>
  <c r="H49" i="5"/>
  <c r="H50" i="5"/>
  <c r="F41" i="5"/>
  <c r="F39" i="5"/>
  <c r="G39" i="5"/>
  <c r="C133" i="5"/>
  <c r="B116" i="5"/>
  <c r="E102" i="5"/>
  <c r="E118" i="5" s="1"/>
  <c r="F72" i="5"/>
  <c r="F90" i="5"/>
  <c r="E72" i="5"/>
  <c r="G14" i="5"/>
  <c r="D60" i="5"/>
  <c r="D59" i="5"/>
  <c r="D58" i="5"/>
  <c r="B17" i="5"/>
  <c r="B41" i="5"/>
  <c r="B49" i="5"/>
  <c r="E43" i="5"/>
  <c r="E44" i="5"/>
  <c r="E32" i="5"/>
  <c r="E34" i="5" s="1"/>
  <c r="H14" i="5"/>
  <c r="H102" i="5"/>
  <c r="H125" i="5" s="1"/>
  <c r="C99" i="5"/>
  <c r="C100" i="5"/>
  <c r="C91" i="5"/>
  <c r="E96" i="5"/>
  <c r="E97" i="5"/>
  <c r="D93" i="5"/>
  <c r="G89" i="5"/>
  <c r="C85" i="5"/>
  <c r="J77" i="5"/>
  <c r="K77" i="5" s="1"/>
  <c r="L77" i="5" s="1"/>
  <c r="M77" i="5" s="1"/>
  <c r="N77" i="5" s="1"/>
  <c r="I78" i="5"/>
  <c r="I80" i="5" s="1"/>
  <c r="E76" i="5"/>
  <c r="E62" i="5"/>
  <c r="G59" i="5"/>
  <c r="G53" i="5"/>
  <c r="B22" i="5"/>
  <c r="B40" i="5"/>
  <c r="D124" i="5"/>
  <c r="D125" i="5"/>
  <c r="D116" i="5"/>
  <c r="E117" i="5" s="1"/>
  <c r="F122" i="5"/>
  <c r="F94" i="5"/>
  <c r="G91" i="5"/>
  <c r="B66" i="5"/>
  <c r="D62" i="5"/>
  <c r="F62" i="5"/>
  <c r="G62" i="5"/>
  <c r="F59" i="5"/>
  <c r="F66" i="5"/>
  <c r="B47" i="5"/>
  <c r="B14" i="5"/>
  <c r="B46" i="5"/>
  <c r="G34" i="5"/>
  <c r="I22" i="5"/>
  <c r="F102" i="5"/>
  <c r="G103" i="5" s="1"/>
  <c r="F105" i="5"/>
  <c r="F107" i="5" s="1"/>
  <c r="I91" i="5"/>
  <c r="J91" i="5" s="1"/>
  <c r="K91" i="5" s="1"/>
  <c r="L91" i="5" s="1"/>
  <c r="M91" i="5" s="1"/>
  <c r="N91" i="5" s="1"/>
  <c r="J98" i="5"/>
  <c r="K98" i="5" s="1"/>
  <c r="L98" i="5" s="1"/>
  <c r="M98" i="5" s="1"/>
  <c r="N98" i="5" s="1"/>
  <c r="E94" i="5"/>
  <c r="E89" i="5"/>
  <c r="F89" i="5"/>
  <c r="G78" i="5"/>
  <c r="G80" i="5" s="1"/>
  <c r="G71" i="5"/>
  <c r="H72" i="5" s="1"/>
  <c r="C74" i="5"/>
  <c r="C76" i="5" s="1"/>
  <c r="D74" i="5"/>
  <c r="D76" i="5" s="1"/>
  <c r="H65" i="5"/>
  <c r="H66" i="5"/>
  <c r="E58" i="5"/>
  <c r="E60" i="5"/>
  <c r="F58" i="5"/>
  <c r="E59" i="5"/>
  <c r="F53" i="5"/>
  <c r="I14" i="5"/>
  <c r="I47" i="5"/>
  <c r="J47" i="5" s="1"/>
  <c r="K47" i="5" s="1"/>
  <c r="L47" i="5" s="1"/>
  <c r="M47" i="5" s="1"/>
  <c r="N47" i="5" s="1"/>
  <c r="I46" i="5"/>
  <c r="F32" i="5"/>
  <c r="F34" i="5" s="1"/>
  <c r="I24" i="5"/>
  <c r="I26" i="5" s="1"/>
  <c r="J23" i="5"/>
  <c r="C50" i="5"/>
  <c r="C17" i="5"/>
  <c r="C14" i="5"/>
  <c r="C46" i="5"/>
  <c r="F35" i="5"/>
  <c r="F43" i="5"/>
  <c r="I36" i="5"/>
  <c r="C44" i="5"/>
  <c r="C22" i="5"/>
  <c r="C3" i="5"/>
  <c r="E78" i="5"/>
  <c r="E80" i="5" s="1"/>
  <c r="H62" i="5"/>
  <c r="I58" i="5"/>
  <c r="I59" i="5"/>
  <c r="J59" i="5" s="1"/>
  <c r="K59" i="5" s="1"/>
  <c r="L59" i="5" s="1"/>
  <c r="M59" i="5" s="1"/>
  <c r="N59" i="5" s="1"/>
  <c r="I60" i="5"/>
  <c r="J60" i="5" s="1"/>
  <c r="K60" i="5" s="1"/>
  <c r="L60" i="5" s="1"/>
  <c r="M60" i="5" s="1"/>
  <c r="N60" i="5" s="1"/>
  <c r="C49" i="5"/>
  <c r="F17" i="5"/>
  <c r="H44" i="5"/>
  <c r="I44" i="5"/>
  <c r="C41" i="5"/>
  <c r="D8" i="5"/>
  <c r="D30" i="5"/>
  <c r="B62" i="5"/>
  <c r="B63" i="5"/>
  <c r="B54" i="5"/>
  <c r="C55" i="5" s="1"/>
  <c r="E14" i="5"/>
  <c r="C8" i="5"/>
  <c r="C35" i="5"/>
  <c r="C39" i="5"/>
  <c r="C30" i="5"/>
  <c r="M25" i="5"/>
  <c r="I89" i="5"/>
  <c r="H63" i="5"/>
  <c r="I62" i="5"/>
  <c r="D17" i="5"/>
  <c r="D14" i="5"/>
  <c r="F44" i="5"/>
  <c r="G43" i="5"/>
  <c r="J31" i="5"/>
  <c r="K31" i="5" s="1"/>
  <c r="L31" i="5" s="1"/>
  <c r="M31" i="5" s="1"/>
  <c r="N31" i="5" s="1"/>
  <c r="C24" i="5"/>
  <c r="C26" i="5" s="1"/>
  <c r="D22" i="5"/>
  <c r="G8" i="5"/>
  <c r="B37" i="5"/>
  <c r="E28" i="5"/>
  <c r="E30" i="5" s="1"/>
  <c r="H53" i="5"/>
  <c r="G46" i="5"/>
  <c r="I8" i="5"/>
  <c r="L26" i="5"/>
  <c r="M26" i="5" s="1"/>
  <c r="N26" i="5" s="1"/>
  <c r="E3" i="5"/>
  <c r="C164" i="1"/>
  <c r="C165" i="1" s="1"/>
  <c r="G164" i="1"/>
  <c r="G165" i="1" s="1"/>
  <c r="B94" i="5" l="1"/>
  <c r="B90" i="5"/>
  <c r="B72" i="5"/>
  <c r="B97" i="5"/>
  <c r="C128" i="5"/>
  <c r="I165" i="5"/>
  <c r="I191" i="5"/>
  <c r="J191" i="5" s="1"/>
  <c r="K191" i="5" s="1"/>
  <c r="L191" i="5" s="1"/>
  <c r="M191" i="5" s="1"/>
  <c r="N191" i="5" s="1"/>
  <c r="D202" i="5"/>
  <c r="D203" i="5"/>
  <c r="B100" i="5"/>
  <c r="G90" i="5"/>
  <c r="C72" i="5"/>
  <c r="H97" i="5"/>
  <c r="C202" i="5"/>
  <c r="C203" i="5"/>
  <c r="E148" i="5"/>
  <c r="F86" i="5"/>
  <c r="I159" i="5"/>
  <c r="J159" i="5" s="1"/>
  <c r="K159" i="5" s="1"/>
  <c r="L159" i="5" s="1"/>
  <c r="M159" i="5" s="1"/>
  <c r="N159" i="5" s="1"/>
  <c r="H131" i="5"/>
  <c r="I5" i="5"/>
  <c r="I11" i="5" s="1"/>
  <c r="G131" i="5"/>
  <c r="G128" i="5"/>
  <c r="I3" i="5"/>
  <c r="I4" i="5" s="1"/>
  <c r="G5" i="5"/>
  <c r="G11" i="5" s="1"/>
  <c r="H128" i="5"/>
  <c r="B202" i="5"/>
  <c r="B203" i="5"/>
  <c r="B6" i="5"/>
  <c r="B11" i="5"/>
  <c r="G6" i="5"/>
  <c r="D15" i="5"/>
  <c r="G10" i="5"/>
  <c r="G9" i="5"/>
  <c r="I19" i="5"/>
  <c r="I18" i="5"/>
  <c r="B18" i="5"/>
  <c r="H9" i="5"/>
  <c r="K166" i="5"/>
  <c r="J164" i="5"/>
  <c r="I9" i="5"/>
  <c r="K23" i="5"/>
  <c r="J21" i="5"/>
  <c r="F202" i="5"/>
  <c r="F203" i="5"/>
  <c r="K50" i="5"/>
  <c r="J49" i="5"/>
  <c r="H148" i="5"/>
  <c r="H149" i="5"/>
  <c r="I148" i="5"/>
  <c r="I149" i="5"/>
  <c r="J149" i="5" s="1"/>
  <c r="C183" i="5"/>
  <c r="C184" i="5"/>
  <c r="G117" i="5"/>
  <c r="G118" i="5"/>
  <c r="G18" i="5"/>
  <c r="D103" i="5"/>
  <c r="D128" i="5"/>
  <c r="B148" i="5"/>
  <c r="B149" i="5"/>
  <c r="F4" i="5"/>
  <c r="I134" i="5"/>
  <c r="I162" i="5"/>
  <c r="J162" i="5" s="1"/>
  <c r="K162" i="5" s="1"/>
  <c r="L162" i="5" s="1"/>
  <c r="M162" i="5" s="1"/>
  <c r="N162" i="5" s="1"/>
  <c r="C148" i="5"/>
  <c r="I183" i="5"/>
  <c r="I184" i="5"/>
  <c r="J184" i="5" s="1"/>
  <c r="K184" i="5" s="1"/>
  <c r="L184" i="5" s="1"/>
  <c r="M184" i="5" s="1"/>
  <c r="N184" i="5" s="1"/>
  <c r="C9" i="5"/>
  <c r="C10" i="5"/>
  <c r="B118" i="5"/>
  <c r="B117" i="5"/>
  <c r="B134" i="5"/>
  <c r="B162" i="5"/>
  <c r="C103" i="5"/>
  <c r="C125" i="5"/>
  <c r="B56" i="5"/>
  <c r="B55" i="5"/>
  <c r="F18" i="5"/>
  <c r="F19" i="5"/>
  <c r="C18" i="5"/>
  <c r="C19" i="5"/>
  <c r="I16" i="5"/>
  <c r="I15" i="5"/>
  <c r="H15" i="5"/>
  <c r="C134" i="5"/>
  <c r="C162" i="5"/>
  <c r="C159" i="5"/>
  <c r="C152" i="5"/>
  <c r="J71" i="5"/>
  <c r="K73" i="5"/>
  <c r="H156" i="5"/>
  <c r="H134" i="5"/>
  <c r="B9" i="5"/>
  <c r="B10" i="5"/>
  <c r="I118" i="5"/>
  <c r="J118" i="5" s="1"/>
  <c r="K118" i="5" s="1"/>
  <c r="L118" i="5" s="1"/>
  <c r="M118" i="5" s="1"/>
  <c r="N118" i="5" s="1"/>
  <c r="I117" i="5"/>
  <c r="H165" i="5"/>
  <c r="H191" i="5"/>
  <c r="E134" i="5"/>
  <c r="E152" i="5"/>
  <c r="E156" i="5"/>
  <c r="E159" i="5"/>
  <c r="C121" i="5"/>
  <c r="B156" i="5"/>
  <c r="F10" i="5"/>
  <c r="I87" i="5"/>
  <c r="J87" i="5" s="1"/>
  <c r="K87" i="5" s="1"/>
  <c r="L87" i="5" s="1"/>
  <c r="M87" i="5" s="1"/>
  <c r="N87" i="5" s="1"/>
  <c r="I86" i="5"/>
  <c r="D9" i="5"/>
  <c r="D134" i="5"/>
  <c r="D162" i="5"/>
  <c r="D159" i="5"/>
  <c r="D152" i="5"/>
  <c r="G87" i="5"/>
  <c r="G86" i="5"/>
  <c r="K203" i="5"/>
  <c r="J201" i="5"/>
  <c r="J208" i="5" s="1"/>
  <c r="C5" i="5"/>
  <c r="C36" i="5"/>
  <c r="C37" i="5"/>
  <c r="F37" i="5"/>
  <c r="F36" i="5"/>
  <c r="F5" i="5"/>
  <c r="D3" i="5"/>
  <c r="D4" i="5" s="1"/>
  <c r="C86" i="5"/>
  <c r="C87" i="5"/>
  <c r="E103" i="5"/>
  <c r="E128" i="5"/>
  <c r="E121" i="5"/>
  <c r="E131" i="5"/>
  <c r="E125" i="5"/>
  <c r="F165" i="5"/>
  <c r="F191" i="5"/>
  <c r="F187" i="5"/>
  <c r="F194" i="5"/>
  <c r="F184" i="5"/>
  <c r="D37" i="5"/>
  <c r="D5" i="5"/>
  <c r="D36" i="5"/>
  <c r="E9" i="5"/>
  <c r="E10" i="5"/>
  <c r="C4" i="5"/>
  <c r="H103" i="5"/>
  <c r="H121" i="5"/>
  <c r="G187" i="5"/>
  <c r="G165" i="5"/>
  <c r="G191" i="5"/>
  <c r="G184" i="5"/>
  <c r="H183" i="5"/>
  <c r="H184" i="5"/>
  <c r="C118" i="5"/>
  <c r="I90" i="5"/>
  <c r="J90" i="5" s="1"/>
  <c r="K90" i="5" s="1"/>
  <c r="L90" i="5" s="1"/>
  <c r="M90" i="5" s="1"/>
  <c r="N90" i="5" s="1"/>
  <c r="I100" i="5"/>
  <c r="J100" i="5" s="1"/>
  <c r="K100" i="5" s="1"/>
  <c r="L100" i="5" s="1"/>
  <c r="M100" i="5" s="1"/>
  <c r="N100" i="5" s="1"/>
  <c r="I72" i="5"/>
  <c r="I97" i="5"/>
  <c r="J97" i="5" s="1"/>
  <c r="K97" i="5" s="1"/>
  <c r="L97" i="5" s="1"/>
  <c r="M97" i="5" s="1"/>
  <c r="N97" i="5" s="1"/>
  <c r="F15" i="5"/>
  <c r="F16" i="5"/>
  <c r="H117" i="5"/>
  <c r="H118" i="5"/>
  <c r="H194" i="5"/>
  <c r="M135" i="5"/>
  <c r="L133" i="5"/>
  <c r="G197" i="5"/>
  <c r="E203" i="5"/>
  <c r="E202" i="5"/>
  <c r="I187" i="5"/>
  <c r="J187" i="5" s="1"/>
  <c r="K187" i="5" s="1"/>
  <c r="L187" i="5" s="1"/>
  <c r="M187" i="5" s="1"/>
  <c r="N187" i="5" s="1"/>
  <c r="G36" i="5"/>
  <c r="F9" i="5"/>
  <c r="H87" i="5"/>
  <c r="H86" i="5"/>
  <c r="G152" i="5"/>
  <c r="G149" i="5"/>
  <c r="G156" i="5"/>
  <c r="G134" i="5"/>
  <c r="D156" i="5"/>
  <c r="B86" i="5"/>
  <c r="B87" i="5"/>
  <c r="K102" i="5"/>
  <c r="K116" i="5" s="1"/>
  <c r="K123" i="5" s="1"/>
  <c r="L104" i="5"/>
  <c r="E37" i="5"/>
  <c r="E5" i="5"/>
  <c r="E36" i="5"/>
  <c r="D18" i="5"/>
  <c r="E18" i="5"/>
  <c r="E19" i="5"/>
  <c r="E16" i="5"/>
  <c r="E15" i="5"/>
  <c r="C16" i="5"/>
  <c r="C15" i="5"/>
  <c r="B15" i="5"/>
  <c r="H202" i="5"/>
  <c r="H203" i="5"/>
  <c r="C117" i="5"/>
  <c r="F197" i="5"/>
  <c r="N25" i="5"/>
  <c r="N24" i="5" s="1"/>
  <c r="M24" i="5"/>
  <c r="G3" i="5"/>
  <c r="G4" i="5" s="1"/>
  <c r="L24" i="5"/>
  <c r="H3" i="5"/>
  <c r="H16" i="5" s="1"/>
  <c r="G72" i="5"/>
  <c r="G100" i="5"/>
  <c r="F103" i="5"/>
  <c r="F128" i="5"/>
  <c r="F121" i="5"/>
  <c r="F131" i="5"/>
  <c r="F125" i="5"/>
  <c r="F118" i="5"/>
  <c r="D117" i="5"/>
  <c r="D118" i="5"/>
  <c r="G15" i="5"/>
  <c r="G16" i="5"/>
  <c r="K41" i="5"/>
  <c r="B3" i="5"/>
  <c r="C156" i="5"/>
  <c r="I103" i="5"/>
  <c r="I125" i="5"/>
  <c r="J125" i="5" s="1"/>
  <c r="K125" i="5" s="1"/>
  <c r="L125" i="5" s="1"/>
  <c r="M125" i="5" s="1"/>
  <c r="N125" i="5" s="1"/>
  <c r="I131" i="5"/>
  <c r="J131" i="5" s="1"/>
  <c r="K131" i="5" s="1"/>
  <c r="L131" i="5" s="1"/>
  <c r="M131" i="5" s="1"/>
  <c r="N131" i="5" s="1"/>
  <c r="G94" i="5"/>
  <c r="D149" i="5"/>
  <c r="H5" i="5"/>
  <c r="G97" i="5"/>
  <c r="F134" i="5"/>
  <c r="F159" i="5"/>
  <c r="F152" i="5"/>
  <c r="F149" i="5"/>
  <c r="F156" i="5"/>
  <c r="B159" i="5"/>
  <c r="H162" i="5"/>
  <c r="I10" i="5" l="1"/>
  <c r="J182" i="5"/>
  <c r="J189" i="5" s="1"/>
  <c r="D10" i="5"/>
  <c r="I7" i="5"/>
  <c r="J116" i="5"/>
  <c r="J123" i="5" s="1"/>
  <c r="J85" i="5"/>
  <c r="J92" i="5" s="1"/>
  <c r="G7" i="5"/>
  <c r="I13" i="5"/>
  <c r="E11" i="5"/>
  <c r="E6" i="5"/>
  <c r="E7" i="5"/>
  <c r="C7" i="5"/>
  <c r="C11" i="5"/>
  <c r="C6" i="5"/>
  <c r="L102" i="5"/>
  <c r="L116" i="5" s="1"/>
  <c r="L123" i="5" s="1"/>
  <c r="M104" i="5"/>
  <c r="L203" i="5"/>
  <c r="K201" i="5"/>
  <c r="K208" i="5" s="1"/>
  <c r="G13" i="5"/>
  <c r="H4" i="5"/>
  <c r="H19" i="5"/>
  <c r="D6" i="5"/>
  <c r="D7" i="5"/>
  <c r="D11" i="5"/>
  <c r="L73" i="5"/>
  <c r="K71" i="5"/>
  <c r="K85" i="5" s="1"/>
  <c r="K92" i="5" s="1"/>
  <c r="H10" i="5"/>
  <c r="D16" i="5"/>
  <c r="B12" i="5"/>
  <c r="B13" i="5"/>
  <c r="K49" i="5"/>
  <c r="L50" i="5"/>
  <c r="L166" i="5"/>
  <c r="K164" i="5"/>
  <c r="K182" i="5" s="1"/>
  <c r="K189" i="5" s="1"/>
  <c r="F11" i="5"/>
  <c r="F6" i="5"/>
  <c r="F7" i="5"/>
  <c r="H11" i="5"/>
  <c r="H7" i="5"/>
  <c r="H6" i="5"/>
  <c r="K149" i="5"/>
  <c r="J147" i="5"/>
  <c r="J154" i="5" s="1"/>
  <c r="J22" i="5"/>
  <c r="J3" i="5"/>
  <c r="J35" i="5"/>
  <c r="J45" i="5"/>
  <c r="J48" i="5"/>
  <c r="B19" i="5"/>
  <c r="B16" i="5"/>
  <c r="D19" i="5"/>
  <c r="N135" i="5"/>
  <c r="N133" i="5" s="1"/>
  <c r="M133" i="5"/>
  <c r="L41" i="5"/>
  <c r="E4" i="5"/>
  <c r="G19" i="5"/>
  <c r="L23" i="5"/>
  <c r="K21" i="5"/>
  <c r="I6" i="5"/>
  <c r="B7" i="5"/>
  <c r="F12" i="5" l="1"/>
  <c r="F13" i="5"/>
  <c r="K22" i="5"/>
  <c r="K35" i="5"/>
  <c r="K45" i="5"/>
  <c r="K48" i="5"/>
  <c r="K3" i="5"/>
  <c r="L71" i="5"/>
  <c r="L85" i="5" s="1"/>
  <c r="L92" i="5" s="1"/>
  <c r="M73" i="5"/>
  <c r="D12" i="5"/>
  <c r="D13" i="5"/>
  <c r="M203" i="5"/>
  <c r="L201" i="5"/>
  <c r="L208" i="5" s="1"/>
  <c r="L149" i="5"/>
  <c r="K147" i="5"/>
  <c r="K154" i="5" s="1"/>
  <c r="G12" i="5"/>
  <c r="J14" i="5"/>
  <c r="J16" i="5" s="1"/>
  <c r="J46" i="5"/>
  <c r="N104" i="5"/>
  <c r="N102" i="5" s="1"/>
  <c r="N116" i="5" s="1"/>
  <c r="N123" i="5" s="1"/>
  <c r="M102" i="5"/>
  <c r="M116" i="5" s="1"/>
  <c r="M123" i="5" s="1"/>
  <c r="C13" i="5"/>
  <c r="C12" i="5"/>
  <c r="L21" i="5"/>
  <c r="M23" i="5"/>
  <c r="M166" i="5"/>
  <c r="L164" i="5"/>
  <c r="L182" i="5" s="1"/>
  <c r="L189" i="5" s="1"/>
  <c r="L49" i="5"/>
  <c r="M50" i="5"/>
  <c r="J17" i="5"/>
  <c r="J19" i="5" s="1"/>
  <c r="J38" i="5"/>
  <c r="J42" i="5" s="1"/>
  <c r="E12" i="5"/>
  <c r="E13" i="5"/>
  <c r="M41" i="5"/>
  <c r="H12" i="5"/>
  <c r="H13" i="5"/>
  <c r="J5" i="5"/>
  <c r="J36" i="5"/>
  <c r="I12" i="5"/>
  <c r="J39" i="5" l="1"/>
  <c r="J40" i="5"/>
  <c r="J8" i="5"/>
  <c r="J10" i="5" s="1"/>
  <c r="J11" i="5"/>
  <c r="J13" i="5" s="1"/>
  <c r="J7" i="5"/>
  <c r="N50" i="5"/>
  <c r="N49" i="5" s="1"/>
  <c r="M49" i="5"/>
  <c r="K17" i="5"/>
  <c r="K19" i="5" s="1"/>
  <c r="K38" i="5"/>
  <c r="K14" i="5"/>
  <c r="K16" i="5" s="1"/>
  <c r="K46" i="5"/>
  <c r="N41" i="5"/>
  <c r="N203" i="5"/>
  <c r="N201" i="5" s="1"/>
  <c r="N208" i="5" s="1"/>
  <c r="M201" i="5"/>
  <c r="M208" i="5" s="1"/>
  <c r="K42" i="5"/>
  <c r="K5" i="5"/>
  <c r="K36" i="5"/>
  <c r="M164" i="5"/>
  <c r="M182" i="5" s="1"/>
  <c r="M189" i="5" s="1"/>
  <c r="N166" i="5"/>
  <c r="N164" i="5" s="1"/>
  <c r="N182" i="5" s="1"/>
  <c r="N189" i="5" s="1"/>
  <c r="M21" i="5"/>
  <c r="N23" i="5"/>
  <c r="N21" i="5" s="1"/>
  <c r="J43" i="5"/>
  <c r="J44" i="5"/>
  <c r="M149" i="5"/>
  <c r="L147" i="5"/>
  <c r="L154" i="5" s="1"/>
  <c r="L45" i="5"/>
  <c r="L35" i="5"/>
  <c r="L48" i="5"/>
  <c r="L22" i="5"/>
  <c r="L3" i="5"/>
  <c r="N73" i="5"/>
  <c r="N71" i="5" s="1"/>
  <c r="N85" i="5" s="1"/>
  <c r="N92" i="5" s="1"/>
  <c r="M71" i="5"/>
  <c r="M85" i="5" s="1"/>
  <c r="M92" i="5" s="1"/>
  <c r="N3" i="5" l="1"/>
  <c r="N35" i="5"/>
  <c r="N48" i="5"/>
  <c r="N17" i="5" s="1"/>
  <c r="N19" i="5" s="1"/>
  <c r="N45" i="5"/>
  <c r="N22" i="5"/>
  <c r="M48" i="5"/>
  <c r="M35" i="5"/>
  <c r="M45" i="5"/>
  <c r="M22" i="5"/>
  <c r="M3" i="5"/>
  <c r="K43" i="5"/>
  <c r="K44" i="5"/>
  <c r="L17" i="5"/>
  <c r="L19" i="5" s="1"/>
  <c r="L38" i="5"/>
  <c r="N38" i="5"/>
  <c r="L5" i="5"/>
  <c r="L36" i="5"/>
  <c r="L14" i="5"/>
  <c r="L16" i="5" s="1"/>
  <c r="L46" i="5"/>
  <c r="N149" i="5"/>
  <c r="N147" i="5" s="1"/>
  <c r="N154" i="5" s="1"/>
  <c r="M147" i="5"/>
  <c r="M154" i="5" s="1"/>
  <c r="K11" i="5"/>
  <c r="K13" i="5" s="1"/>
  <c r="K7" i="5"/>
  <c r="K40" i="5"/>
  <c r="K39" i="5"/>
  <c r="K8" i="5"/>
  <c r="K10" i="5" s="1"/>
  <c r="L7" i="5" l="1"/>
  <c r="N8" i="5"/>
  <c r="N10" i="5" s="1"/>
  <c r="N39" i="5"/>
  <c r="N40" i="5"/>
  <c r="L39" i="5"/>
  <c r="L8" i="5"/>
  <c r="L10" i="5" s="1"/>
  <c r="L40" i="5"/>
  <c r="N5" i="5"/>
  <c r="N36" i="5"/>
  <c r="N42" i="5"/>
  <c r="M14" i="5"/>
  <c r="M16" i="5" s="1"/>
  <c r="M46" i="5"/>
  <c r="M5" i="5"/>
  <c r="M36" i="5"/>
  <c r="M42" i="5"/>
  <c r="M17" i="5"/>
  <c r="M19" i="5" s="1"/>
  <c r="M38" i="5"/>
  <c r="N14" i="5"/>
  <c r="N16" i="5" s="1"/>
  <c r="N46" i="5"/>
  <c r="L42" i="5"/>
  <c r="M44" i="5" l="1"/>
  <c r="M43" i="5"/>
  <c r="N43" i="5"/>
  <c r="N44" i="5"/>
  <c r="L11" i="5"/>
  <c r="L13" i="5" s="1"/>
  <c r="M11" i="5"/>
  <c r="M13" i="5" s="1"/>
  <c r="M7" i="5"/>
  <c r="L44" i="5"/>
  <c r="L43" i="5"/>
  <c r="M40" i="5"/>
  <c r="M8" i="5"/>
  <c r="M10" i="5" s="1"/>
  <c r="M39" i="5"/>
  <c r="N11" i="5"/>
  <c r="N13" i="5" s="1"/>
  <c r="N7" i="5"/>
  <c r="K1" i="4" l="1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C176" i="1" l="1"/>
  <c r="I172" i="1"/>
  <c r="I175" i="1" s="1"/>
  <c r="I176" i="1" s="1"/>
  <c r="H172" i="1"/>
  <c r="H175" i="1" s="1"/>
  <c r="H176" i="1" s="1"/>
  <c r="G176" i="1"/>
  <c r="F176" i="1"/>
  <c r="E176" i="1"/>
  <c r="D176" i="1"/>
  <c r="B176" i="1"/>
  <c r="I161" i="1"/>
  <c r="I163" i="1" s="1"/>
  <c r="H161" i="1"/>
  <c r="H163" i="1" s="1"/>
  <c r="H164" i="1" s="1"/>
  <c r="H165" i="1" s="1"/>
  <c r="H125" i="1"/>
  <c r="I125" i="1"/>
  <c r="I150" i="1"/>
  <c r="I153" i="1" s="1"/>
  <c r="I154" i="1" s="1"/>
  <c r="H150" i="1"/>
  <c r="H153" i="1" s="1"/>
  <c r="H154" i="1" s="1"/>
  <c r="I164" i="1" l="1"/>
  <c r="I165" i="1" s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I131" i="1" l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F20" i="1" l="1"/>
  <c r="G60" i="1"/>
  <c r="E20" i="1"/>
  <c r="E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E60" i="1"/>
  <c r="F60" i="1"/>
  <c r="I59" i="1"/>
  <c r="I60" i="1" s="1"/>
  <c r="H60" i="1"/>
  <c r="C60" i="1"/>
  <c r="D60" i="1"/>
  <c r="F143" i="1" l="1"/>
  <c r="I64" i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<sst xmlns="http://schemas.openxmlformats.org/spreadsheetml/2006/main" count="507" uniqueCount="214">
  <si>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</si>
  <si>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</si>
  <si>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</si>
  <si>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</si>
  <si>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</si>
  <si>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</si>
  <si>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</si>
  <si>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</si>
  <si>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</si>
  <si>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</si>
  <si>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</si>
  <si>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</si>
  <si>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</si>
  <si>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</si>
  <si>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</si>
  <si>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</si>
  <si>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</si>
  <si>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</si>
  <si>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</si>
  <si>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</si>
  <si>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</si>
  <si>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</si>
  <si>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</si>
  <si>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</si>
  <si>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</si>
  <si>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</si>
  <si>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</si>
  <si>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</si>
  <si>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</si>
  <si>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</si>
  <si>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</si>
  <si>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</si>
  <si>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</si>
  <si>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</si>
  <si>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</si>
  <si>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</si>
  <si>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</si>
  <si>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</si>
  <si>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</si>
  <si>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</si>
  <si>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</si>
  <si>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</si>
  <si>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</si>
  <si>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</si>
  <si>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</si>
  <si>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</si>
  <si>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</si>
  <si>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</si>
  <si>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</si>
  <si>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</si>
  <si>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</si>
  <si>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</si>
  <si>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</si>
  <si>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</si>
  <si>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</si>
  <si>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</si>
  <si>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</si>
  <si>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</si>
  <si>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</si>
  <si>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</si>
  <si>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</si>
  <si>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</si>
  <si>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</si>
  <si>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</si>
  <si>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</si>
  <si>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</si>
  <si>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</si>
  <si>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</si>
  <si>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</si>
  <si>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</si>
  <si>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</si>
  <si>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</si>
  <si>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</si>
  <si>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</si>
  <si>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</si>
  <si>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</si>
  <si>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</si>
  <si>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</si>
  <si>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</si>
  <si>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</si>
  <si>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</si>
  <si>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</si>
  <si>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</si>
  <si>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</si>
  <si>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</si>
  <si>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</si>
  <si>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</si>
  <si>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</si>
  <si>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</si>
  <si>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</si>
  <si>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</si>
  <si>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</si>
  <si>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</si>
  <si>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</si>
  <si>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</si>
  <si>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</si>
  <si>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</si>
  <si>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</si>
  <si>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</si>
  <si>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</si>
  <si>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</si>
  <si>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</si>
  <si>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</si>
  <si>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</si>
  <si>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</si>
  <si>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</si>
  <si>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</si>
  <si>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</si>
  <si>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</si>
  <si>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</si>
  <si>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</si>
  <si>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</si>
  <si>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</si>
  <si>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</si>
  <si>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</si>
  <si>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</si>
  <si>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</si>
  <si>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</si>
  <si>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</si>
  <si>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</si>
  <si>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</si>
  <si>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</si>
  <si>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</si>
  <si>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</si>
  <si>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</si>
  <si>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</si>
  <si>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</si>
  <si>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</si>
  <si>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</si>
  <si>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</si>
  <si>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</si>
  <si>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</si>
  <si>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</si>
  <si>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</si>
  <si>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</si>
  <si>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</si>
  <si>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</si>
  <si>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</si>
  <si>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</si>
  <si>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</si>
  <si>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</si>
  <si>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</si>
  <si>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</si>
  <si>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</si>
  <si>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</si>
  <si>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</si>
  <si>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</si>
  <si>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</si>
  <si>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</si>
  <si>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</si>
  <si>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</si>
  <si>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</si>
  <si>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</si>
  <si>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</si>
  <si>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</si>
  <si>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</si>
  <si>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</si>
  <si>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</si>
  <si>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</si>
  <si>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</si>
  <si>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</si>
  <si>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</si>
  <si>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</si>
  <si>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</si>
  <si>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</si>
  <si>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</si>
  <si>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</si>
  <si>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</si>
  <si>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</si>
  <si>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</si>
  <si>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</si>
  <si>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</si>
  <si>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</si>
  <si>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</si>
  <si>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</si>
  <si>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</si>
  <si>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</si>
  <si>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</si>
  <si>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</si>
  <si>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</si>
  <si>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</si>
  <si>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</si>
  <si>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</si>
  <si>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</si>
  <si>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</si>
  <si>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</si>
  <si>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</si>
  <si>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</si>
  <si>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</si>
  <si>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</si>
  <si>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</si>
  <si>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</si>
  <si>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</si>
  <si>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</si>
  <si>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</si>
  <si>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</si>
  <si>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</si>
  <si>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</si>
  <si>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</si>
  <si>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</si>
  <si>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</si>
  <si>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</si>
  <si>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</si>
  <si>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 Middle East and Africa</t>
  </si>
  <si>
    <t>Link Dividends in cash flow with - sign</t>
  </si>
  <si>
    <t>Should be only Inventory + Receivables - Payables</t>
  </si>
  <si>
    <t>Link only Historicals 29</t>
  </si>
  <si>
    <t>row 32+sum of rows 35 to 39</t>
  </si>
  <si>
    <t>Should be addition of above rows except for row 24</t>
  </si>
  <si>
    <t>Addition of below two rows</t>
  </si>
  <si>
    <t>Should be addition of below three rows</t>
  </si>
  <si>
    <t>Historical row 54</t>
  </si>
  <si>
    <t>add Historical 55 to this</t>
  </si>
  <si>
    <t>add Historicals row 42&amp;43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</si>
</sst>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0" fontId="0" fillId="9" borderId="0" xfId="0" applyFill="1"/>
    <xf numFmtId="9" fontId="0" fillId="10" borderId="0" xfId="2" applyFont="1" applyFill="1"/>
    <xf numFmtId="9" fontId="18" fillId="0" borderId="0" xfId="2" applyFont="1"/>
    <xf numFmtId="9" fontId="0" fillId="0" borderId="0" xfId="2" applyFont="1"/>
    <xf numFmtId="0" fontId="2" fillId="0" borderId="0" xfId="2" applyNumberFormat="1" applyFont="1"/>
    <xf numFmtId="10" fontId="0" fillId="0" borderId="0" xfId="0" applyNumberFormat="1"/>
    <xf numFmtId="0" fontId="19" fillId="0" borderId="0" xfId="0" applyFont="1"/>
    <xf numFmtId="0" fontId="0" fillId="6" borderId="0" xfId="0" applyFill="1"/>
    <xf numFmtId="0" fontId="0" fillId="11" borderId="0" xfId="0" applyFill="1"/>
    <xf numFmtId="165" fontId="2" fillId="11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8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8" fillId="0" borderId="0" xfId="0" applyFont="1"/>
    <xf numFmtId="0" fontId="2" fillId="11" borderId="0" xfId="0" applyFont="1" applyFill="1"/>
    <xf numFmtId="10" fontId="0" fillId="10" borderId="0" xfId="0" applyNumberFormat="1" applyFill="1"/>
    <xf numFmtId="10" fontId="18" fillId="10" borderId="0" xfId="0" applyNumberFormat="1" applyFont="1" applyFill="1"/>
    <xf numFmtId="10" fontId="18" fillId="0" borderId="0" xfId="0" applyNumberFormat="1" applyFont="1"/>
    <xf numFmtId="165" fontId="2" fillId="0" borderId="0" xfId="1" applyNumberFormat="1" applyFont="1" applyFill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0" fontId="2" fillId="0" borderId="0" xfId="2" applyNumberFormat="1" applyFont="1" applyFill="1"/>
    <xf numFmtId="2" fontId="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umdhir/Downloads/71707758952691_17821707519429784_71707500162369_17821707426731614_1701169431_Task%209%20-%20Building%20Operational%20Forecast%20Model%20Completed%20Sohum%20Dhir_Feedback2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34" activePane="bottomLeft" state="frozen"/>
      <selection pane="bottomLeft" activeCell="I55" sqref="I55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ref="H97" si="30">+H96-H25</f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3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4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" si="44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G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ref="H154" si="51">+H153-H31</f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52">+SUM(B156:B160)</f>
        <v>790</v>
      </c>
      <c r="C161" s="5">
        <f t="shared" si="52"/>
        <v>840</v>
      </c>
      <c r="D161" s="5">
        <f t="shared" si="52"/>
        <v>784</v>
      </c>
      <c r="E161" s="5">
        <f t="shared" si="52"/>
        <v>847</v>
      </c>
      <c r="F161" s="5">
        <f t="shared" si="52"/>
        <v>724</v>
      </c>
      <c r="G161" s="5">
        <f t="shared" si="52"/>
        <v>756</v>
      </c>
      <c r="H161" s="5">
        <f t="shared" ref="H161:I161" si="53">+SUM(H156:H160)</f>
        <v>677</v>
      </c>
      <c r="I161" s="5">
        <f t="shared" si="53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4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5">+SUM(B161:B163)</f>
        <v>963</v>
      </c>
      <c r="C164" s="7">
        <f t="shared" si="55"/>
        <v>1143</v>
      </c>
      <c r="D164" s="7">
        <f t="shared" si="55"/>
        <v>1105</v>
      </c>
      <c r="E164" s="7">
        <f t="shared" si="55"/>
        <v>1028</v>
      </c>
      <c r="F164" s="7">
        <f t="shared" si="55"/>
        <v>1119</v>
      </c>
      <c r="G164" s="7">
        <f t="shared" si="55"/>
        <v>1086</v>
      </c>
      <c r="H164" s="7">
        <f t="shared" ref="H164" si="56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G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ref="H165" si="58">+H164+H81</f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9">+SUM(B167:B171)</f>
        <v>513</v>
      </c>
      <c r="C172" s="5">
        <f t="shared" si="59"/>
        <v>538</v>
      </c>
      <c r="D172" s="5">
        <f t="shared" si="59"/>
        <v>587</v>
      </c>
      <c r="E172" s="5">
        <f t="shared" si="59"/>
        <v>604</v>
      </c>
      <c r="F172" s="5">
        <f t="shared" si="59"/>
        <v>558</v>
      </c>
      <c r="G172" s="5">
        <f t="shared" si="59"/>
        <v>584</v>
      </c>
      <c r="H172" s="5">
        <f t="shared" ref="H172:I172" si="60">+SUM(H167:H171)</f>
        <v>577</v>
      </c>
      <c r="I172" s="5">
        <f t="shared" si="60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ref="H175" si="62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3">+B175-B66</f>
        <v>0</v>
      </c>
      <c r="C176" s="13">
        <f t="shared" si="63"/>
        <v>0</v>
      </c>
      <c r="D176" s="13">
        <f t="shared" si="63"/>
        <v>0</v>
      </c>
      <c r="E176" s="13">
        <f t="shared" si="63"/>
        <v>0</v>
      </c>
      <c r="F176" s="13">
        <f t="shared" si="63"/>
        <v>0</v>
      </c>
      <c r="G176" s="13">
        <f t="shared" si="63"/>
        <v>0</v>
      </c>
      <c r="H176" s="13">
        <f t="shared" si="63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3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3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3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3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3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3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3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3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3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3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>
        <f t="shared" ref="G199:H201" si="64">((G127/F127)-1)</f>
        <v>-0.24576271186440679</v>
      </c>
      <c r="H199" s="30">
        <f t="shared" si="64"/>
        <v>0.1685393258426966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>
        <f t="shared" si="64"/>
        <v>4.1666666666666741E-2</v>
      </c>
      <c r="H200" s="30">
        <f t="shared" si="64"/>
        <v>0.15999999999999992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>
        <f t="shared" si="64"/>
        <v>-0.15094339622641506</v>
      </c>
      <c r="H201" s="30">
        <f t="shared" si="64"/>
        <v>-4.4444444444444398E-2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A17" workbookViewId="0">
      <selection activeCell="J36" sqref="J36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27.6640625" customWidth="1"/>
    <col min="11" max="15" width="11.77734375" customWidth="1"/>
    <col min="16" max="16" width="39.777343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9">
        <f>+I1+1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6" x14ac:dyDescent="0.3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/>
      <c r="K3" s="9">
        <f>'Segmental forecast '!J3</f>
        <v>46710</v>
      </c>
      <c r="L3" s="9">
        <f>'Segmental forecast '!K3</f>
        <v>46710</v>
      </c>
      <c r="M3" s="9">
        <f>'Segmental forecast '!L3</f>
        <v>46710</v>
      </c>
      <c r="N3" s="9">
        <f>'Segmental forecast '!M3</f>
        <v>46710</v>
      </c>
      <c r="O3" s="9">
        <f>'Segmental forecast '!N3</f>
        <v>46710</v>
      </c>
      <c r="P3" t="s">
        <v>197</v>
      </c>
    </row>
    <row r="4" spans="1:16" x14ac:dyDescent="0.3">
      <c r="A4" s="42" t="s">
        <v>129</v>
      </c>
      <c r="B4" s="55" t="str">
        <f>'Segmental forecast '!B4</f>
        <v>nm</v>
      </c>
      <c r="C4" s="55">
        <f>'Segmental forecast '!C4</f>
        <v>5.8004640371229765E-2</v>
      </c>
      <c r="D4" s="55">
        <f>'Segmental forecast '!D4</f>
        <v>6.0971089696071123E-2</v>
      </c>
      <c r="E4" s="55">
        <f>'Segmental forecast '!E4</f>
        <v>5.95924308588065E-2</v>
      </c>
      <c r="F4" s="55">
        <f>'Segmental forecast '!F4</f>
        <v>7.4731433909388079E-2</v>
      </c>
      <c r="G4" s="55">
        <f>'Segmental forecast '!G4</f>
        <v>-4.3817266150267153E-2</v>
      </c>
      <c r="H4" s="55">
        <f>'Segmental forecast '!H4</f>
        <v>0.19076009945726269</v>
      </c>
      <c r="I4" s="55">
        <f>'Segmental forecast '!I4</f>
        <v>4.8767344739323759E-2</v>
      </c>
      <c r="J4" s="55"/>
      <c r="K4" s="55">
        <f>'Segmental forecast '!J4</f>
        <v>0</v>
      </c>
      <c r="L4" s="55">
        <f>'Segmental forecast '!K4</f>
        <v>0</v>
      </c>
      <c r="M4" s="55">
        <f>'Segmental forecast '!L4</f>
        <v>0</v>
      </c>
      <c r="N4" s="55">
        <f>'Segmental forecast '!M4</f>
        <v>0</v>
      </c>
      <c r="O4" s="55">
        <f>'Segmental forecast '!N4</f>
        <v>0</v>
      </c>
    </row>
    <row r="5" spans="1:16" x14ac:dyDescent="0.3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/>
      <c r="K5" s="9">
        <f>'Segmental forecast '!J5</f>
        <v>7573</v>
      </c>
      <c r="L5" s="9">
        <f>'Segmental forecast '!K5</f>
        <v>7573</v>
      </c>
      <c r="M5" s="9">
        <f>'Segmental forecast '!L5</f>
        <v>7573</v>
      </c>
      <c r="N5" s="9">
        <f>'Segmental forecast '!M5</f>
        <v>7573</v>
      </c>
      <c r="O5" s="9">
        <f>'Segmental forecast '!N5</f>
        <v>7573</v>
      </c>
    </row>
    <row r="6" spans="1:16" x14ac:dyDescent="0.3">
      <c r="A6" s="50" t="s">
        <v>132</v>
      </c>
      <c r="B6" s="56">
        <f>'Segmental forecast '!B8</f>
        <v>606</v>
      </c>
      <c r="C6" s="56">
        <f>'Segmental forecast '!C8</f>
        <v>649</v>
      </c>
      <c r="D6" s="56">
        <f>'Segmental forecast '!D8</f>
        <v>706</v>
      </c>
      <c r="E6" s="56">
        <f>'Segmental forecast '!E8</f>
        <v>747</v>
      </c>
      <c r="F6" s="56">
        <f>'Segmental forecast '!F8</f>
        <v>705</v>
      </c>
      <c r="G6" s="56">
        <f>'Segmental forecast '!G8</f>
        <v>721</v>
      </c>
      <c r="H6" s="56">
        <f>'Segmental forecast '!H8</f>
        <v>744</v>
      </c>
      <c r="I6" s="56">
        <f>'Segmental forecast '!I8</f>
        <v>717</v>
      </c>
      <c r="J6" s="56"/>
      <c r="K6" s="56">
        <f>'Segmental forecast '!J8</f>
        <v>717</v>
      </c>
      <c r="L6" s="56">
        <f>'Segmental forecast '!K8</f>
        <v>717</v>
      </c>
      <c r="M6" s="56">
        <f>'Segmental forecast '!L8</f>
        <v>717</v>
      </c>
      <c r="N6" s="56">
        <f>'Segmental forecast '!M8</f>
        <v>717</v>
      </c>
      <c r="O6" s="56">
        <f>'Segmental forecast '!N8</f>
        <v>717</v>
      </c>
    </row>
    <row r="7" spans="1:16" x14ac:dyDescent="0.3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/>
      <c r="K7" s="5">
        <f>'Segmental forecast '!J11</f>
        <v>6856</v>
      </c>
      <c r="L7" s="5">
        <f>'Segmental forecast '!K11</f>
        <v>6856</v>
      </c>
      <c r="M7" s="5">
        <f>'Segmental forecast '!L11</f>
        <v>6856</v>
      </c>
      <c r="N7" s="5">
        <f>'Segmental forecast '!M11</f>
        <v>6856</v>
      </c>
      <c r="O7" s="5">
        <f>'Segmental forecast '!N11</f>
        <v>6856</v>
      </c>
    </row>
    <row r="8" spans="1:16" x14ac:dyDescent="0.3">
      <c r="A8" s="42" t="s">
        <v>129</v>
      </c>
      <c r="B8" s="55" t="str">
        <f>'Segmental forecast '!B12</f>
        <v>nm</v>
      </c>
      <c r="C8" s="55">
        <f>'Segmental forecast '!C12</f>
        <v>9.6621781242617555E-2</v>
      </c>
      <c r="D8" s="55">
        <f>'Segmental forecast '!D12</f>
        <v>6.5273588970271357E-2</v>
      </c>
      <c r="E8" s="55">
        <f>'Segmental forecast '!E12</f>
        <v>-0.11445904954499497</v>
      </c>
      <c r="F8" s="55">
        <f>'Segmental forecast '!F12</f>
        <v>0.10755880337976698</v>
      </c>
      <c r="G8" s="55">
        <f>'Segmental forecast '!G12</f>
        <v>-0.38639175257731961</v>
      </c>
      <c r="H8" s="55">
        <f>'Segmental forecast '!H12</f>
        <v>1.32627688172043</v>
      </c>
      <c r="I8" s="55">
        <f>'Segmental forecast '!I12</f>
        <v>-9.67788530983682E-3</v>
      </c>
      <c r="J8" s="55"/>
      <c r="K8" s="55">
        <f>'Segmental forecast '!J12</f>
        <v>0</v>
      </c>
      <c r="L8" s="55">
        <f>'Segmental forecast '!K12</f>
        <v>0</v>
      </c>
      <c r="M8" s="55">
        <f>'Segmental forecast '!L12</f>
        <v>0</v>
      </c>
      <c r="N8" s="55">
        <f>'Segmental forecast '!M12</f>
        <v>0</v>
      </c>
      <c r="O8" s="55">
        <f>'Segmental forecast '!N12</f>
        <v>0</v>
      </c>
    </row>
    <row r="9" spans="1:16" x14ac:dyDescent="0.3">
      <c r="A9" s="42" t="s">
        <v>131</v>
      </c>
      <c r="B9" s="55">
        <f>'Segmental forecast '!B13</f>
        <v>0.13832881278389594</v>
      </c>
      <c r="C9" s="55">
        <f>'Segmental forecast '!C13</f>
        <v>0.14337781072399308</v>
      </c>
      <c r="D9" s="55">
        <f>'Segmental forecast '!D13</f>
        <v>0.14395924308588065</v>
      </c>
      <c r="E9" s="55">
        <f>'Segmental forecast '!E13</f>
        <v>0.12031211363573921</v>
      </c>
      <c r="F9" s="55">
        <f>'Segmental forecast '!F13</f>
        <v>0.12398701331901731</v>
      </c>
      <c r="G9" s="55">
        <f>'Segmental forecast '!G13</f>
        <v>7.9565810229126011E-2</v>
      </c>
      <c r="H9" s="55">
        <f>'Segmental forecast '!H13</f>
        <v>0.1554402981723472</v>
      </c>
      <c r="I9" s="55">
        <f>'Segmental forecast '!I13</f>
        <v>0.14677799186469706</v>
      </c>
      <c r="J9" s="55"/>
      <c r="K9" s="55">
        <f>'Segmental forecast '!J13</f>
        <v>0.14677799186469706</v>
      </c>
      <c r="L9" s="55">
        <f>'Segmental forecast '!K13</f>
        <v>0.14677799186469706</v>
      </c>
      <c r="M9" s="55">
        <f>'Segmental forecast '!L13</f>
        <v>0.14677799186469706</v>
      </c>
      <c r="N9" s="55">
        <f>'Segmental forecast '!M13</f>
        <v>0.14677799186469706</v>
      </c>
      <c r="O9" s="55">
        <f>'Segmental forecast '!N13</f>
        <v>0.14677799186469706</v>
      </c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>
        <f>Historicals!J8</f>
        <v>0</v>
      </c>
      <c r="L10" s="3">
        <f>Historicals!K8</f>
        <v>0</v>
      </c>
      <c r="M10" s="3">
        <f>Historicals!L8</f>
        <v>0</v>
      </c>
      <c r="N10" s="3">
        <f>Historicals!M8</f>
        <v>0</v>
      </c>
      <c r="O10" s="3">
        <f>Historicals!N8</f>
        <v>0</v>
      </c>
    </row>
    <row r="11" spans="1:16" x14ac:dyDescent="0.3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>
        <f>Historicals!J10</f>
        <v>0</v>
      </c>
      <c r="L11" s="5">
        <f>Historicals!K10</f>
        <v>0</v>
      </c>
      <c r="M11" s="5">
        <f>Historicals!L10</f>
        <v>0</v>
      </c>
      <c r="N11" s="5">
        <f>Historicals!M10</f>
        <v>0</v>
      </c>
      <c r="O11" s="5">
        <f>Historicals!N10</f>
        <v>0</v>
      </c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>
        <f>Historicals!J11</f>
        <v>0</v>
      </c>
      <c r="L12" s="3">
        <f>Historicals!K11</f>
        <v>0</v>
      </c>
      <c r="M12" s="3">
        <f>Historicals!L11</f>
        <v>0</v>
      </c>
      <c r="N12" s="3">
        <f>Historicals!M11</f>
        <v>0</v>
      </c>
      <c r="O12" s="3">
        <f>Historicals!N11</f>
        <v>0</v>
      </c>
    </row>
    <row r="13" spans="1:16" x14ac:dyDescent="0.3">
      <c r="A13" s="51" t="s">
        <v>151</v>
      </c>
      <c r="B13" s="57">
        <f>B12/B11</f>
        <v>0.22164090368608799</v>
      </c>
      <c r="C13" s="57">
        <f t="shared" ref="C13:O13" si="2">C12/C11</f>
        <v>0.18667531905688947</v>
      </c>
      <c r="D13" s="57">
        <f t="shared" si="2"/>
        <v>0.13221449038067951</v>
      </c>
      <c r="E13" s="57">
        <f t="shared" si="2"/>
        <v>0.55306358381502885</v>
      </c>
      <c r="F13" s="57">
        <f t="shared" si="2"/>
        <v>0.16079983336804832</v>
      </c>
      <c r="G13" s="57">
        <f t="shared" si="2"/>
        <v>0.12054035330793211</v>
      </c>
      <c r="H13" s="57">
        <f t="shared" si="2"/>
        <v>0.14021918630836211</v>
      </c>
      <c r="I13" s="57">
        <f t="shared" si="2"/>
        <v>9.0963764847391368E-2</v>
      </c>
      <c r="J13" s="57"/>
      <c r="K13" s="57" t="e">
        <f t="shared" si="2"/>
        <v>#DIV/0!</v>
      </c>
      <c r="L13" s="57" t="e">
        <f t="shared" si="2"/>
        <v>#DIV/0!</v>
      </c>
      <c r="M13" s="57" t="e">
        <f t="shared" si="2"/>
        <v>#DIV/0!</v>
      </c>
      <c r="N13" s="57" t="e">
        <f t="shared" si="2"/>
        <v>#DIV/0!</v>
      </c>
      <c r="O13" s="57" t="e">
        <f t="shared" si="2"/>
        <v>#DIV/0!</v>
      </c>
    </row>
    <row r="14" spans="1:16" ht="15" thickBot="1" x14ac:dyDescent="0.3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>
        <f>Historicals!J12</f>
        <v>0</v>
      </c>
      <c r="L14" s="7">
        <f>Historicals!K12</f>
        <v>0</v>
      </c>
      <c r="M14" s="7">
        <f>Historicals!L12</f>
        <v>0</v>
      </c>
      <c r="N14" s="7">
        <f>Historicals!M12</f>
        <v>0</v>
      </c>
      <c r="O14" s="7">
        <f>Historicals!N12</f>
        <v>0</v>
      </c>
    </row>
    <row r="15" spans="1:16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>
        <f>Historicals!J18</f>
        <v>0</v>
      </c>
      <c r="L15" s="3">
        <f>Historicals!K18</f>
        <v>0</v>
      </c>
      <c r="M15" s="3">
        <f>Historicals!L18</f>
        <v>0</v>
      </c>
      <c r="N15" s="3">
        <f>Historicals!M18</f>
        <v>0</v>
      </c>
      <c r="O15" s="3">
        <f>Historicals!N18</f>
        <v>0</v>
      </c>
      <c r="P15" t="s">
        <v>198</v>
      </c>
    </row>
    <row r="16" spans="1:16" x14ac:dyDescent="0.3">
      <c r="A16" t="s">
        <v>154</v>
      </c>
      <c r="B16" s="59">
        <f>Historicals!B15</f>
        <v>1.85</v>
      </c>
      <c r="C16" s="59">
        <f>Historicals!C15</f>
        <v>2.16</v>
      </c>
      <c r="D16" s="59">
        <f>Historicals!D15</f>
        <v>2.5099999999999998</v>
      </c>
      <c r="E16" s="59">
        <f>Historicals!E15</f>
        <v>1.17</v>
      </c>
      <c r="F16" s="59">
        <f>Historicals!F15</f>
        <v>2.4900000000000002</v>
      </c>
      <c r="G16" s="59">
        <f>Historicals!G15</f>
        <v>1.6</v>
      </c>
      <c r="H16" s="59">
        <f>Historicals!H15</f>
        <v>3.56</v>
      </c>
      <c r="I16" s="59">
        <f>Historicals!I15</f>
        <v>3.75</v>
      </c>
      <c r="J16" s="59"/>
      <c r="K16" s="59">
        <f>Historicals!J14</f>
        <v>0</v>
      </c>
      <c r="L16" s="59">
        <f>Historicals!K14</f>
        <v>0</v>
      </c>
      <c r="M16" s="59">
        <f>Historicals!L14</f>
        <v>0</v>
      </c>
      <c r="N16" s="59">
        <f>Historicals!M14</f>
        <v>0</v>
      </c>
      <c r="O16" s="59">
        <f>Historicals!N14</f>
        <v>0</v>
      </c>
    </row>
    <row r="17" spans="1:16" x14ac:dyDescent="0.3">
      <c r="A17" t="s">
        <v>155</v>
      </c>
      <c r="B17" s="59">
        <f>Historicals!B90/'Three Statements'!B15</f>
        <v>-0.50260063319764814</v>
      </c>
      <c r="C17" s="59">
        <f>Historicals!C90/'Three Statements'!C15</f>
        <v>-0.58651362984218081</v>
      </c>
      <c r="D17" s="59">
        <f>Historicals!D90/'Three Statements'!D15</f>
        <v>-0.66962174940898345</v>
      </c>
      <c r="E17" s="59">
        <f>Historicals!E90/'Three Statements'!E15</f>
        <v>-0.74920137423904531</v>
      </c>
      <c r="F17" s="59">
        <f>Historicals!F90/'Three Statements'!F15</f>
        <v>-0.82303509639149774</v>
      </c>
      <c r="G17" s="59">
        <f>Historicals!G90/'Three Statements'!G15</f>
        <v>-0.91228951997989449</v>
      </c>
      <c r="H17" s="59">
        <f>Historicals!H90/'Three Statements'!H15</f>
        <v>-1.0177705977382876</v>
      </c>
      <c r="I17" s="59">
        <f>Historicals!I90/'Three Statements'!I15</f>
        <v>-1.1404271169605165</v>
      </c>
      <c r="J17" s="59" t="s">
        <v>204</v>
      </c>
      <c r="K17" s="59" t="e">
        <f>Historicals!J90/'Three Statements'!K15</f>
        <v>#DIV/0!</v>
      </c>
      <c r="L17" s="59" t="e">
        <f>Historicals!K90/'Three Statements'!L15</f>
        <v>#DIV/0!</v>
      </c>
      <c r="M17" s="59" t="e">
        <f>Historicals!L90/'Three Statements'!M15</f>
        <v>#DIV/0!</v>
      </c>
      <c r="N17" s="59" t="e">
        <f>Historicals!M90/'Three Statements'!N15</f>
        <v>#DIV/0!</v>
      </c>
      <c r="O17" s="59" t="e">
        <f>Historicals!N90/'Three Statements'!O15</f>
        <v>#DIV/0!</v>
      </c>
    </row>
    <row r="18" spans="1:16" x14ac:dyDescent="0.3">
      <c r="A18" s="51" t="s">
        <v>129</v>
      </c>
      <c r="B18" s="57" t="str">
        <f>+IFERROR(B17/A17-1,"nm")</f>
        <v>nm</v>
      </c>
      <c r="C18" s="57">
        <f t="shared" ref="C18:O18" si="3">+IFERROR(C17/B17-1,"nm")</f>
        <v>0.16695760232266532</v>
      </c>
      <c r="D18" s="57">
        <f t="shared" si="3"/>
        <v>0.14169853067040461</v>
      </c>
      <c r="E18" s="57">
        <f t="shared" si="3"/>
        <v>0.11884265243818604</v>
      </c>
      <c r="F18" s="57">
        <f t="shared" si="3"/>
        <v>9.8549902190775418E-2</v>
      </c>
      <c r="G18" s="57">
        <f t="shared" si="3"/>
        <v>0.10844546481641237</v>
      </c>
      <c r="H18" s="57">
        <f t="shared" si="3"/>
        <v>0.11562237146023313</v>
      </c>
      <c r="I18" s="57">
        <f t="shared" si="3"/>
        <v>0.12051489745803123</v>
      </c>
      <c r="J18" s="57"/>
      <c r="K18" s="57" t="str">
        <f>+IFERROR(K17/I17-1,"nm")</f>
        <v>nm</v>
      </c>
      <c r="L18" s="57" t="str">
        <f t="shared" si="3"/>
        <v>nm</v>
      </c>
      <c r="M18" s="57" t="str">
        <f t="shared" si="3"/>
        <v>nm</v>
      </c>
      <c r="N18" s="57" t="str">
        <f t="shared" si="3"/>
        <v>nm</v>
      </c>
      <c r="O18" s="57" t="str">
        <f t="shared" si="3"/>
        <v>nm</v>
      </c>
      <c r="P18" t="s">
        <v>199</v>
      </c>
    </row>
    <row r="19" spans="1:16" x14ac:dyDescent="0.3">
      <c r="A19" s="51" t="s">
        <v>156</v>
      </c>
      <c r="B19" s="57">
        <f>(B17/B16)*-1</f>
        <v>0.27167601794467466</v>
      </c>
      <c r="C19" s="57">
        <f t="shared" ref="C19:O19" si="4">(C17/C16)*-1</f>
        <v>0.27153408788989852</v>
      </c>
      <c r="D19" s="57">
        <f t="shared" si="4"/>
        <v>0.26678157346971454</v>
      </c>
      <c r="E19" s="57">
        <f t="shared" si="4"/>
        <v>0.64034305490516696</v>
      </c>
      <c r="F19" s="57">
        <f t="shared" si="4"/>
        <v>0.33053618328975809</v>
      </c>
      <c r="G19" s="57">
        <f t="shared" si="4"/>
        <v>0.57018094998743407</v>
      </c>
      <c r="H19" s="57">
        <f t="shared" si="4"/>
        <v>0.2858906173422156</v>
      </c>
      <c r="I19" s="57">
        <f t="shared" si="4"/>
        <v>0.30411389785613774</v>
      </c>
      <c r="J19" s="57"/>
      <c r="K19" s="57" t="e">
        <f t="shared" si="4"/>
        <v>#DIV/0!</v>
      </c>
      <c r="L19" s="57" t="e">
        <f t="shared" si="4"/>
        <v>#DIV/0!</v>
      </c>
      <c r="M19" s="57" t="e">
        <f t="shared" si="4"/>
        <v>#DIV/0!</v>
      </c>
      <c r="N19" s="57" t="e">
        <f t="shared" si="4"/>
        <v>#DIV/0!</v>
      </c>
      <c r="O19" s="57" t="e">
        <f t="shared" si="4"/>
        <v>#DIV/0!</v>
      </c>
      <c r="P19" t="s">
        <v>199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39"/>
      <c r="L20" s="39"/>
      <c r="M20" s="39"/>
      <c r="N20" s="39"/>
      <c r="O20" s="39"/>
    </row>
    <row r="21" spans="1:16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3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6" x14ac:dyDescent="0.3">
      <c r="A23" t="s">
        <v>160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 t="s">
        <v>205</v>
      </c>
      <c r="K23" s="3">
        <f>Historicals!J30-Historicals!J45</f>
        <v>0</v>
      </c>
      <c r="L23" s="3">
        <f>Historicals!K30-Historicals!K45</f>
        <v>0</v>
      </c>
      <c r="M23" s="3">
        <f>Historicals!L30-Historicals!L45</f>
        <v>0</v>
      </c>
      <c r="N23" s="3">
        <f>Historicals!M30-Historicals!M45</f>
        <v>0</v>
      </c>
      <c r="O23" s="3">
        <f>Historicals!N30-Historicals!N45</f>
        <v>0</v>
      </c>
    </row>
    <row r="24" spans="1:16" x14ac:dyDescent="0.3">
      <c r="A24" s="51" t="s">
        <v>161</v>
      </c>
      <c r="B24" s="57">
        <f>B23/B3</f>
        <v>0.30244109669618641</v>
      </c>
      <c r="C24" s="57">
        <f t="shared" ref="C24:O24" si="5">C23/C3</f>
        <v>0.29858537188040524</v>
      </c>
      <c r="D24" s="57">
        <f t="shared" si="5"/>
        <v>0.30820960698689959</v>
      </c>
      <c r="E24" s="57">
        <f t="shared" si="5"/>
        <v>0.24985575734263812</v>
      </c>
      <c r="F24" s="57">
        <f t="shared" si="5"/>
        <v>0.22136155635657132</v>
      </c>
      <c r="G24" s="57">
        <f t="shared" si="5"/>
        <v>0.32810202390182608</v>
      </c>
      <c r="H24" s="57">
        <f t="shared" si="5"/>
        <v>0.37309713054021287</v>
      </c>
      <c r="I24" s="57">
        <f t="shared" si="5"/>
        <v>0.37428816099336332</v>
      </c>
      <c r="J24" s="57"/>
      <c r="K24" s="57">
        <f t="shared" si="5"/>
        <v>0</v>
      </c>
      <c r="L24" s="57">
        <f t="shared" si="5"/>
        <v>0</v>
      </c>
      <c r="M24" s="57">
        <f t="shared" si="5"/>
        <v>0</v>
      </c>
      <c r="N24" s="57">
        <f t="shared" si="5"/>
        <v>0</v>
      </c>
      <c r="O24" s="57">
        <f t="shared" si="5"/>
        <v>0</v>
      </c>
    </row>
    <row r="25" spans="1:16" x14ac:dyDescent="0.3">
      <c r="A25" t="s">
        <v>162</v>
      </c>
      <c r="B25" s="3">
        <f>SUM(Historicals!B26:'Historicals'!B29)</f>
        <v>11735</v>
      </c>
      <c r="C25" s="3">
        <f>SUM(Historicals!C26:'Historicals'!C29)</f>
        <v>11887</v>
      </c>
      <c r="D25" s="3">
        <f>SUM(Historicals!D26:'Historicals'!D29)</f>
        <v>12253</v>
      </c>
      <c r="E25" s="3">
        <f>SUM(Historicals!E26:'Historicals'!E29)</f>
        <v>10885</v>
      </c>
      <c r="F25" s="3">
        <f>SUM(Historicals!F26:'Historicals'!F29)</f>
        <v>12059</v>
      </c>
      <c r="G25" s="3">
        <f>SUM(Historicals!G26:'Historicals'!G29)</f>
        <v>12208</v>
      </c>
      <c r="H25" s="3">
        <f>SUM(Historicals!H26:'Historicals'!H29)</f>
        <v>16402</v>
      </c>
      <c r="I25" s="3">
        <f>SUM(Historicals!I26:'Historicals'!I29)</f>
        <v>19639</v>
      </c>
      <c r="J25" s="3" t="s">
        <v>206</v>
      </c>
      <c r="K25" s="3">
        <f>SUM(Historicals!J26:'Historicals'!J29)</f>
        <v>0</v>
      </c>
      <c r="L25" s="3">
        <f>SUM(Historicals!K26:'Historicals'!K29)</f>
        <v>0</v>
      </c>
      <c r="M25" s="3">
        <f>SUM(Historicals!L26:'Historicals'!L29)</f>
        <v>0</v>
      </c>
      <c r="N25" s="3">
        <f>SUM(Historicals!M26:'Historicals'!M29)</f>
        <v>0</v>
      </c>
      <c r="O25" s="3">
        <f>SUM(Historicals!N26:'Historicals'!N29)</f>
        <v>0</v>
      </c>
    </row>
    <row r="26" spans="1:16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>
        <f>Historicals!J31</f>
        <v>0</v>
      </c>
      <c r="L26" s="3">
        <f>Historicals!K31</f>
        <v>0</v>
      </c>
      <c r="M26" s="3">
        <f>Historicals!L31</f>
        <v>0</v>
      </c>
      <c r="N26" s="3">
        <f>Historicals!M31</f>
        <v>0</v>
      </c>
      <c r="O26" s="3">
        <f>Historicals!N31</f>
        <v>0</v>
      </c>
    </row>
    <row r="27" spans="1:16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>
        <f>Historicals!J33</f>
        <v>0</v>
      </c>
      <c r="L27" s="3">
        <f>Historicals!K33</f>
        <v>0</v>
      </c>
      <c r="M27" s="3">
        <f>Historicals!L33</f>
        <v>0</v>
      </c>
      <c r="N27" s="3">
        <f>Historicals!M33</f>
        <v>0</v>
      </c>
      <c r="O27" s="3">
        <f>Historicals!N33</f>
        <v>0</v>
      </c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>
        <f>Historicals!J34</f>
        <v>0</v>
      </c>
      <c r="L28" s="3">
        <f>Historicals!K34</f>
        <v>0</v>
      </c>
      <c r="M28" s="3">
        <f>Historicals!L34</f>
        <v>0</v>
      </c>
      <c r="N28" s="3">
        <f>Historicals!M34</f>
        <v>0</v>
      </c>
      <c r="O28" s="3">
        <f>Historicals!N34</f>
        <v>0</v>
      </c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>
        <f>Historicals!J32</f>
        <v>0</v>
      </c>
      <c r="L29" s="3">
        <f>Historicals!K32</f>
        <v>0</v>
      </c>
      <c r="M29" s="3">
        <f>Historicals!L32</f>
        <v>0</v>
      </c>
      <c r="N29" s="3">
        <f>Historicals!M32</f>
        <v>0</v>
      </c>
      <c r="O29" s="3">
        <f>Historicals!N32</f>
        <v>0</v>
      </c>
    </row>
    <row r="30" spans="1:16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>
        <f>Historicals!J35</f>
        <v>0</v>
      </c>
      <c r="L30" s="3">
        <f>Historicals!K35</f>
        <v>0</v>
      </c>
      <c r="M30" s="3">
        <f>Historicals!L35</f>
        <v>0</v>
      </c>
      <c r="N30" s="3">
        <f>Historicals!M35</f>
        <v>0</v>
      </c>
      <c r="O30" s="3">
        <f>Historicals!N35</f>
        <v>0</v>
      </c>
    </row>
    <row r="31" spans="1:16" ht="15" thickBot="1" x14ac:dyDescent="0.35">
      <c r="A31" s="6" t="s">
        <v>166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 t="s">
        <v>208</v>
      </c>
      <c r="K31" s="7">
        <f>Historicals!J36</f>
        <v>0</v>
      </c>
      <c r="L31" s="7">
        <f>Historicals!K36</f>
        <v>0</v>
      </c>
      <c r="M31" s="7">
        <f>Historicals!L36</f>
        <v>0</v>
      </c>
      <c r="N31" s="7">
        <f>Historicals!M36</f>
        <v>0</v>
      </c>
      <c r="O31" s="7">
        <f>Historicals!N36</f>
        <v>0</v>
      </c>
    </row>
    <row r="32" spans="1:16" ht="15" thickTop="1" x14ac:dyDescent="0.3">
      <c r="A32" t="s">
        <v>167</v>
      </c>
      <c r="B32" s="3">
        <f>Historicals!B41</f>
        <v>2131</v>
      </c>
      <c r="C32" s="3">
        <f>Historicals!C41</f>
        <v>2191</v>
      </c>
      <c r="D32" s="3">
        <f>Historicals!D41</f>
        <v>2048</v>
      </c>
      <c r="E32" s="3">
        <f>Historicals!E41</f>
        <v>2279</v>
      </c>
      <c r="F32" s="3">
        <f>Historicals!F41</f>
        <v>2612</v>
      </c>
      <c r="G32" s="3">
        <f>Historicals!G41</f>
        <v>2248</v>
      </c>
      <c r="H32" s="3">
        <f>Historicals!H41</f>
        <v>2836</v>
      </c>
      <c r="I32" s="3">
        <f>Historicals!I41</f>
        <v>3358</v>
      </c>
      <c r="J32" s="3" t="s">
        <v>209</v>
      </c>
      <c r="K32" s="3">
        <f>Historicals!J41</f>
        <v>0</v>
      </c>
      <c r="L32" s="3">
        <f>Historicals!K41</f>
        <v>0</v>
      </c>
      <c r="M32" s="3">
        <f>Historicals!L41</f>
        <v>0</v>
      </c>
      <c r="N32" s="3">
        <f>Historicals!M41</f>
        <v>0</v>
      </c>
      <c r="O32" s="3">
        <f>Historicals!N41</f>
        <v>0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>
        <f>Historicals!J39</f>
        <v>0</v>
      </c>
      <c r="L33" s="3">
        <f>Historicals!K39</f>
        <v>0</v>
      </c>
      <c r="M33" s="3">
        <f>Historicals!L39</f>
        <v>0</v>
      </c>
      <c r="N33" s="3">
        <f>Historicals!M39</f>
        <v>0</v>
      </c>
      <c r="O33" s="3">
        <f>Historicals!N39</f>
        <v>0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>
        <f>Historicals!J40</f>
        <v>0</v>
      </c>
      <c r="L34" s="3">
        <f>Historicals!K40</f>
        <v>0</v>
      </c>
      <c r="M34" s="3">
        <f>Historicals!L40</f>
        <v>0</v>
      </c>
      <c r="N34" s="3">
        <f>Historicals!M40</f>
        <v>0</v>
      </c>
      <c r="O34" s="3">
        <f>Historicals!N40</f>
        <v>0</v>
      </c>
    </row>
    <row r="35" spans="1:15" x14ac:dyDescent="0.3">
      <c r="A35" t="s">
        <v>168</v>
      </c>
      <c r="B35" s="3">
        <f>Historicals!B44</f>
        <v>71</v>
      </c>
      <c r="C35" s="3">
        <f>Historicals!C44</f>
        <v>85</v>
      </c>
      <c r="D35" s="3">
        <f>Historicals!D44</f>
        <v>84</v>
      </c>
      <c r="E35" s="3">
        <f>Historicals!E44</f>
        <v>150</v>
      </c>
      <c r="F35" s="3">
        <f>Historicals!F44</f>
        <v>229</v>
      </c>
      <c r="G35" s="3">
        <f>Historicals!G44</f>
        <v>156</v>
      </c>
      <c r="H35" s="3">
        <f>Historicals!H44</f>
        <v>306</v>
      </c>
      <c r="I35" s="3">
        <f>Historicals!I44</f>
        <v>222</v>
      </c>
      <c r="J35" s="3" t="s">
        <v>213</v>
      </c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>
        <f>Historicals!J46</f>
        <v>0</v>
      </c>
      <c r="L36" s="3">
        <f>Historicals!K46</f>
        <v>0</v>
      </c>
      <c r="M36" s="3">
        <f>Historicals!L46</f>
        <v>0</v>
      </c>
      <c r="N36" s="3">
        <f>Historicals!M46</f>
        <v>0</v>
      </c>
      <c r="O36" s="3">
        <f>Historicals!N46</f>
        <v>0</v>
      </c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>
        <f>Historicals!J47</f>
        <v>0</v>
      </c>
      <c r="L37" s="3">
        <f>Historicals!K47</f>
        <v>0</v>
      </c>
      <c r="M37" s="3">
        <f>Historicals!L47</f>
        <v>0</v>
      </c>
      <c r="N37" s="3">
        <f>Historicals!M47</f>
        <v>0</v>
      </c>
      <c r="O37" s="3">
        <f>Historicals!N47</f>
        <v>0</v>
      </c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>
        <f>Historicals!J48</f>
        <v>0</v>
      </c>
      <c r="L38" s="3">
        <f>Historicals!K48</f>
        <v>0</v>
      </c>
      <c r="M38" s="3">
        <f>Historicals!L48</f>
        <v>0</v>
      </c>
      <c r="N38" s="3">
        <f>Historicals!M48</f>
        <v>0</v>
      </c>
      <c r="O38" s="3">
        <f>Historicals!N48</f>
        <v>0</v>
      </c>
    </row>
    <row r="39" spans="1:15" x14ac:dyDescent="0.3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 t="s">
        <v>210</v>
      </c>
      <c r="K39" s="3">
        <f>Historicals!J58</f>
        <v>0</v>
      </c>
      <c r="L39" s="3">
        <f>Historicals!K58</f>
        <v>0</v>
      </c>
      <c r="M39" s="3">
        <f>Historicals!L58</f>
        <v>0</v>
      </c>
      <c r="N39" s="3">
        <f>Historicals!M58</f>
        <v>0</v>
      </c>
      <c r="O39" s="3">
        <f>Historicals!N58</f>
        <v>0</v>
      </c>
    </row>
    <row r="40" spans="1:15" x14ac:dyDescent="0.3">
      <c r="A40" s="2" t="s">
        <v>171</v>
      </c>
      <c r="B40" s="3">
        <f>Historicals!B55</f>
        <v>6773</v>
      </c>
      <c r="C40" s="3">
        <f>Historicals!C55</f>
        <v>7786</v>
      </c>
      <c r="D40" s="3">
        <f>Historicals!D55</f>
        <v>5710</v>
      </c>
      <c r="E40" s="3">
        <f>Historicals!E55</f>
        <v>6384</v>
      </c>
      <c r="F40" s="3">
        <f>Historicals!F55</f>
        <v>7163</v>
      </c>
      <c r="G40" s="3">
        <f>Historicals!G55</f>
        <v>8299</v>
      </c>
      <c r="H40" s="3">
        <f>Historicals!H55</f>
        <v>9965</v>
      </c>
      <c r="I40" s="3">
        <f>Historicals!I55</f>
        <v>11484</v>
      </c>
      <c r="J40" s="3" t="s">
        <v>211</v>
      </c>
      <c r="K40" s="3">
        <f>Historicals!J55</f>
        <v>0</v>
      </c>
      <c r="L40" s="3">
        <f>Historicals!K55</f>
        <v>0</v>
      </c>
      <c r="M40" s="3">
        <f>Historicals!L55</f>
        <v>0</v>
      </c>
      <c r="N40" s="3">
        <f>Historicals!M55</f>
        <v>0</v>
      </c>
      <c r="O40" s="3">
        <f>Historicals!N55</f>
        <v>0</v>
      </c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>
        <f>Historicals!J57</f>
        <v>0</v>
      </c>
      <c r="L41" s="3">
        <f>Historicals!K57</f>
        <v>0</v>
      </c>
      <c r="M41" s="3">
        <f>Historicals!L57</f>
        <v>0</v>
      </c>
      <c r="N41" s="3">
        <f>Historicals!M57</f>
        <v>0</v>
      </c>
      <c r="O41" s="3">
        <f>Historicals!N57</f>
        <v>0</v>
      </c>
    </row>
    <row r="42" spans="1:15" x14ac:dyDescent="0.3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 t="s">
        <v>212</v>
      </c>
      <c r="K42" s="3">
        <f>Historicals!J56</f>
        <v>0</v>
      </c>
      <c r="L42" s="3">
        <f>Historicals!K56</f>
        <v>0</v>
      </c>
      <c r="M42" s="3">
        <f>Historicals!L56</f>
        <v>0</v>
      </c>
      <c r="N42" s="3">
        <f>Historicals!M56</f>
        <v>0</v>
      </c>
      <c r="O42" s="3">
        <f>Historicals!N56</f>
        <v>0</v>
      </c>
    </row>
    <row r="43" spans="1:15" ht="15" thickBot="1" x14ac:dyDescent="0.35">
      <c r="A43" s="6" t="s">
        <v>174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7" t="s">
        <v>207</v>
      </c>
      <c r="K43" s="7">
        <f>Historicals!J59</f>
        <v>0</v>
      </c>
      <c r="L43" s="7">
        <f>Historicals!K59</f>
        <v>0</v>
      </c>
      <c r="M43" s="7">
        <f>Historicals!L59</f>
        <v>0</v>
      </c>
      <c r="N43" s="7">
        <f>Historicals!M59</f>
        <v>0</v>
      </c>
      <c r="O43" s="7">
        <f>Historicals!N59</f>
        <v>0</v>
      </c>
    </row>
    <row r="44" spans="1:15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>
        <f>+I43-I31</f>
        <v>0</v>
      </c>
      <c r="J44" s="54"/>
      <c r="K44" s="54"/>
      <c r="L44" s="54"/>
      <c r="M44" s="54"/>
      <c r="N44" s="54"/>
      <c r="O44" s="54"/>
    </row>
    <row r="45" spans="1:15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40"/>
      <c r="K45" s="39"/>
      <c r="L45" s="39"/>
      <c r="M45" s="39"/>
      <c r="N45" s="39"/>
      <c r="O45" s="39"/>
    </row>
    <row r="46" spans="1:15" x14ac:dyDescent="0.3">
      <c r="A46" s="1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 x14ac:dyDescent="0.3">
      <c r="A48" t="s">
        <v>177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3">
      <c r="A49" s="1" t="s">
        <v>178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3">
      <c r="A50" t="s">
        <v>179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3">
      <c r="A51" t="s">
        <v>180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3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3">
      <c r="A53" s="1" t="s">
        <v>181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3">
      <c r="A54" t="s">
        <v>182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3">
      <c r="A55" s="27" t="s">
        <v>183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x14ac:dyDescent="0.3">
      <c r="A56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185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3">
      <c r="A58" s="27" t="s">
        <v>186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x14ac:dyDescent="0.3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61"/>
      <c r="N59" s="3"/>
      <c r="O59" s="3"/>
    </row>
    <row r="60" spans="1:15" x14ac:dyDescent="0.3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</row>
    <row r="61" spans="1:15" x14ac:dyDescent="0.3">
      <c r="A61" t="s">
        <v>188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3">
      <c r="A62" t="s">
        <v>189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3">
      <c r="A63" t="s">
        <v>190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3">
      <c r="A64" s="27" t="s">
        <v>191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x14ac:dyDescent="0.3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27" t="s">
        <v>193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x14ac:dyDescent="0.3">
      <c r="A67" t="s">
        <v>194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" thickBot="1" x14ac:dyDescent="0.35">
      <c r="A68" s="6" t="s">
        <v>195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5" thickTop="1" x14ac:dyDescent="0.3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FB8F-6D88-FD44-818F-AE3CAEA98DA5}">
  <dimension ref="A1:Q217"/>
  <sheetViews>
    <sheetView workbookViewId="0">
      <selection activeCell="B5" sqref="B5"/>
    </sheetView>
  </sheetViews>
  <sheetFormatPr defaultColWidth="8.77734375" defaultRowHeight="14.4" x14ac:dyDescent="0.3"/>
  <cols>
    <col min="1" max="1" width="48.77734375" customWidth="1"/>
    <col min="2" max="15" width="11.77734375" customWidth="1"/>
    <col min="16" max="16" width="50.44140625" customWidth="1"/>
  </cols>
  <sheetData>
    <row r="1" spans="1:17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0">
        <f t="shared" si="1"/>
        <v>46710</v>
      </c>
      <c r="K3" s="80">
        <f t="shared" si="1"/>
        <v>46710</v>
      </c>
      <c r="L3" s="80">
        <f t="shared" si="1"/>
        <v>46710</v>
      </c>
      <c r="M3" s="80">
        <f t="shared" si="1"/>
        <v>46710</v>
      </c>
      <c r="N3" s="80">
        <f t="shared" si="1"/>
        <v>46710</v>
      </c>
      <c r="O3" s="80"/>
      <c r="P3" s="81"/>
      <c r="Q3" t="s">
        <v>142</v>
      </c>
    </row>
    <row r="4" spans="1:17" x14ac:dyDescent="0.3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82"/>
      <c r="P4" s="82"/>
    </row>
    <row r="5" spans="1:17" x14ac:dyDescent="0.3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81"/>
      <c r="Q5" t="s">
        <v>143</v>
      </c>
    </row>
    <row r="6" spans="1:17" x14ac:dyDescent="0.3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/>
      <c r="P6" s="82"/>
    </row>
    <row r="7" spans="1:17" x14ac:dyDescent="0.3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2">
        <f t="shared" si="5"/>
        <v>0.16212802397773496</v>
      </c>
      <c r="K7" s="82">
        <f t="shared" si="5"/>
        <v>0.16212802397773496</v>
      </c>
      <c r="L7" s="82">
        <f t="shared" si="5"/>
        <v>0.16212802397773496</v>
      </c>
      <c r="M7" s="82">
        <f t="shared" si="5"/>
        <v>0.16212802397773496</v>
      </c>
      <c r="N7" s="82">
        <f t="shared" si="5"/>
        <v>0.16212802397773496</v>
      </c>
      <c r="O7" s="82"/>
      <c r="P7" s="82"/>
    </row>
    <row r="8" spans="1:17" x14ac:dyDescent="0.3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81"/>
      <c r="Q8" t="s">
        <v>144</v>
      </c>
    </row>
    <row r="9" spans="1:17" x14ac:dyDescent="0.3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/>
      <c r="P9" s="82"/>
    </row>
    <row r="10" spans="1:17" x14ac:dyDescent="0.3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2">
        <f t="shared" si="8"/>
        <v>1.5350032113037893E-2</v>
      </c>
      <c r="K10" s="82">
        <f t="shared" si="8"/>
        <v>1.5350032113037893E-2</v>
      </c>
      <c r="L10" s="82">
        <f t="shared" si="8"/>
        <v>1.5350032113037893E-2</v>
      </c>
      <c r="M10" s="82">
        <f t="shared" si="8"/>
        <v>1.5350032113037893E-2</v>
      </c>
      <c r="N10" s="82">
        <f t="shared" si="8"/>
        <v>1.5350032113037893E-2</v>
      </c>
      <c r="O10" s="82"/>
      <c r="P10" s="82"/>
    </row>
    <row r="11" spans="1:17" x14ac:dyDescent="0.3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3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/>
      <c r="P12" s="82"/>
    </row>
    <row r="13" spans="1:17" x14ac:dyDescent="0.3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2">
        <f t="shared" si="11"/>
        <v>0.14677799186469706</v>
      </c>
      <c r="K13" s="82">
        <f t="shared" si="11"/>
        <v>0.14677799186469706</v>
      </c>
      <c r="L13" s="82">
        <f t="shared" si="11"/>
        <v>0.14677799186469706</v>
      </c>
      <c r="M13" s="82">
        <f t="shared" si="11"/>
        <v>0.14677799186469706</v>
      </c>
      <c r="N13" s="82">
        <f t="shared" si="11"/>
        <v>0.14677799186469706</v>
      </c>
      <c r="O13" s="82"/>
      <c r="P13" s="82"/>
    </row>
    <row r="14" spans="1:17" x14ac:dyDescent="0.3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81"/>
      <c r="Q14" t="s">
        <v>146</v>
      </c>
    </row>
    <row r="15" spans="1:17" x14ac:dyDescent="0.3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/>
      <c r="P15" s="82"/>
    </row>
    <row r="16" spans="1:17" x14ac:dyDescent="0.3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2">
        <f t="shared" si="14"/>
        <v>1.6227788482123744E-2</v>
      </c>
      <c r="K16" s="82">
        <f t="shared" si="14"/>
        <v>1.6227788482123744E-2</v>
      </c>
      <c r="L16" s="82">
        <f t="shared" si="14"/>
        <v>1.6227788482123744E-2</v>
      </c>
      <c r="M16" s="82">
        <f t="shared" si="14"/>
        <v>1.6227788482123744E-2</v>
      </c>
      <c r="N16" s="82">
        <f t="shared" si="14"/>
        <v>1.6227788482123744E-2</v>
      </c>
      <c r="O16" s="82"/>
      <c r="P16" s="82"/>
    </row>
    <row r="17" spans="1:17" x14ac:dyDescent="0.3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81"/>
      <c r="Q17" t="s">
        <v>147</v>
      </c>
    </row>
    <row r="18" spans="1:17" x14ac:dyDescent="0.3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3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8"/>
      <c r="P21" s="9"/>
    </row>
    <row r="22" spans="1:17" x14ac:dyDescent="0.3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3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3">
      <c r="A25" s="44" t="s">
        <v>137</v>
      </c>
      <c r="B25" s="47">
        <f>+[1]Historicals!B180</f>
        <v>0.13</v>
      </c>
      <c r="C25" s="47">
        <f>+[1]Historicals!C180</f>
        <v>0.09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3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3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3">
      <c r="A29" s="44" t="s">
        <v>137</v>
      </c>
      <c r="B29" s="47">
        <f>+[1]Historicals!B184</f>
        <v>0.158</v>
      </c>
      <c r="C29" s="47">
        <f>+[1]Historicals!C184</f>
        <v>3.5000000000000003E-2</v>
      </c>
      <c r="D29" s="47">
        <f>+[1]Historicals!D184</f>
        <v>2.5999999999999999E-2</v>
      </c>
      <c r="E29" s="47">
        <f>+[1]Historicals!E184</f>
        <v>0.13</v>
      </c>
      <c r="F29" s="47">
        <f>+[1]Historicals!F184</f>
        <v>7.0000000000000007E-2</v>
      </c>
      <c r="G29" s="47">
        <f>+[1]Historicals!G184</f>
        <v>-0.06</v>
      </c>
      <c r="H29" s="47">
        <f>+[1]Historicals!H184</f>
        <v>0.18</v>
      </c>
      <c r="I29" s="47">
        <f>+[1]Historicals!I184</f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3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3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3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3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3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3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3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3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3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3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3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3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3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3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3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3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3">
      <c r="A52" s="9" t="s">
        <v>136</v>
      </c>
      <c r="B52" s="1">
        <f>+[1]Historicals!B123</f>
        <v>115</v>
      </c>
      <c r="C52" s="1">
        <f>+[1]Historicals!C123</f>
        <v>73</v>
      </c>
      <c r="D52" s="1">
        <f>+[1]Historicals!D123</f>
        <v>73</v>
      </c>
      <c r="E52" s="1">
        <f>+[1]Historicals!E123</f>
        <v>88</v>
      </c>
      <c r="F52" s="1">
        <f>+[1]Historicals!F123</f>
        <v>42</v>
      </c>
      <c r="G52" s="1">
        <f>+[1]Historicals!G123</f>
        <v>30</v>
      </c>
      <c r="H52" s="1">
        <f>+[1]Historicals!H123</f>
        <v>25</v>
      </c>
      <c r="I52" s="1">
        <f>+[1]Historicals!I123</f>
        <v>102</v>
      </c>
      <c r="J52" s="66">
        <f>I52*1+J53</f>
        <v>102</v>
      </c>
      <c r="K52" s="66">
        <f>J52*1+K53</f>
        <v>102</v>
      </c>
      <c r="L52" s="66">
        <f>K52*1+L53</f>
        <v>102</v>
      </c>
      <c r="M52" s="66">
        <f>L52*1+M53</f>
        <v>102</v>
      </c>
      <c r="N52" s="66">
        <f>M52*1+N53</f>
        <v>102</v>
      </c>
      <c r="O52" s="66"/>
      <c r="P52" s="66"/>
    </row>
    <row r="53" spans="1:16" x14ac:dyDescent="0.3">
      <c r="A53" s="44" t="s">
        <v>129</v>
      </c>
      <c r="B53" s="64" t="str">
        <f t="shared" ref="B53:I53" si="40">+IFERROR(B52/A52-1,"nm")</f>
        <v>nm</v>
      </c>
      <c r="C53" s="64">
        <f t="shared" si="40"/>
        <v>-0.36521739130434783</v>
      </c>
      <c r="D53" s="64">
        <f t="shared" si="40"/>
        <v>0</v>
      </c>
      <c r="E53" s="64">
        <f t="shared" si="40"/>
        <v>0.20547945205479445</v>
      </c>
      <c r="F53" s="64">
        <f t="shared" si="40"/>
        <v>-0.52272727272727271</v>
      </c>
      <c r="G53" s="64">
        <f t="shared" si="40"/>
        <v>-0.2857142857142857</v>
      </c>
      <c r="H53" s="64">
        <f t="shared" si="40"/>
        <v>-0.16666666666666663</v>
      </c>
      <c r="I53" s="64">
        <f t="shared" si="40"/>
        <v>3.08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/>
      <c r="P53" s="65"/>
    </row>
    <row r="54" spans="1:16" x14ac:dyDescent="0.3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6">
        <f>I54*1+J55</f>
        <v>-4042</v>
      </c>
      <c r="K54" s="66">
        <f>J54*1+K55</f>
        <v>-4042</v>
      </c>
      <c r="L54" s="66">
        <f>K54*1+L55</f>
        <v>-4042</v>
      </c>
      <c r="M54" s="66">
        <f>L54*1+M55</f>
        <v>-4042</v>
      </c>
      <c r="N54" s="66">
        <f>M54*1+N55</f>
        <v>-4042</v>
      </c>
      <c r="O54" s="66"/>
      <c r="P54" s="66"/>
    </row>
    <row r="55" spans="1:16" x14ac:dyDescent="0.3">
      <c r="A55" s="46" t="s">
        <v>129</v>
      </c>
      <c r="B55" s="64" t="str">
        <f t="shared" ref="B55:I55" si="42">+IFERROR(B54/A54-1,"nm")</f>
        <v>nm</v>
      </c>
      <c r="C55" s="64">
        <f t="shared" si="42"/>
        <v>0.15021876519202726</v>
      </c>
      <c r="D55" s="64">
        <f t="shared" si="42"/>
        <v>3.2967032967033072E-2</v>
      </c>
      <c r="E55" s="64">
        <f t="shared" si="42"/>
        <v>-1.2274959083469206E-3</v>
      </c>
      <c r="F55" s="64">
        <f t="shared" si="42"/>
        <v>0.25645227365833678</v>
      </c>
      <c r="G55" s="64">
        <f t="shared" si="42"/>
        <v>6.0971633518095869E-2</v>
      </c>
      <c r="H55" s="64">
        <f t="shared" si="42"/>
        <v>5.5316533497234088E-2</v>
      </c>
      <c r="I55" s="64">
        <f t="shared" si="42"/>
        <v>0.1770529994175889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/>
      <c r="P55" s="65"/>
    </row>
    <row r="56" spans="1:16" x14ac:dyDescent="0.3">
      <c r="A56" s="46" t="s">
        <v>131</v>
      </c>
      <c r="B56" s="64">
        <f t="shared" ref="B56:I56" si="43">+IFERROR(B54/B$52,"nm")</f>
        <v>-17.88695652173913</v>
      </c>
      <c r="C56" s="64">
        <f t="shared" si="43"/>
        <v>-32.410958904109592</v>
      </c>
      <c r="D56" s="64">
        <f t="shared" si="43"/>
        <v>-33.479452054794521</v>
      </c>
      <c r="E56" s="64">
        <f t="shared" si="43"/>
        <v>-27.738636363636363</v>
      </c>
      <c r="F56" s="64">
        <f t="shared" si="43"/>
        <v>-73.023809523809518</v>
      </c>
      <c r="G56" s="64">
        <f t="shared" si="43"/>
        <v>-108.46666666666667</v>
      </c>
      <c r="H56" s="64">
        <f t="shared" si="43"/>
        <v>-137.36000000000001</v>
      </c>
      <c r="I56" s="64">
        <f t="shared" si="43"/>
        <v>-39.627450980392155</v>
      </c>
      <c r="J56" s="63">
        <f>I56</f>
        <v>-39.627450980392155</v>
      </c>
      <c r="K56" s="63">
        <f>J56</f>
        <v>-39.627450980392155</v>
      </c>
      <c r="L56" s="63">
        <f>K56</f>
        <v>-39.627450980392155</v>
      </c>
      <c r="M56" s="63">
        <f>L56</f>
        <v>-39.627450980392155</v>
      </c>
      <c r="N56" s="63">
        <f>M56</f>
        <v>-39.627450980392155</v>
      </c>
      <c r="O56" s="63"/>
      <c r="P56" s="63"/>
    </row>
    <row r="57" spans="1:16" x14ac:dyDescent="0.3">
      <c r="A57" s="9" t="s">
        <v>132</v>
      </c>
      <c r="B57" s="1">
        <f>+[1]Historicals!B171</f>
        <v>210</v>
      </c>
      <c r="C57" s="1">
        <f>+[1]Historicals!C171</f>
        <v>230</v>
      </c>
      <c r="D57" s="1">
        <f>+[1]Historicals!D171</f>
        <v>233</v>
      </c>
      <c r="E57" s="1">
        <f>+[1]Historicals!E171</f>
        <v>217</v>
      </c>
      <c r="F57" s="1">
        <f>+[1]Historicals!F171</f>
        <v>195</v>
      </c>
      <c r="G57" s="1">
        <f>+[1]Historicals!G171</f>
        <v>214</v>
      </c>
      <c r="H57" s="1">
        <f>+[1]Historicals!H171</f>
        <v>222</v>
      </c>
      <c r="I57" s="1">
        <f>+[1]Historicals!I171</f>
        <v>220</v>
      </c>
      <c r="J57" s="66">
        <f>I57*1+J58</f>
        <v>220</v>
      </c>
      <c r="K57" s="66">
        <f>J57*1+K58</f>
        <v>220</v>
      </c>
      <c r="L57" s="66">
        <f>K57*1+L58</f>
        <v>220</v>
      </c>
      <c r="M57" s="66">
        <f>L57*1+M58</f>
        <v>220</v>
      </c>
      <c r="N57" s="66">
        <f>M57*1+N58</f>
        <v>220</v>
      </c>
      <c r="O57" s="66"/>
      <c r="P57" s="66"/>
    </row>
    <row r="58" spans="1:16" x14ac:dyDescent="0.3">
      <c r="A58" s="46" t="s">
        <v>129</v>
      </c>
      <c r="B58" s="64" t="str">
        <f t="shared" ref="B58:I58" si="44">+IFERROR(B57/A57-1,"nm")</f>
        <v>nm</v>
      </c>
      <c r="C58" s="64">
        <f t="shared" si="44"/>
        <v>9.5238095238095344E-2</v>
      </c>
      <c r="D58" s="64">
        <f t="shared" si="44"/>
        <v>1.304347826086949E-2</v>
      </c>
      <c r="E58" s="64">
        <f t="shared" si="44"/>
        <v>-6.8669527896995763E-2</v>
      </c>
      <c r="F58" s="64">
        <f t="shared" si="44"/>
        <v>-0.10138248847926268</v>
      </c>
      <c r="G58" s="64">
        <f t="shared" si="44"/>
        <v>9.7435897435897534E-2</v>
      </c>
      <c r="H58" s="64">
        <f t="shared" si="44"/>
        <v>3.7383177570093462E-2</v>
      </c>
      <c r="I58" s="64">
        <f t="shared" si="44"/>
        <v>-9.009009009009028E-3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/>
      <c r="P58" s="65"/>
    </row>
    <row r="59" spans="1:16" x14ac:dyDescent="0.3">
      <c r="A59" s="46" t="s">
        <v>133</v>
      </c>
      <c r="B59" s="64">
        <f t="shared" ref="B59:I59" si="45">+IFERROR(B57/B$52,"nm")</f>
        <v>1.826086956521739</v>
      </c>
      <c r="C59" s="64">
        <f t="shared" si="45"/>
        <v>3.1506849315068495</v>
      </c>
      <c r="D59" s="64">
        <f t="shared" si="45"/>
        <v>3.1917808219178081</v>
      </c>
      <c r="E59" s="64">
        <f t="shared" si="45"/>
        <v>2.4659090909090908</v>
      </c>
      <c r="F59" s="64">
        <f t="shared" si="45"/>
        <v>4.6428571428571432</v>
      </c>
      <c r="G59" s="64">
        <f t="shared" si="45"/>
        <v>7.1333333333333337</v>
      </c>
      <c r="H59" s="64">
        <f t="shared" si="45"/>
        <v>8.8800000000000008</v>
      </c>
      <c r="I59" s="64">
        <f t="shared" si="45"/>
        <v>2.1568627450980391</v>
      </c>
      <c r="J59" s="63">
        <f t="shared" ref="J59:N60" si="46">I59</f>
        <v>2.1568627450980391</v>
      </c>
      <c r="K59" s="63">
        <f t="shared" si="46"/>
        <v>2.1568627450980391</v>
      </c>
      <c r="L59" s="63">
        <f t="shared" si="46"/>
        <v>2.1568627450980391</v>
      </c>
      <c r="M59" s="63">
        <f t="shared" si="46"/>
        <v>2.1568627450980391</v>
      </c>
      <c r="N59" s="63">
        <f t="shared" si="46"/>
        <v>2.1568627450980391</v>
      </c>
      <c r="O59" s="63"/>
      <c r="P59" s="63"/>
    </row>
    <row r="60" spans="1:16" x14ac:dyDescent="0.3">
      <c r="A60" s="46" t="s">
        <v>140</v>
      </c>
      <c r="B60" s="64">
        <f t="shared" ref="B60:I60" si="47">+IFERROR(B57/B67,"nm")</f>
        <v>0.43388429752066116</v>
      </c>
      <c r="C60" s="64">
        <f t="shared" si="47"/>
        <v>0.45009784735812131</v>
      </c>
      <c r="D60" s="64">
        <f t="shared" si="47"/>
        <v>0.43714821763602252</v>
      </c>
      <c r="E60" s="64">
        <f t="shared" si="47"/>
        <v>0.36348408710217756</v>
      </c>
      <c r="F60" s="64">
        <f t="shared" si="47"/>
        <v>0.2932330827067669</v>
      </c>
      <c r="G60" s="64">
        <f t="shared" si="47"/>
        <v>0.25783132530120484</v>
      </c>
      <c r="H60" s="64">
        <f t="shared" si="47"/>
        <v>0.2846153846153846</v>
      </c>
      <c r="I60" s="64">
        <f t="shared" si="47"/>
        <v>0.27883396704689478</v>
      </c>
      <c r="J60" s="63">
        <f t="shared" si="46"/>
        <v>0.27883396704689478</v>
      </c>
      <c r="K60" s="63">
        <f t="shared" si="46"/>
        <v>0.27883396704689478</v>
      </c>
      <c r="L60" s="63">
        <f t="shared" si="46"/>
        <v>0.27883396704689478</v>
      </c>
      <c r="M60" s="63">
        <f t="shared" si="46"/>
        <v>0.27883396704689478</v>
      </c>
      <c r="N60" s="63">
        <f t="shared" si="46"/>
        <v>0.27883396704689478</v>
      </c>
      <c r="O60" s="63"/>
      <c r="P60" s="63"/>
    </row>
    <row r="61" spans="1:16" x14ac:dyDescent="0.3">
      <c r="A61" s="9" t="s">
        <v>134</v>
      </c>
      <c r="B61" s="1">
        <f>+[1]Historicals!B138</f>
        <v>-2267</v>
      </c>
      <c r="C61" s="1">
        <f>+[1]Historicals!C138</f>
        <v>-2596</v>
      </c>
      <c r="D61" s="1">
        <f>+[1]Historicals!D138</f>
        <v>-2677</v>
      </c>
      <c r="E61" s="1">
        <f>+[1]Historicals!E138</f>
        <v>-2658</v>
      </c>
      <c r="F61" s="1">
        <f>+[1]Historicals!F138</f>
        <v>-3262</v>
      </c>
      <c r="G61" s="1">
        <f>+[1]Historicals!G138</f>
        <v>-3468</v>
      </c>
      <c r="H61" s="1">
        <f>+[1]Historicals!H138</f>
        <v>-3656</v>
      </c>
      <c r="I61" s="1">
        <f>+[1]Historicals!I138</f>
        <v>-4262</v>
      </c>
      <c r="J61" s="66">
        <f>I61*1+J62</f>
        <v>-4262</v>
      </c>
      <c r="K61" s="66">
        <f>J61*1+K62</f>
        <v>-4262</v>
      </c>
      <c r="L61" s="66">
        <f>K61*1+L62</f>
        <v>-4262</v>
      </c>
      <c r="M61" s="66">
        <f>L61*1+M62</f>
        <v>-4262</v>
      </c>
      <c r="N61" s="66">
        <f>M61*1+N62</f>
        <v>-4262</v>
      </c>
      <c r="O61" s="66"/>
      <c r="P61" s="66"/>
    </row>
    <row r="62" spans="1:16" x14ac:dyDescent="0.3">
      <c r="A62" s="46" t="s">
        <v>129</v>
      </c>
      <c r="B62" s="64" t="str">
        <f t="shared" ref="B62:I62" si="48">+IFERROR(B61/A61-1,"nm")</f>
        <v>nm</v>
      </c>
      <c r="C62" s="64">
        <f t="shared" si="48"/>
        <v>0.145125716806352</v>
      </c>
      <c r="D62" s="64">
        <f t="shared" si="48"/>
        <v>3.1201848998459125E-2</v>
      </c>
      <c r="E62" s="64">
        <f t="shared" si="48"/>
        <v>-7.097497198356395E-3</v>
      </c>
      <c r="F62" s="64">
        <f t="shared" si="48"/>
        <v>0.22723852520692245</v>
      </c>
      <c r="G62" s="64">
        <f t="shared" si="48"/>
        <v>6.3151440833844275E-2</v>
      </c>
      <c r="H62" s="64">
        <f t="shared" si="48"/>
        <v>5.4209919261822392E-2</v>
      </c>
      <c r="I62" s="64">
        <f t="shared" si="48"/>
        <v>0.16575492341356668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/>
      <c r="P62" s="65"/>
    </row>
    <row r="63" spans="1:16" x14ac:dyDescent="0.3">
      <c r="A63" s="46" t="s">
        <v>131</v>
      </c>
      <c r="B63" s="64">
        <f t="shared" ref="B63:I63" si="49">+IFERROR(B61/B$52,"nm")</f>
        <v>-19.713043478260868</v>
      </c>
      <c r="C63" s="64">
        <f t="shared" si="49"/>
        <v>-35.561643835616437</v>
      </c>
      <c r="D63" s="64">
        <f t="shared" si="49"/>
        <v>-36.671232876712331</v>
      </c>
      <c r="E63" s="64">
        <f t="shared" si="49"/>
        <v>-30.204545454545453</v>
      </c>
      <c r="F63" s="64">
        <f t="shared" si="49"/>
        <v>-77.666666666666671</v>
      </c>
      <c r="G63" s="64">
        <f t="shared" si="49"/>
        <v>-115.6</v>
      </c>
      <c r="H63" s="64">
        <f t="shared" si="49"/>
        <v>-146.24</v>
      </c>
      <c r="I63" s="64">
        <f t="shared" si="49"/>
        <v>-41.784313725490193</v>
      </c>
      <c r="J63" s="63">
        <f>I63</f>
        <v>-41.784313725490193</v>
      </c>
      <c r="K63" s="63">
        <f>J63</f>
        <v>-41.784313725490193</v>
      </c>
      <c r="L63" s="63">
        <f>K63</f>
        <v>-41.784313725490193</v>
      </c>
      <c r="M63" s="63">
        <f>L63</f>
        <v>-41.784313725490193</v>
      </c>
      <c r="N63" s="63">
        <f>M63</f>
        <v>-41.784313725490193</v>
      </c>
      <c r="O63" s="63"/>
      <c r="P63" s="63"/>
    </row>
    <row r="64" spans="1:16" x14ac:dyDescent="0.3">
      <c r="A64" s="9" t="s">
        <v>135</v>
      </c>
      <c r="B64" s="1">
        <f>+[1]Historicals!B160</f>
        <v>225</v>
      </c>
      <c r="C64" s="1">
        <f>+[1]Historicals!C160</f>
        <v>258</v>
      </c>
      <c r="D64" s="1">
        <f>+[1]Historicals!D160</f>
        <v>278</v>
      </c>
      <c r="E64" s="1">
        <f>+[1]Historicals!E160</f>
        <v>286</v>
      </c>
      <c r="F64" s="1">
        <f>+[1]Historicals!F160</f>
        <v>278</v>
      </c>
      <c r="G64" s="1">
        <f>+[1]Historicals!G160</f>
        <v>438</v>
      </c>
      <c r="H64" s="1">
        <f>+[1]Historicals!H160</f>
        <v>278</v>
      </c>
      <c r="I64" s="1">
        <f>+[1]Historicals!I160</f>
        <v>222</v>
      </c>
      <c r="J64" s="66">
        <f>I64*1+J65</f>
        <v>222</v>
      </c>
      <c r="K64" s="66">
        <f>J64*1+K65</f>
        <v>222</v>
      </c>
      <c r="L64" s="66">
        <f>K64*1+L65</f>
        <v>222</v>
      </c>
      <c r="M64" s="66">
        <f>L64*1+M65</f>
        <v>222</v>
      </c>
      <c r="N64" s="66">
        <f>M64*1+N65</f>
        <v>222</v>
      </c>
      <c r="O64" s="66"/>
      <c r="P64" s="66"/>
    </row>
    <row r="65" spans="1:16" x14ac:dyDescent="0.3">
      <c r="A65" s="46" t="s">
        <v>129</v>
      </c>
      <c r="B65" s="64" t="str">
        <f t="shared" ref="B65:I65" si="50">+IFERROR(B64/A64-1,"nm")</f>
        <v>nm</v>
      </c>
      <c r="C65" s="64">
        <f t="shared" si="50"/>
        <v>0.14666666666666672</v>
      </c>
      <c r="D65" s="64">
        <f t="shared" si="50"/>
        <v>7.7519379844961156E-2</v>
      </c>
      <c r="E65" s="64">
        <f t="shared" si="50"/>
        <v>2.877697841726623E-2</v>
      </c>
      <c r="F65" s="64">
        <f t="shared" si="50"/>
        <v>-2.7972027972028024E-2</v>
      </c>
      <c r="G65" s="64">
        <f t="shared" si="50"/>
        <v>0.57553956834532372</v>
      </c>
      <c r="H65" s="64">
        <f t="shared" si="50"/>
        <v>-0.36529680365296802</v>
      </c>
      <c r="I65" s="64">
        <f t="shared" si="50"/>
        <v>-0.20143884892086328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/>
      <c r="P65" s="65"/>
    </row>
    <row r="66" spans="1:16" x14ac:dyDescent="0.3">
      <c r="A66" s="46" t="s">
        <v>133</v>
      </c>
      <c r="B66" s="64">
        <f t="shared" ref="B66:I66" si="51">+IFERROR(B64/B$52,"nm")</f>
        <v>1.9565217391304348</v>
      </c>
      <c r="C66" s="64">
        <f t="shared" si="51"/>
        <v>3.5342465753424657</v>
      </c>
      <c r="D66" s="64">
        <f t="shared" si="51"/>
        <v>3.8082191780821919</v>
      </c>
      <c r="E66" s="64">
        <f t="shared" si="51"/>
        <v>3.25</v>
      </c>
      <c r="F66" s="64">
        <f t="shared" si="51"/>
        <v>6.6190476190476186</v>
      </c>
      <c r="G66" s="64">
        <f t="shared" si="51"/>
        <v>14.6</v>
      </c>
      <c r="H66" s="64">
        <f t="shared" si="51"/>
        <v>11.12</v>
      </c>
      <c r="I66" s="64">
        <f t="shared" si="51"/>
        <v>2.1764705882352939</v>
      </c>
      <c r="J66" s="63">
        <f>I66</f>
        <v>2.1764705882352939</v>
      </c>
      <c r="K66" s="63">
        <f>J66</f>
        <v>2.1764705882352939</v>
      </c>
      <c r="L66" s="63">
        <f>K66</f>
        <v>2.1764705882352939</v>
      </c>
      <c r="M66" s="63">
        <f>L66</f>
        <v>2.1764705882352939</v>
      </c>
      <c r="N66" s="63">
        <f>M66</f>
        <v>2.1764705882352939</v>
      </c>
      <c r="O66" s="63"/>
      <c r="P66" s="63"/>
    </row>
    <row r="67" spans="1:16" x14ac:dyDescent="0.3">
      <c r="A67" s="9" t="s">
        <v>141</v>
      </c>
      <c r="B67" s="1">
        <f>+[1]Historicals!B149</f>
        <v>484</v>
      </c>
      <c r="C67" s="1">
        <f>+[1]Historicals!C149</f>
        <v>511</v>
      </c>
      <c r="D67" s="1">
        <f>+[1]Historicals!D149</f>
        <v>533</v>
      </c>
      <c r="E67" s="1">
        <f>+[1]Historicals!E149</f>
        <v>597</v>
      </c>
      <c r="F67" s="1">
        <f>+[1]Historicals!F149</f>
        <v>665</v>
      </c>
      <c r="G67" s="1">
        <f>+[1]Historicals!G149</f>
        <v>830</v>
      </c>
      <c r="H67" s="1">
        <f>+[1]Historicals!H149</f>
        <v>780</v>
      </c>
      <c r="I67" s="1">
        <f>+[1]Historicals!I149</f>
        <v>789</v>
      </c>
      <c r="J67" s="66">
        <f>I67*1+J68</f>
        <v>789</v>
      </c>
      <c r="K67" s="66">
        <f>J67*1+K68</f>
        <v>789</v>
      </c>
      <c r="L67" s="66">
        <f>K67*1+L68</f>
        <v>789</v>
      </c>
      <c r="M67" s="66">
        <f>L67*1+M68</f>
        <v>789</v>
      </c>
      <c r="N67" s="66">
        <f>M67*1+N68</f>
        <v>789</v>
      </c>
      <c r="O67" s="66"/>
      <c r="P67" s="66"/>
    </row>
    <row r="68" spans="1:16" x14ac:dyDescent="0.3">
      <c r="A68" s="46" t="s">
        <v>129</v>
      </c>
      <c r="B68" s="64" t="str">
        <f t="shared" ref="B68:I68" si="52">+IFERROR(B67/A67-1,"nm")</f>
        <v>nm</v>
      </c>
      <c r="C68" s="64">
        <f t="shared" si="52"/>
        <v>5.5785123966942241E-2</v>
      </c>
      <c r="D68" s="64">
        <f t="shared" si="52"/>
        <v>4.3052837573385627E-2</v>
      </c>
      <c r="E68" s="64">
        <f t="shared" si="52"/>
        <v>0.12007504690431525</v>
      </c>
      <c r="F68" s="64">
        <f t="shared" si="52"/>
        <v>0.11390284757118918</v>
      </c>
      <c r="G68" s="64">
        <f t="shared" si="52"/>
        <v>0.24812030075187974</v>
      </c>
      <c r="H68" s="64">
        <f t="shared" si="52"/>
        <v>-6.0240963855421659E-2</v>
      </c>
      <c r="I68" s="64">
        <f t="shared" si="52"/>
        <v>1.1538461538461497E-2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/>
      <c r="P68" s="65"/>
    </row>
    <row r="69" spans="1:16" x14ac:dyDescent="0.3">
      <c r="A69" s="46" t="s">
        <v>133</v>
      </c>
      <c r="B69" s="64">
        <f t="shared" ref="B69:I69" si="53">+IFERROR(B67/B$52,"nm")</f>
        <v>4.2086956521739127</v>
      </c>
      <c r="C69" s="64">
        <f t="shared" si="53"/>
        <v>7</v>
      </c>
      <c r="D69" s="64">
        <f t="shared" si="53"/>
        <v>7.3013698630136989</v>
      </c>
      <c r="E69" s="64">
        <f t="shared" si="53"/>
        <v>6.7840909090909092</v>
      </c>
      <c r="F69" s="64">
        <f t="shared" si="53"/>
        <v>15.833333333333334</v>
      </c>
      <c r="G69" s="64">
        <f t="shared" si="53"/>
        <v>27.666666666666668</v>
      </c>
      <c r="H69" s="64">
        <f t="shared" si="53"/>
        <v>31.2</v>
      </c>
      <c r="I69" s="64">
        <f t="shared" si="53"/>
        <v>7.7352941176470589</v>
      </c>
      <c r="J69" s="63">
        <f>I69</f>
        <v>7.7352941176470589</v>
      </c>
      <c r="K69" s="63">
        <f>J69</f>
        <v>7.7352941176470589</v>
      </c>
      <c r="L69" s="63">
        <f>K69</f>
        <v>7.7352941176470589</v>
      </c>
      <c r="M69" s="63">
        <f>L69</f>
        <v>7.7352941176470589</v>
      </c>
      <c r="N69" s="63">
        <f>M69</f>
        <v>7.7352941176470589</v>
      </c>
      <c r="O69" s="63"/>
      <c r="P69" s="63"/>
    </row>
    <row r="70" spans="1:16" x14ac:dyDescent="0.3">
      <c r="A70" s="76" t="s">
        <v>203</v>
      </c>
      <c r="B70" s="70"/>
      <c r="C70" s="70"/>
      <c r="D70" s="70"/>
      <c r="E70" s="70"/>
      <c r="F70" s="70"/>
      <c r="G70" s="70"/>
      <c r="H70" s="70"/>
      <c r="I70" s="70"/>
      <c r="J70" s="69"/>
      <c r="K70" s="69"/>
      <c r="L70" s="69"/>
      <c r="M70" s="69"/>
      <c r="N70" s="69"/>
      <c r="O70" s="69"/>
      <c r="P70" s="69"/>
    </row>
    <row r="71" spans="1:16" x14ac:dyDescent="0.3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8"/>
      <c r="P71" s="1"/>
    </row>
    <row r="72" spans="1:16" x14ac:dyDescent="0.3">
      <c r="A72" s="44" t="s">
        <v>129</v>
      </c>
      <c r="B72" s="79" t="str">
        <f t="shared" ref="B72:I72" si="55">+IFERROR(B71/A71-1,"nm")</f>
        <v>nm</v>
      </c>
      <c r="C72" s="79">
        <f t="shared" si="55"/>
        <v>2.6522593320235766E-2</v>
      </c>
      <c r="D72" s="79">
        <f t="shared" si="55"/>
        <v>8.9542036910458034E-2</v>
      </c>
      <c r="E72" s="79">
        <f t="shared" si="55"/>
        <v>0.15959849435382689</v>
      </c>
      <c r="F72" s="79">
        <f t="shared" si="55"/>
        <v>6.1674962129409261E-2</v>
      </c>
      <c r="G72" s="79">
        <f t="shared" si="55"/>
        <v>-4.7390949857317621E-2</v>
      </c>
      <c r="H72" s="79">
        <f t="shared" si="55"/>
        <v>0.22563389322777372</v>
      </c>
      <c r="I72" s="79">
        <f t="shared" si="55"/>
        <v>8.9298184357541999E-2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/>
      <c r="P72" s="79"/>
    </row>
    <row r="73" spans="1:16" x14ac:dyDescent="0.3">
      <c r="A73" s="45" t="s">
        <v>113</v>
      </c>
      <c r="B73" s="75">
        <f>+[1]Historicals!B112</f>
        <v>4703</v>
      </c>
      <c r="C73" s="75">
        <f>+[1]Historicals!C112</f>
        <v>4867</v>
      </c>
      <c r="D73" s="75">
        <f>+[1]Historicals!D112</f>
        <v>5192</v>
      </c>
      <c r="E73" s="75">
        <f>+[1]Historicals!E112</f>
        <v>5875</v>
      </c>
      <c r="F73" s="75">
        <f>+[1]Historicals!F112</f>
        <v>6293</v>
      </c>
      <c r="G73" s="75">
        <f>+[1]Historicals!G112</f>
        <v>5892</v>
      </c>
      <c r="H73" s="75">
        <f>+[1]Historicals!H112</f>
        <v>6970</v>
      </c>
      <c r="I73" s="75">
        <f>+[1]Historicals!I112</f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3">
      <c r="A74" s="44" t="s">
        <v>129</v>
      </c>
      <c r="B74" s="79" t="str">
        <f t="shared" ref="B74:I74" si="56">+IFERROR(B73/A73-1,"nm")</f>
        <v>nm</v>
      </c>
      <c r="C74" s="79">
        <f t="shared" si="56"/>
        <v>3.4871358707208255E-2</v>
      </c>
      <c r="D74" s="79">
        <f t="shared" si="56"/>
        <v>6.6776248202177868E-2</v>
      </c>
      <c r="E74" s="79">
        <f t="shared" si="56"/>
        <v>0.1315485362095532</v>
      </c>
      <c r="F74" s="79">
        <f t="shared" si="56"/>
        <v>7.1148936170212673E-2</v>
      </c>
      <c r="G74" s="79">
        <f t="shared" si="56"/>
        <v>-6.3721595423486432E-2</v>
      </c>
      <c r="H74" s="79">
        <f t="shared" si="56"/>
        <v>0.18295994568907004</v>
      </c>
      <c r="I74" s="79">
        <f t="shared" si="56"/>
        <v>5.9971305595408975E-2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/>
      <c r="P74" s="79"/>
    </row>
    <row r="75" spans="1:16" x14ac:dyDescent="0.3">
      <c r="A75" s="44" t="s">
        <v>137</v>
      </c>
      <c r="B75" s="79">
        <f>+[1]Historicals!B184</f>
        <v>0.158</v>
      </c>
      <c r="C75" s="79">
        <f>+[1]Historicals!C184</f>
        <v>3.5000000000000003E-2</v>
      </c>
      <c r="D75" s="79">
        <f>+[1]Historicals!D184</f>
        <v>2.5999999999999999E-2</v>
      </c>
      <c r="E75" s="79">
        <f>+[1]Historicals!E184</f>
        <v>0.13</v>
      </c>
      <c r="F75" s="79">
        <f>+[1]Historicals!F184</f>
        <v>7.0000000000000007E-2</v>
      </c>
      <c r="G75" s="79">
        <f>+[1]Historicals!G184</f>
        <v>-0.06</v>
      </c>
      <c r="H75" s="79">
        <f>+[1]Historicals!H184</f>
        <v>0.18</v>
      </c>
      <c r="I75" s="79">
        <f>+[1]Historicals!I184</f>
        <v>0.09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/>
      <c r="P75" s="79"/>
    </row>
    <row r="76" spans="1:16" x14ac:dyDescent="0.3">
      <c r="A76" s="44" t="s">
        <v>138</v>
      </c>
      <c r="B76" s="79" t="str">
        <f t="shared" ref="B76:I76" si="57">+IFERROR(B74-B75,"nm")</f>
        <v>nm</v>
      </c>
      <c r="C76" s="79">
        <f t="shared" si="57"/>
        <v>-1.2864129279174796E-4</v>
      </c>
      <c r="D76" s="79">
        <f t="shared" si="57"/>
        <v>4.0776248202177873E-2</v>
      </c>
      <c r="E76" s="79">
        <f t="shared" si="57"/>
        <v>1.5485362095531974E-3</v>
      </c>
      <c r="F76" s="79">
        <f t="shared" si="57"/>
        <v>1.1489361702126666E-3</v>
      </c>
      <c r="G76" s="79">
        <f t="shared" si="57"/>
        <v>-3.7215954234864346E-3</v>
      </c>
      <c r="H76" s="79">
        <f t="shared" si="57"/>
        <v>2.9599456890700426E-3</v>
      </c>
      <c r="I76" s="79">
        <f t="shared" si="57"/>
        <v>-3.0028694404591022E-2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/>
      <c r="P76" s="79"/>
    </row>
    <row r="77" spans="1:16" x14ac:dyDescent="0.3">
      <c r="A77" s="45" t="s">
        <v>114</v>
      </c>
      <c r="B77" s="75">
        <f>+[1]Historicals!B113</f>
        <v>2051</v>
      </c>
      <c r="C77" s="75">
        <f>+[1]Historicals!C113</f>
        <v>2091</v>
      </c>
      <c r="D77" s="75">
        <f>+[1]Historicals!D113</f>
        <v>2395</v>
      </c>
      <c r="E77" s="75">
        <f>+[1]Historicals!E113</f>
        <v>2940</v>
      </c>
      <c r="F77" s="75">
        <f>+[1]Historicals!F113</f>
        <v>3087</v>
      </c>
      <c r="G77" s="75">
        <f>+[1]Historicals!G113</f>
        <v>3053</v>
      </c>
      <c r="H77" s="75">
        <f>+[1]Historicals!H113</f>
        <v>3996</v>
      </c>
      <c r="I77" s="75">
        <f>+[1]Historicals!I113</f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3">
      <c r="A78" s="44" t="s">
        <v>129</v>
      </c>
      <c r="B78" s="64" t="str">
        <f t="shared" ref="B78:I78" si="58">+IFERROR(B77/A77-1,"nm")</f>
        <v>nm</v>
      </c>
      <c r="C78" s="64">
        <f t="shared" si="58"/>
        <v>1.9502681618722484E-2</v>
      </c>
      <c r="D78" s="64">
        <f t="shared" si="58"/>
        <v>0.14538498326159721</v>
      </c>
      <c r="E78" s="64">
        <f t="shared" si="58"/>
        <v>0.22755741127348639</v>
      </c>
      <c r="F78" s="64">
        <f t="shared" si="58"/>
        <v>5.0000000000000044E-2</v>
      </c>
      <c r="G78" s="64">
        <f t="shared" si="58"/>
        <v>-1.1013929381276322E-2</v>
      </c>
      <c r="H78" s="64">
        <f t="shared" si="58"/>
        <v>0.30887651490337364</v>
      </c>
      <c r="I78" s="64">
        <f t="shared" si="58"/>
        <v>0.13288288288288297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/>
      <c r="P78" s="79"/>
    </row>
    <row r="79" spans="1:16" x14ac:dyDescent="0.3">
      <c r="A79" s="44" t="s">
        <v>137</v>
      </c>
      <c r="B79" s="64">
        <f>+[1]Historicals!B185</f>
        <v>4.7E-2</v>
      </c>
      <c r="C79" s="64">
        <f>+[1]Historicals!C185</f>
        <v>0.02</v>
      </c>
      <c r="D79" s="64">
        <f>+[1]Historicals!D185</f>
        <v>0.11899999999999999</v>
      </c>
      <c r="E79" s="64">
        <f>+[1]Historicals!E185</f>
        <v>0.23</v>
      </c>
      <c r="F79" s="64">
        <f>+[1]Historicals!F185</f>
        <v>0.05</v>
      </c>
      <c r="G79" s="64">
        <f>+[1]Historicals!G185</f>
        <v>-0.01</v>
      </c>
      <c r="H79" s="64">
        <f>+[1]Historicals!H185</f>
        <v>0.31</v>
      </c>
      <c r="I79" s="64">
        <f>+[1]Historicals!I185</f>
        <v>0.16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/>
      <c r="P79" s="79"/>
    </row>
    <row r="80" spans="1:16" x14ac:dyDescent="0.3">
      <c r="A80" s="44" t="s">
        <v>138</v>
      </c>
      <c r="B80" s="64" t="str">
        <f t="shared" ref="B80:I80" si="59">+IFERROR(B78-B79,"nm")</f>
        <v>nm</v>
      </c>
      <c r="C80" s="64">
        <f t="shared" si="59"/>
        <v>-4.9731838127751657E-4</v>
      </c>
      <c r="D80" s="64">
        <f t="shared" si="59"/>
        <v>2.6384983261597217E-2</v>
      </c>
      <c r="E80" s="64">
        <f t="shared" si="59"/>
        <v>-2.4425887265136226E-3</v>
      </c>
      <c r="F80" s="64">
        <f t="shared" si="59"/>
        <v>4.163336342344337E-17</v>
      </c>
      <c r="G80" s="64">
        <f t="shared" si="59"/>
        <v>-1.0139293812763215E-3</v>
      </c>
      <c r="H80" s="64">
        <f t="shared" si="59"/>
        <v>-1.1234850966263532E-3</v>
      </c>
      <c r="I80" s="64">
        <f t="shared" si="59"/>
        <v>-2.7117117117117034E-2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/>
      <c r="P80" s="79"/>
    </row>
    <row r="81" spans="1:16" x14ac:dyDescent="0.3">
      <c r="A81" s="45" t="s">
        <v>115</v>
      </c>
      <c r="B81" s="73">
        <f>+[1]Historicals!B114</f>
        <v>372</v>
      </c>
      <c r="C81" s="73">
        <f>+[1]Historicals!C114</f>
        <v>357</v>
      </c>
      <c r="D81" s="73">
        <f>+[1]Historicals!D114</f>
        <v>383</v>
      </c>
      <c r="E81" s="73">
        <f>+[1]Historicals!E114</f>
        <v>427</v>
      </c>
      <c r="F81" s="73">
        <f>+[1]Historicals!F114</f>
        <v>432</v>
      </c>
      <c r="G81" s="73">
        <f>+[1]Historicals!G114</f>
        <v>402</v>
      </c>
      <c r="H81" s="73">
        <f>+[1]Historicals!H114</f>
        <v>490</v>
      </c>
      <c r="I81" s="73">
        <f>+[1]Historicals!I114</f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3">
      <c r="A82" s="44" t="s">
        <v>129</v>
      </c>
      <c r="B82" s="64" t="str">
        <f t="shared" ref="B82:I82" si="60">+IFERROR(B81/A81-1,"nm")</f>
        <v>nm</v>
      </c>
      <c r="C82" s="64">
        <f t="shared" si="60"/>
        <v>-4.0322580645161255E-2</v>
      </c>
      <c r="D82" s="64">
        <f t="shared" si="60"/>
        <v>7.2829131652661028E-2</v>
      </c>
      <c r="E82" s="64">
        <f t="shared" si="60"/>
        <v>0.11488250652741505</v>
      </c>
      <c r="F82" s="64">
        <f t="shared" si="60"/>
        <v>1.1709601873536313E-2</v>
      </c>
      <c r="G82" s="64">
        <f t="shared" si="60"/>
        <v>-6.944444444444442E-2</v>
      </c>
      <c r="H82" s="64">
        <f t="shared" si="60"/>
        <v>0.21890547263681581</v>
      </c>
      <c r="I82" s="64">
        <f t="shared" si="60"/>
        <v>0.15102040816326534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/>
      <c r="P82" s="79"/>
    </row>
    <row r="83" spans="1:16" x14ac:dyDescent="0.3">
      <c r="A83" s="44" t="s">
        <v>137</v>
      </c>
      <c r="B83" s="64">
        <f>+[1]Historicals!B186</f>
        <v>7.8E-2</v>
      </c>
      <c r="C83" s="64">
        <f>+[1]Historicals!C186</f>
        <v>-0.04</v>
      </c>
      <c r="D83" s="64">
        <f>+[1]Historicals!D186</f>
        <v>0.02</v>
      </c>
      <c r="E83" s="64">
        <f>+[1]Historicals!E186</f>
        <v>0.11</v>
      </c>
      <c r="F83" s="64">
        <f>+[1]Historicals!F186</f>
        <v>0.01</v>
      </c>
      <c r="G83" s="64">
        <f>+[1]Historicals!G186</f>
        <v>-7.0000000000000007E-2</v>
      </c>
      <c r="H83" s="64">
        <f>+[1]Historicals!H186</f>
        <v>0.22</v>
      </c>
      <c r="I83" s="64">
        <f>+[1]Historicals!I186</f>
        <v>0.17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/>
      <c r="P83" s="79"/>
    </row>
    <row r="84" spans="1:16" x14ac:dyDescent="0.3">
      <c r="A84" s="44" t="s">
        <v>138</v>
      </c>
      <c r="B84" s="64" t="str">
        <f t="shared" ref="B84:I84" si="61">+IFERROR(B82-B83,"nm")</f>
        <v>nm</v>
      </c>
      <c r="C84" s="64">
        <f t="shared" si="61"/>
        <v>-3.2258064516125368E-4</v>
      </c>
      <c r="D84" s="64">
        <f t="shared" si="61"/>
        <v>5.2829131652661024E-2</v>
      </c>
      <c r="E84" s="64">
        <f t="shared" si="61"/>
        <v>4.8825065274150509E-3</v>
      </c>
      <c r="F84" s="64">
        <f t="shared" si="61"/>
        <v>1.7096018735363126E-3</v>
      </c>
      <c r="G84" s="64">
        <f t="shared" si="61"/>
        <v>5.5555555555558689E-4</v>
      </c>
      <c r="H84" s="64">
        <f t="shared" si="61"/>
        <v>-1.094527363184189E-3</v>
      </c>
      <c r="I84" s="64">
        <f t="shared" si="61"/>
        <v>-1.8979591836734672E-2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/>
      <c r="P84" s="79"/>
    </row>
    <row r="85" spans="1:16" x14ac:dyDescent="0.3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84">
        <f>J71*J87</f>
        <v>3427</v>
      </c>
      <c r="K85" s="84">
        <f>K71*K87</f>
        <v>3427</v>
      </c>
      <c r="L85" s="84">
        <f>L71*L87</f>
        <v>3427</v>
      </c>
      <c r="M85" s="84">
        <f>M71*M87</f>
        <v>3427</v>
      </c>
      <c r="N85" s="84">
        <f>N71*N87</f>
        <v>3427</v>
      </c>
      <c r="O85" s="84"/>
      <c r="P85" s="68"/>
    </row>
    <row r="86" spans="1:16" x14ac:dyDescent="0.3">
      <c r="A86" s="46" t="s">
        <v>129</v>
      </c>
      <c r="B86" s="64" t="str">
        <f t="shared" ref="B86:I86" si="63">+IFERROR(B85/A85-1,"nm")</f>
        <v>nm</v>
      </c>
      <c r="C86" s="64">
        <f t="shared" si="63"/>
        <v>0.12166356300434522</v>
      </c>
      <c r="D86" s="64">
        <f t="shared" si="63"/>
        <v>-0.10736026563364698</v>
      </c>
      <c r="E86" s="64">
        <f t="shared" si="63"/>
        <v>5.5796652200867936E-2</v>
      </c>
      <c r="F86" s="64">
        <f t="shared" si="63"/>
        <v>0.23664122137404586</v>
      </c>
      <c r="G86" s="64">
        <f t="shared" si="63"/>
        <v>-0.20560303893637222</v>
      </c>
      <c r="H86" s="64">
        <f t="shared" si="63"/>
        <v>0.53676031081888831</v>
      </c>
      <c r="I86" s="64">
        <f t="shared" si="63"/>
        <v>0.33294437961882539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/>
      <c r="P86" s="67"/>
    </row>
    <row r="87" spans="1:16" x14ac:dyDescent="0.3">
      <c r="A87" s="46" t="s">
        <v>131</v>
      </c>
      <c r="B87" s="64">
        <f t="shared" ref="B87:I87" si="64">+IFERROR(B85/B$71,"nm")</f>
        <v>0.22607353353915241</v>
      </c>
      <c r="C87" s="64">
        <f t="shared" si="64"/>
        <v>0.24702665755297334</v>
      </c>
      <c r="D87" s="64">
        <f t="shared" si="64"/>
        <v>0.20238393977415309</v>
      </c>
      <c r="E87" s="64">
        <f t="shared" si="64"/>
        <v>0.18426747457260334</v>
      </c>
      <c r="F87" s="64">
        <f t="shared" si="64"/>
        <v>0.21463514064410924</v>
      </c>
      <c r="G87" s="64">
        <f t="shared" si="64"/>
        <v>0.17898791055953783</v>
      </c>
      <c r="H87" s="64">
        <f t="shared" si="64"/>
        <v>0.22442388268156424</v>
      </c>
      <c r="I87" s="64">
        <f t="shared" si="64"/>
        <v>0.27462136389133746</v>
      </c>
      <c r="J87" s="78">
        <f>I87</f>
        <v>0.27462136389133746</v>
      </c>
      <c r="K87" s="78">
        <f>J87</f>
        <v>0.27462136389133746</v>
      </c>
      <c r="L87" s="78">
        <f>K87</f>
        <v>0.27462136389133746</v>
      </c>
      <c r="M87" s="78">
        <f>L87</f>
        <v>0.27462136389133746</v>
      </c>
      <c r="N87" s="78">
        <f>M87</f>
        <v>0.27462136389133746</v>
      </c>
      <c r="O87" s="78"/>
      <c r="P87" s="67"/>
    </row>
    <row r="88" spans="1:16" x14ac:dyDescent="0.3">
      <c r="A88" s="9" t="s">
        <v>132</v>
      </c>
      <c r="B88" s="1">
        <f>+[1]Historicals!B168</f>
        <v>87</v>
      </c>
      <c r="C88" s="1">
        <f>+[1]Historicals!C168</f>
        <v>84</v>
      </c>
      <c r="D88" s="1">
        <f>+[1]Historicals!D168</f>
        <v>106</v>
      </c>
      <c r="E88" s="1">
        <f>+[1]Historicals!E168</f>
        <v>116</v>
      </c>
      <c r="F88" s="1">
        <f>+[1]Historicals!F168</f>
        <v>111</v>
      </c>
      <c r="G88" s="1">
        <f>+[1]Historicals!G168</f>
        <v>132</v>
      </c>
      <c r="H88" s="1">
        <f>+[1]Historicals!H168</f>
        <v>136</v>
      </c>
      <c r="I88" s="1">
        <f>+[1]Historicals!I168</f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8"/>
    </row>
    <row r="89" spans="1:16" x14ac:dyDescent="0.3">
      <c r="A89" s="46" t="s">
        <v>129</v>
      </c>
      <c r="B89" s="64" t="str">
        <f t="shared" ref="B89:I89" si="65">+IFERROR(B88/A88-1,"nm")</f>
        <v>nm</v>
      </c>
      <c r="C89" s="64">
        <f t="shared" si="65"/>
        <v>-3.4482758620689613E-2</v>
      </c>
      <c r="D89" s="64">
        <f t="shared" si="65"/>
        <v>0.26190476190476186</v>
      </c>
      <c r="E89" s="64">
        <f t="shared" si="65"/>
        <v>9.4339622641509413E-2</v>
      </c>
      <c r="F89" s="64">
        <f t="shared" si="65"/>
        <v>-4.31034482758621E-2</v>
      </c>
      <c r="G89" s="64">
        <f t="shared" si="65"/>
        <v>0.18918918918918926</v>
      </c>
      <c r="H89" s="64">
        <f t="shared" si="65"/>
        <v>3.0303030303030276E-2</v>
      </c>
      <c r="I89" s="64">
        <f t="shared" si="65"/>
        <v>-1.4705882352941124E-2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/>
      <c r="P89" s="67"/>
    </row>
    <row r="90" spans="1:16" x14ac:dyDescent="0.3">
      <c r="A90" s="46" t="s">
        <v>133</v>
      </c>
      <c r="B90" s="64">
        <f t="shared" ref="B90:I90" si="66">+IFERROR(B88/B$71,"nm")</f>
        <v>1.2208812798203761E-2</v>
      </c>
      <c r="C90" s="64">
        <f t="shared" si="66"/>
        <v>1.1483253588516746E-2</v>
      </c>
      <c r="D90" s="64">
        <f t="shared" si="66"/>
        <v>1.3299874529485571E-2</v>
      </c>
      <c r="E90" s="64">
        <f t="shared" si="66"/>
        <v>1.2551395801774508E-2</v>
      </c>
      <c r="F90" s="64">
        <f t="shared" si="66"/>
        <v>1.1312678353037097E-2</v>
      </c>
      <c r="G90" s="64">
        <f t="shared" si="66"/>
        <v>1.4122178239007167E-2</v>
      </c>
      <c r="H90" s="64">
        <f t="shared" si="66"/>
        <v>1.1871508379888268E-2</v>
      </c>
      <c r="I90" s="64">
        <f t="shared" si="66"/>
        <v>1.0738039907043834E-2</v>
      </c>
      <c r="J90" s="78">
        <f t="shared" ref="J90:N91" si="67">I90</f>
        <v>1.0738039907043834E-2</v>
      </c>
      <c r="K90" s="78">
        <f t="shared" si="67"/>
        <v>1.0738039907043834E-2</v>
      </c>
      <c r="L90" s="78">
        <f t="shared" si="67"/>
        <v>1.0738039907043834E-2</v>
      </c>
      <c r="M90" s="78">
        <f t="shared" si="67"/>
        <v>1.0738039907043834E-2</v>
      </c>
      <c r="N90" s="78">
        <f t="shared" si="67"/>
        <v>1.0738039907043834E-2</v>
      </c>
      <c r="O90" s="78"/>
      <c r="P90" s="67"/>
    </row>
    <row r="91" spans="1:16" x14ac:dyDescent="0.3">
      <c r="A91" s="46" t="s">
        <v>140</v>
      </c>
      <c r="B91" s="64">
        <f t="shared" ref="B91:I91" si="68">+IFERROR(B88/B98,"nm")</f>
        <v>0.1746987951807229</v>
      </c>
      <c r="C91" s="64">
        <f t="shared" si="68"/>
        <v>0.13145539906103287</v>
      </c>
      <c r="D91" s="64">
        <f t="shared" si="68"/>
        <v>0.1501416430594901</v>
      </c>
      <c r="E91" s="64">
        <f t="shared" si="68"/>
        <v>0.13663133097762073</v>
      </c>
      <c r="F91" s="64">
        <f t="shared" si="68"/>
        <v>0.11948331539289558</v>
      </c>
      <c r="G91" s="64">
        <f t="shared" si="68"/>
        <v>0.14915254237288136</v>
      </c>
      <c r="H91" s="64">
        <f t="shared" si="68"/>
        <v>0.1384928716904277</v>
      </c>
      <c r="I91" s="64">
        <f t="shared" si="68"/>
        <v>0.14565217391304347</v>
      </c>
      <c r="J91" s="78">
        <f t="shared" si="67"/>
        <v>0.14565217391304347</v>
      </c>
      <c r="K91" s="78">
        <f t="shared" si="67"/>
        <v>0.14565217391304347</v>
      </c>
      <c r="L91" s="78">
        <f t="shared" si="67"/>
        <v>0.14565217391304347</v>
      </c>
      <c r="M91" s="78">
        <f t="shared" si="67"/>
        <v>0.14565217391304347</v>
      </c>
      <c r="N91" s="78">
        <f t="shared" si="67"/>
        <v>0.14565217391304347</v>
      </c>
      <c r="O91" s="78"/>
      <c r="P91" s="67"/>
    </row>
    <row r="92" spans="1:16" x14ac:dyDescent="0.3">
      <c r="A92" s="9" t="s">
        <v>134</v>
      </c>
      <c r="B92" s="1">
        <f>+[1]Historicals!B135</f>
        <v>1524</v>
      </c>
      <c r="C92" s="1">
        <f>+[1]Historicals!C135</f>
        <v>1723</v>
      </c>
      <c r="D92" s="1">
        <f>+[1]Historicals!D135</f>
        <v>1507</v>
      </c>
      <c r="E92" s="1">
        <f>+[1]Historicals!E135</f>
        <v>1587</v>
      </c>
      <c r="F92" s="1">
        <f>+[1]Historicals!F135</f>
        <v>1995</v>
      </c>
      <c r="G92" s="1">
        <f>+[1]Historicals!G135</f>
        <v>1541</v>
      </c>
      <c r="H92" s="1">
        <f>+[1]Historicals!H135</f>
        <v>2435</v>
      </c>
      <c r="I92" s="1">
        <f>+[1]Historicals!I135</f>
        <v>3293</v>
      </c>
      <c r="J92" s="84">
        <f>J85-J88</f>
        <v>3293</v>
      </c>
      <c r="K92" s="84">
        <f>K85-K88</f>
        <v>3293</v>
      </c>
      <c r="L92" s="84">
        <f>L85-L88</f>
        <v>3293</v>
      </c>
      <c r="M92" s="84">
        <f>M85-M88</f>
        <v>3293</v>
      </c>
      <c r="N92" s="84">
        <f>N85-N88</f>
        <v>3293</v>
      </c>
      <c r="O92" s="84"/>
      <c r="P92" s="68"/>
    </row>
    <row r="93" spans="1:16" x14ac:dyDescent="0.3">
      <c r="A93" s="46" t="s">
        <v>129</v>
      </c>
      <c r="B93" s="64" t="str">
        <f t="shared" ref="B93:I93" si="69">+IFERROR(B92/A92-1,"nm")</f>
        <v>nm</v>
      </c>
      <c r="C93" s="64">
        <f t="shared" si="69"/>
        <v>0.13057742782152237</v>
      </c>
      <c r="D93" s="64">
        <f t="shared" si="69"/>
        <v>-0.12536273940800924</v>
      </c>
      <c r="E93" s="64">
        <f t="shared" si="69"/>
        <v>5.3085600530855981E-2</v>
      </c>
      <c r="F93" s="64">
        <f t="shared" si="69"/>
        <v>0.25708884688090738</v>
      </c>
      <c r="G93" s="64">
        <f t="shared" si="69"/>
        <v>-0.22756892230576442</v>
      </c>
      <c r="H93" s="64">
        <f t="shared" si="69"/>
        <v>0.58014276443867629</v>
      </c>
      <c r="I93" s="64">
        <f t="shared" si="69"/>
        <v>0.3523613963039014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/>
      <c r="P93" s="79"/>
    </row>
    <row r="94" spans="1:16" x14ac:dyDescent="0.3">
      <c r="A94" s="46" t="s">
        <v>131</v>
      </c>
      <c r="B94" s="64">
        <f t="shared" ref="B94:I94" si="70">+IFERROR(B92/B$71,"nm")</f>
        <v>0.21386472074094864</v>
      </c>
      <c r="C94" s="64">
        <f t="shared" si="70"/>
        <v>0.23554340396445658</v>
      </c>
      <c r="D94" s="64">
        <f t="shared" si="70"/>
        <v>0.1890840652446675</v>
      </c>
      <c r="E94" s="64">
        <f t="shared" si="70"/>
        <v>0.17171607877082881</v>
      </c>
      <c r="F94" s="64">
        <f t="shared" si="70"/>
        <v>0.20332246229107215</v>
      </c>
      <c r="G94" s="64">
        <f t="shared" si="70"/>
        <v>0.16486573232053064</v>
      </c>
      <c r="H94" s="64">
        <f t="shared" si="70"/>
        <v>0.21255237430167598</v>
      </c>
      <c r="I94" s="64">
        <f t="shared" si="70"/>
        <v>0.26388332398429359</v>
      </c>
      <c r="J94" s="78">
        <f>I94</f>
        <v>0.26388332398429359</v>
      </c>
      <c r="K94" s="78">
        <f>J94</f>
        <v>0.26388332398429359</v>
      </c>
      <c r="L94" s="78">
        <f>K94</f>
        <v>0.26388332398429359</v>
      </c>
      <c r="M94" s="78">
        <f>L94</f>
        <v>0.26388332398429359</v>
      </c>
      <c r="N94" s="78">
        <f>M94</f>
        <v>0.26388332398429359</v>
      </c>
      <c r="O94" s="78"/>
      <c r="P94" s="78"/>
    </row>
    <row r="95" spans="1:16" x14ac:dyDescent="0.3">
      <c r="A95" s="9" t="s">
        <v>135</v>
      </c>
      <c r="B95" s="1">
        <f>+[1]Historicals!B157</f>
        <v>236</v>
      </c>
      <c r="C95" s="1">
        <f>+[1]Historicals!C157</f>
        <v>232</v>
      </c>
      <c r="D95" s="1">
        <f>+[1]Historicals!D157</f>
        <v>173</v>
      </c>
      <c r="E95" s="1">
        <f>+[1]Historicals!E157</f>
        <v>240</v>
      </c>
      <c r="F95" s="1">
        <f>+[1]Historicals!F157</f>
        <v>233</v>
      </c>
      <c r="G95" s="1">
        <f>+[1]Historicals!G157</f>
        <v>139</v>
      </c>
      <c r="H95" s="1">
        <f>+[1]Historicals!H157</f>
        <v>153</v>
      </c>
      <c r="I95" s="1">
        <f>+[1]Historicals!I157</f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3">
      <c r="A96" s="46" t="s">
        <v>129</v>
      </c>
      <c r="B96" s="64" t="str">
        <f t="shared" ref="B96:I96" si="71">+IFERROR(B95/A95-1,"nm")</f>
        <v>nm</v>
      </c>
      <c r="C96" s="64">
        <f t="shared" si="71"/>
        <v>-1.6949152542372836E-2</v>
      </c>
      <c r="D96" s="64">
        <f t="shared" si="71"/>
        <v>-0.25431034482758619</v>
      </c>
      <c r="E96" s="64">
        <f t="shared" si="71"/>
        <v>0.38728323699421963</v>
      </c>
      <c r="F96" s="64">
        <f t="shared" si="71"/>
        <v>-2.9166666666666674E-2</v>
      </c>
      <c r="G96" s="64">
        <f t="shared" si="71"/>
        <v>-0.40343347639484983</v>
      </c>
      <c r="H96" s="64">
        <f t="shared" si="71"/>
        <v>0.10071942446043169</v>
      </c>
      <c r="I96" s="64">
        <f t="shared" si="71"/>
        <v>0.28758169934640532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/>
      <c r="P96" s="79"/>
    </row>
    <row r="97" spans="1:16" x14ac:dyDescent="0.3">
      <c r="A97" s="46" t="s">
        <v>133</v>
      </c>
      <c r="B97" s="64">
        <f t="shared" ref="B97:I97" si="72">+IFERROR(B95/B$71,"nm")</f>
        <v>3.3118158854897557E-2</v>
      </c>
      <c r="C97" s="64">
        <f t="shared" si="72"/>
        <v>3.171565276828435E-2</v>
      </c>
      <c r="D97" s="64">
        <f t="shared" si="72"/>
        <v>2.1706398996235884E-2</v>
      </c>
      <c r="E97" s="64">
        <f t="shared" si="72"/>
        <v>2.5968405107119671E-2</v>
      </c>
      <c r="F97" s="64">
        <f t="shared" si="72"/>
        <v>2.3746432939258051E-2</v>
      </c>
      <c r="G97" s="64">
        <f t="shared" si="72"/>
        <v>1.4871081630469669E-2</v>
      </c>
      <c r="H97" s="64">
        <f t="shared" si="72"/>
        <v>1.3355446927374302E-2</v>
      </c>
      <c r="I97" s="64">
        <f t="shared" si="72"/>
        <v>1.5786521355877874E-2</v>
      </c>
      <c r="J97" s="78">
        <f>I97</f>
        <v>1.5786521355877874E-2</v>
      </c>
      <c r="K97" s="78">
        <f>J97</f>
        <v>1.5786521355877874E-2</v>
      </c>
      <c r="L97" s="78">
        <f>K97</f>
        <v>1.5786521355877874E-2</v>
      </c>
      <c r="M97" s="78">
        <f>L97</f>
        <v>1.5786521355877874E-2</v>
      </c>
      <c r="N97" s="78">
        <f>M97</f>
        <v>1.5786521355877874E-2</v>
      </c>
      <c r="O97" s="78"/>
      <c r="P97" s="78"/>
    </row>
    <row r="98" spans="1:16" x14ac:dyDescent="0.3">
      <c r="A98" s="9" t="s">
        <v>141</v>
      </c>
      <c r="B98" s="1">
        <f>+[1]Historicals!B146</f>
        <v>498</v>
      </c>
      <c r="C98" s="1">
        <f>+[1]Historicals!C146</f>
        <v>639</v>
      </c>
      <c r="D98" s="1">
        <f>+[1]Historicals!D146</f>
        <v>706</v>
      </c>
      <c r="E98" s="1">
        <f>+[1]Historicals!E146</f>
        <v>849</v>
      </c>
      <c r="F98" s="1">
        <f>+[1]Historicals!F146</f>
        <v>929</v>
      </c>
      <c r="G98" s="1">
        <f>+[1]Historicals!G146</f>
        <v>885</v>
      </c>
      <c r="H98" s="1">
        <f>+[1]Historicals!H146</f>
        <v>982</v>
      </c>
      <c r="I98" s="1">
        <f>+[1]Historicals!I146</f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3">
      <c r="A99" s="46" t="s">
        <v>129</v>
      </c>
      <c r="B99" s="64" t="str">
        <f t="shared" ref="B99:I99" si="73">+IFERROR(B98/A98-1,"nm")</f>
        <v>nm</v>
      </c>
      <c r="C99" s="64">
        <f t="shared" si="73"/>
        <v>0.2831325301204819</v>
      </c>
      <c r="D99" s="64">
        <f t="shared" si="73"/>
        <v>0.10485133020344284</v>
      </c>
      <c r="E99" s="64">
        <f t="shared" si="73"/>
        <v>0.2025495750708215</v>
      </c>
      <c r="F99" s="64">
        <f t="shared" si="73"/>
        <v>9.4228504122497059E-2</v>
      </c>
      <c r="G99" s="64">
        <f t="shared" si="73"/>
        <v>-4.7362755651237931E-2</v>
      </c>
      <c r="H99" s="64">
        <f t="shared" si="73"/>
        <v>0.1096045197740112</v>
      </c>
      <c r="I99" s="64">
        <f t="shared" si="73"/>
        <v>-6.313645621181263E-2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/>
      <c r="P99" s="79"/>
    </row>
    <row r="100" spans="1:16" x14ac:dyDescent="0.3">
      <c r="A100" s="46" t="s">
        <v>133</v>
      </c>
      <c r="B100" s="64">
        <f t="shared" ref="B100:I100" si="74">+IFERROR(B98/B$71,"nm")</f>
        <v>6.9884928431097393E-2</v>
      </c>
      <c r="C100" s="64">
        <f t="shared" si="74"/>
        <v>8.7354750512645254E-2</v>
      </c>
      <c r="D100" s="64">
        <f t="shared" si="74"/>
        <v>8.8582183186951061E-2</v>
      </c>
      <c r="E100" s="64">
        <f t="shared" si="74"/>
        <v>9.1863233066435832E-2</v>
      </c>
      <c r="F100" s="64">
        <f t="shared" si="74"/>
        <v>9.4679983693436609E-2</v>
      </c>
      <c r="G100" s="64">
        <f t="shared" si="74"/>
        <v>9.4682785920616241E-2</v>
      </c>
      <c r="H100" s="64">
        <f t="shared" si="74"/>
        <v>8.5719273743016758E-2</v>
      </c>
      <c r="I100" s="64">
        <f t="shared" si="74"/>
        <v>7.37238560782114E-2</v>
      </c>
      <c r="J100" s="78">
        <f>I100</f>
        <v>7.37238560782114E-2</v>
      </c>
      <c r="K100" s="78">
        <f>J100</f>
        <v>7.37238560782114E-2</v>
      </c>
      <c r="L100" s="78">
        <f>K100</f>
        <v>7.37238560782114E-2</v>
      </c>
      <c r="M100" s="78">
        <f>L100</f>
        <v>7.37238560782114E-2</v>
      </c>
      <c r="N100" s="78">
        <f>M100</f>
        <v>7.37238560782114E-2</v>
      </c>
      <c r="O100" s="78"/>
      <c r="P100" s="78"/>
    </row>
    <row r="101" spans="1:16" x14ac:dyDescent="0.3">
      <c r="A101" s="76" t="s">
        <v>102</v>
      </c>
      <c r="B101" s="70"/>
      <c r="C101" s="70"/>
      <c r="D101" s="70"/>
      <c r="E101" s="70"/>
      <c r="F101" s="70"/>
      <c r="G101" s="70"/>
      <c r="H101" s="70"/>
      <c r="I101" s="70"/>
      <c r="J101" s="69"/>
      <c r="K101" s="69"/>
      <c r="L101" s="69"/>
      <c r="M101" s="69"/>
      <c r="N101" s="69"/>
      <c r="O101" s="69"/>
      <c r="P101" s="69"/>
    </row>
    <row r="102" spans="1:16" x14ac:dyDescent="0.3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8"/>
      <c r="P102" s="1"/>
    </row>
    <row r="103" spans="1:16" x14ac:dyDescent="0.3">
      <c r="A103" s="44" t="s">
        <v>129</v>
      </c>
      <c r="B103" s="64" t="str">
        <f t="shared" ref="B103:I103" si="76">+IFERROR(B102/A102-1,"nm")</f>
        <v>nm</v>
      </c>
      <c r="C103" s="64">
        <f t="shared" si="76"/>
        <v>0.23410498858819695</v>
      </c>
      <c r="D103" s="64">
        <f t="shared" si="76"/>
        <v>0.11941875825627468</v>
      </c>
      <c r="E103" s="64">
        <f t="shared" si="76"/>
        <v>0.21170639603493036</v>
      </c>
      <c r="F103" s="64">
        <f t="shared" si="76"/>
        <v>0.20919361121932223</v>
      </c>
      <c r="G103" s="64">
        <f t="shared" si="76"/>
        <v>7.5869845360824639E-2</v>
      </c>
      <c r="H103" s="64">
        <f t="shared" si="76"/>
        <v>0.24120377301991325</v>
      </c>
      <c r="I103" s="64">
        <f t="shared" si="76"/>
        <v>-8.9626055488540413E-2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/>
      <c r="P103" s="67"/>
    </row>
    <row r="104" spans="1:16" x14ac:dyDescent="0.3">
      <c r="A104" s="45" t="s">
        <v>113</v>
      </c>
      <c r="B104" s="75">
        <f>+[1]Historicals!B116</f>
        <v>2016</v>
      </c>
      <c r="C104" s="75">
        <f>+[1]Historicals!C116</f>
        <v>2599</v>
      </c>
      <c r="D104" s="75">
        <f>+[1]Historicals!D116</f>
        <v>2920</v>
      </c>
      <c r="E104" s="75">
        <f>+[1]Historicals!E116</f>
        <v>3496</v>
      </c>
      <c r="F104" s="75">
        <f>+[1]Historicals!F116</f>
        <v>4262</v>
      </c>
      <c r="G104" s="75">
        <f>+[1]Historicals!G116</f>
        <v>4635</v>
      </c>
      <c r="H104" s="75">
        <f>+[1]Historicals!H116</f>
        <v>5748</v>
      </c>
      <c r="I104" s="75">
        <f>+[1]Historicals!I116</f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3">
      <c r="A105" s="44" t="s">
        <v>129</v>
      </c>
      <c r="B105" s="64" t="str">
        <f t="shared" ref="B105:I105" si="77">+IFERROR(B104/A104-1,"nm")</f>
        <v>nm</v>
      </c>
      <c r="C105" s="64">
        <f t="shared" si="77"/>
        <v>0.28918650793650791</v>
      </c>
      <c r="D105" s="64">
        <f t="shared" si="77"/>
        <v>0.12350904193920731</v>
      </c>
      <c r="E105" s="64">
        <f t="shared" si="77"/>
        <v>0.19726027397260282</v>
      </c>
      <c r="F105" s="64">
        <f t="shared" si="77"/>
        <v>0.21910755148741412</v>
      </c>
      <c r="G105" s="64">
        <f t="shared" si="77"/>
        <v>8.7517597372125833E-2</v>
      </c>
      <c r="H105" s="64">
        <f t="shared" si="77"/>
        <v>0.24012944983818763</v>
      </c>
      <c r="I105" s="64">
        <f t="shared" si="77"/>
        <v>-5.7759220598469052E-2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/>
      <c r="P105" s="67"/>
    </row>
    <row r="106" spans="1:16" x14ac:dyDescent="0.3">
      <c r="A106" s="44" t="s">
        <v>137</v>
      </c>
      <c r="B106" s="64">
        <f>+[1]Historicals!B188</f>
        <v>0.26</v>
      </c>
      <c r="C106" s="64">
        <f>+[1]Historicals!C188</f>
        <v>0.28999999999999998</v>
      </c>
      <c r="D106" s="64">
        <f>+[1]Historicals!D188</f>
        <v>0.12</v>
      </c>
      <c r="E106" s="64">
        <f>+[1]Historicals!E188</f>
        <v>0.2</v>
      </c>
      <c r="F106" s="64">
        <f>+[1]Historicals!F188</f>
        <v>0.22</v>
      </c>
      <c r="G106" s="64">
        <f>+[1]Historicals!G188</f>
        <v>0.09</v>
      </c>
      <c r="H106" s="64">
        <f>+[1]Historicals!H188</f>
        <v>0.24</v>
      </c>
      <c r="I106" s="64">
        <f>+[1]Historicals!I188</f>
        <v>-0.1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/>
      <c r="P106" s="67"/>
    </row>
    <row r="107" spans="1:16" x14ac:dyDescent="0.3">
      <c r="A107" s="44" t="s">
        <v>138</v>
      </c>
      <c r="B107" s="64" t="str">
        <f t="shared" ref="B107:I107" si="78">+IFERROR(B105-B106,"nm")</f>
        <v>nm</v>
      </c>
      <c r="C107" s="64">
        <f t="shared" si="78"/>
        <v>-8.134920634920717E-4</v>
      </c>
      <c r="D107" s="64">
        <f t="shared" si="78"/>
        <v>3.5090419392073136E-3</v>
      </c>
      <c r="E107" s="64">
        <f t="shared" si="78"/>
        <v>-2.7397260273971935E-3</v>
      </c>
      <c r="F107" s="64">
        <f t="shared" si="78"/>
        <v>-8.9244851258588054E-4</v>
      </c>
      <c r="G107" s="64">
        <f t="shared" si="78"/>
        <v>-2.482402627874164E-3</v>
      </c>
      <c r="H107" s="64">
        <f t="shared" si="78"/>
        <v>1.2944983818763411E-4</v>
      </c>
      <c r="I107" s="64">
        <f t="shared" si="78"/>
        <v>4.2240779401530953E-2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/>
      <c r="P107" s="67"/>
    </row>
    <row r="108" spans="1:16" x14ac:dyDescent="0.3">
      <c r="A108" s="45" t="s">
        <v>114</v>
      </c>
      <c r="B108" s="75">
        <f>+[1]Historicals!B117</f>
        <v>925</v>
      </c>
      <c r="C108" s="75">
        <f>+[1]Historicals!C117</f>
        <v>1055</v>
      </c>
      <c r="D108" s="75">
        <f>+[1]Historicals!D117</f>
        <v>1188</v>
      </c>
      <c r="E108" s="75">
        <f>+[1]Historicals!E117</f>
        <v>1508</v>
      </c>
      <c r="F108" s="75">
        <f>+[1]Historicals!F117</f>
        <v>1808</v>
      </c>
      <c r="G108" s="75">
        <f>+[1]Historicals!G117</f>
        <v>1896</v>
      </c>
      <c r="H108" s="75">
        <f>+[1]Historicals!H117</f>
        <v>2347</v>
      </c>
      <c r="I108" s="75">
        <f>+[1]Historicals!I117</f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3">
      <c r="A109" s="44" t="s">
        <v>129</v>
      </c>
      <c r="B109" s="64" t="str">
        <f t="shared" ref="B109:I109" si="79">+IFERROR(B108/A108-1,"nm")</f>
        <v>nm</v>
      </c>
      <c r="C109" s="64">
        <f t="shared" si="79"/>
        <v>0.14054054054054044</v>
      </c>
      <c r="D109" s="64">
        <f t="shared" si="79"/>
        <v>0.12606635071090055</v>
      </c>
      <c r="E109" s="64">
        <f t="shared" si="79"/>
        <v>0.26936026936026947</v>
      </c>
      <c r="F109" s="64">
        <f t="shared" si="79"/>
        <v>0.19893899204244025</v>
      </c>
      <c r="G109" s="64">
        <f t="shared" si="79"/>
        <v>4.8672566371681381E-2</v>
      </c>
      <c r="H109" s="64">
        <f t="shared" si="79"/>
        <v>0.2378691983122363</v>
      </c>
      <c r="I109" s="64">
        <f t="shared" si="79"/>
        <v>-0.17426501917341286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/>
      <c r="P109" s="67"/>
    </row>
    <row r="110" spans="1:16" x14ac:dyDescent="0.3">
      <c r="A110" s="44" t="s">
        <v>137</v>
      </c>
      <c r="B110" s="64">
        <f>+[1]Historicals!B189</f>
        <v>0.06</v>
      </c>
      <c r="C110" s="64">
        <f>+[1]Historicals!C189</f>
        <v>0.14000000000000001</v>
      </c>
      <c r="D110" s="64">
        <f>+[1]Historicals!D189</f>
        <v>0.13</v>
      </c>
      <c r="E110" s="64">
        <f>+[1]Historicals!E189</f>
        <v>0.27</v>
      </c>
      <c r="F110" s="64">
        <f>+[1]Historicals!F189</f>
        <v>0.2</v>
      </c>
      <c r="G110" s="64">
        <f>+[1]Historicals!G189</f>
        <v>0.05</v>
      </c>
      <c r="H110" s="64">
        <f>+[1]Historicals!H189</f>
        <v>0.24</v>
      </c>
      <c r="I110" s="64">
        <f>+[1]Historicals!I189</f>
        <v>-0.21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/>
      <c r="P110" s="67"/>
    </row>
    <row r="111" spans="1:16" x14ac:dyDescent="0.3">
      <c r="A111" s="44" t="s">
        <v>138</v>
      </c>
      <c r="B111" s="64" t="str">
        <f t="shared" ref="B111:I111" si="80">+IFERROR(B109-B110,"nm")</f>
        <v>nm</v>
      </c>
      <c r="C111" s="64">
        <f t="shared" si="80"/>
        <v>5.40540540540424E-4</v>
      </c>
      <c r="D111" s="64">
        <f t="shared" si="80"/>
        <v>-3.9336492890994501E-3</v>
      </c>
      <c r="E111" s="64">
        <f t="shared" si="80"/>
        <v>-6.3973063973055133E-4</v>
      </c>
      <c r="F111" s="64">
        <f t="shared" si="80"/>
        <v>-1.0610079575597564E-3</v>
      </c>
      <c r="G111" s="64">
        <f t="shared" si="80"/>
        <v>-1.3274336283186222E-3</v>
      </c>
      <c r="H111" s="64">
        <f t="shared" si="80"/>
        <v>-2.1308016877636948E-3</v>
      </c>
      <c r="I111" s="64">
        <f t="shared" si="80"/>
        <v>3.5734980826587132E-2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/>
      <c r="P111" s="67"/>
    </row>
    <row r="112" spans="1:16" x14ac:dyDescent="0.3">
      <c r="A112" s="45" t="s">
        <v>115</v>
      </c>
      <c r="B112" s="75">
        <f>+[1]Historicals!B118</f>
        <v>126</v>
      </c>
      <c r="C112" s="75">
        <f>+[1]Historicals!C118</f>
        <v>131</v>
      </c>
      <c r="D112" s="75">
        <f>+[1]Historicals!D118</f>
        <v>129</v>
      </c>
      <c r="E112" s="75">
        <f>+[1]Historicals!E118</f>
        <v>130</v>
      </c>
      <c r="F112" s="75">
        <f>+[1]Historicals!F118</f>
        <v>138</v>
      </c>
      <c r="G112" s="75">
        <f>+[1]Historicals!G118</f>
        <v>148</v>
      </c>
      <c r="H112" s="75">
        <f>+[1]Historicals!H118</f>
        <v>195</v>
      </c>
      <c r="I112" s="75">
        <f>+[1]Historicals!I118</f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3">
      <c r="A113" s="44" t="s">
        <v>129</v>
      </c>
      <c r="B113" s="64" t="str">
        <f t="shared" ref="B113:I113" si="81">+IFERROR(B112/A112-1,"nm")</f>
        <v>nm</v>
      </c>
      <c r="C113" s="64">
        <f t="shared" si="81"/>
        <v>3.9682539682539764E-2</v>
      </c>
      <c r="D113" s="64">
        <f t="shared" si="81"/>
        <v>-1.5267175572519109E-2</v>
      </c>
      <c r="E113" s="64">
        <f t="shared" si="81"/>
        <v>7.7519379844961378E-3</v>
      </c>
      <c r="F113" s="64">
        <f t="shared" si="81"/>
        <v>6.1538461538461542E-2</v>
      </c>
      <c r="G113" s="64">
        <f t="shared" si="81"/>
        <v>7.2463768115942129E-2</v>
      </c>
      <c r="H113" s="64">
        <f t="shared" si="81"/>
        <v>0.31756756756756754</v>
      </c>
      <c r="I113" s="64">
        <f t="shared" si="81"/>
        <v>-1.025641025641022E-2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/>
      <c r="P113" s="67"/>
    </row>
    <row r="114" spans="1:16" x14ac:dyDescent="0.3">
      <c r="A114" s="44" t="s">
        <v>137</v>
      </c>
      <c r="B114" s="64">
        <f>+[1]Historicals!B190</f>
        <v>0</v>
      </c>
      <c r="C114" s="64">
        <f>+[1]Historicals!C190</f>
        <v>0.04</v>
      </c>
      <c r="D114" s="64">
        <f>+[1]Historicals!D190</f>
        <v>-0.02</v>
      </c>
      <c r="E114" s="64">
        <f>+[1]Historicals!E190</f>
        <v>0.01</v>
      </c>
      <c r="F114" s="64">
        <f>+[1]Historicals!F190</f>
        <v>0.06</v>
      </c>
      <c r="G114" s="64">
        <f>+[1]Historicals!G190</f>
        <v>7.0000000000000007E-2</v>
      </c>
      <c r="H114" s="64">
        <f>+[1]Historicals!H190</f>
        <v>0.32</v>
      </c>
      <c r="I114" s="64">
        <f>+[1]Historicals!I190</f>
        <v>-0.06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/>
      <c r="P114" s="67"/>
    </row>
    <row r="115" spans="1:16" x14ac:dyDescent="0.3">
      <c r="A115" s="44" t="s">
        <v>138</v>
      </c>
      <c r="B115" s="64" t="str">
        <f t="shared" ref="B115:I115" si="82">+IFERROR(B113-B114,"nm")</f>
        <v>nm</v>
      </c>
      <c r="C115" s="64">
        <f t="shared" si="82"/>
        <v>-3.1746031746023723E-4</v>
      </c>
      <c r="D115" s="64">
        <f t="shared" si="82"/>
        <v>4.732824427480891E-3</v>
      </c>
      <c r="E115" s="64">
        <f t="shared" si="82"/>
        <v>-2.2480620155038624E-3</v>
      </c>
      <c r="F115" s="64">
        <f t="shared" si="82"/>
        <v>1.5384615384615441E-3</v>
      </c>
      <c r="G115" s="64">
        <f t="shared" si="82"/>
        <v>2.4637681159421221E-3</v>
      </c>
      <c r="H115" s="64">
        <f t="shared" si="82"/>
        <v>-2.4324324324324631E-3</v>
      </c>
      <c r="I115" s="64">
        <f t="shared" si="82"/>
        <v>4.9743589743589778E-2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/>
      <c r="P115" s="67"/>
    </row>
    <row r="116" spans="1:16" x14ac:dyDescent="0.3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8"/>
    </row>
    <row r="117" spans="1:16" x14ac:dyDescent="0.3">
      <c r="A117" s="46" t="s">
        <v>129</v>
      </c>
      <c r="B117" s="64" t="str">
        <f t="shared" ref="B117:I117" si="84">+IFERROR(B116/A116-1,"nm")</f>
        <v>nm</v>
      </c>
      <c r="C117" s="64">
        <f t="shared" si="84"/>
        <v>0.36669874879692022</v>
      </c>
      <c r="D117" s="64">
        <f t="shared" si="84"/>
        <v>9.9295774647887303E-2</v>
      </c>
      <c r="E117" s="64">
        <f t="shared" si="84"/>
        <v>0.19346572709801402</v>
      </c>
      <c r="F117" s="64">
        <f t="shared" si="84"/>
        <v>0.3022007514761138</v>
      </c>
      <c r="G117" s="64">
        <f t="shared" si="84"/>
        <v>4.4517724649629109E-2</v>
      </c>
      <c r="H117" s="64">
        <f t="shared" si="84"/>
        <v>0.29794790844514596</v>
      </c>
      <c r="I117" s="64">
        <f t="shared" si="84"/>
        <v>-0.26847065977500761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/>
      <c r="P117" s="67"/>
    </row>
    <row r="118" spans="1:16" x14ac:dyDescent="0.3">
      <c r="A118" s="46" t="s">
        <v>131</v>
      </c>
      <c r="B118" s="64">
        <f t="shared" ref="B118:I118" si="85">+IFERROR(B116/B$102,"nm")</f>
        <v>0.33876752526899251</v>
      </c>
      <c r="C118" s="64">
        <f t="shared" si="85"/>
        <v>0.37516512549537651</v>
      </c>
      <c r="D118" s="64">
        <f t="shared" si="85"/>
        <v>0.36842105263157893</v>
      </c>
      <c r="E118" s="64">
        <f t="shared" si="85"/>
        <v>0.36287495130502534</v>
      </c>
      <c r="F118" s="64">
        <f t="shared" si="85"/>
        <v>0.3907860824742268</v>
      </c>
      <c r="G118" s="64">
        <f t="shared" si="85"/>
        <v>0.37939811349004343</v>
      </c>
      <c r="H118" s="64">
        <f t="shared" si="85"/>
        <v>0.39674306393244874</v>
      </c>
      <c r="I118" s="64">
        <f t="shared" si="85"/>
        <v>0.31880217304889358</v>
      </c>
      <c r="J118" s="77">
        <f>I118</f>
        <v>0.31880217304889358</v>
      </c>
      <c r="K118" s="77">
        <f>J118</f>
        <v>0.31880217304889358</v>
      </c>
      <c r="L118" s="77">
        <f>K118</f>
        <v>0.31880217304889358</v>
      </c>
      <c r="M118" s="77">
        <f>L118</f>
        <v>0.31880217304889358</v>
      </c>
      <c r="N118" s="77">
        <f>M118</f>
        <v>0.31880217304889358</v>
      </c>
      <c r="O118" s="77"/>
      <c r="P118" s="67"/>
    </row>
    <row r="119" spans="1:16" x14ac:dyDescent="0.3">
      <c r="A119" s="9" t="s">
        <v>132</v>
      </c>
      <c r="B119" s="1">
        <f>+[1]Historicals!B169</f>
        <v>46</v>
      </c>
      <c r="C119" s="1">
        <f>+[1]Historicals!C169</f>
        <v>48</v>
      </c>
      <c r="D119" s="1">
        <f>+[1]Historicals!D169</f>
        <v>54</v>
      </c>
      <c r="E119" s="1">
        <f>+[1]Historicals!E169</f>
        <v>56</v>
      </c>
      <c r="F119" s="1">
        <f>+[1]Historicals!F169</f>
        <v>50</v>
      </c>
      <c r="G119" s="1">
        <f>+[1]Historicals!G169</f>
        <v>44</v>
      </c>
      <c r="H119" s="1">
        <f>+[1]Historicals!H169</f>
        <v>46</v>
      </c>
      <c r="I119" s="1">
        <f>+[1]Historicals!I169</f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8"/>
    </row>
    <row r="120" spans="1:16" x14ac:dyDescent="0.3">
      <c r="A120" s="46" t="s">
        <v>129</v>
      </c>
      <c r="B120" s="65" t="str">
        <f t="shared" ref="B120:I120" si="86">+IFERROR(B119/A119-1,"nm")</f>
        <v>nm</v>
      </c>
      <c r="C120" s="65">
        <f t="shared" si="86"/>
        <v>4.3478260869565188E-2</v>
      </c>
      <c r="D120" s="65">
        <f t="shared" si="86"/>
        <v>0.125</v>
      </c>
      <c r="E120" s="65">
        <f t="shared" si="86"/>
        <v>3.7037037037036979E-2</v>
      </c>
      <c r="F120" s="65">
        <f t="shared" si="86"/>
        <v>-0.1071428571428571</v>
      </c>
      <c r="G120" s="65">
        <f t="shared" si="86"/>
        <v>-0.12</v>
      </c>
      <c r="H120" s="65">
        <f t="shared" si="86"/>
        <v>4.5454545454545414E-2</v>
      </c>
      <c r="I120" s="65">
        <f t="shared" si="86"/>
        <v>-0.10869565217391308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/>
      <c r="P120" s="67"/>
    </row>
    <row r="121" spans="1:16" x14ac:dyDescent="0.3">
      <c r="A121" s="46" t="s">
        <v>133</v>
      </c>
      <c r="B121" s="65">
        <f t="shared" ref="B121:I121" si="87">+IFERROR(B119/B$102,"nm")</f>
        <v>1.4998369742419302E-2</v>
      </c>
      <c r="C121" s="65">
        <f t="shared" si="87"/>
        <v>1.2681638044914135E-2</v>
      </c>
      <c r="D121" s="65">
        <f t="shared" si="87"/>
        <v>1.2744866650932263E-2</v>
      </c>
      <c r="E121" s="65">
        <f t="shared" si="87"/>
        <v>1.090767432800935E-2</v>
      </c>
      <c r="F121" s="65">
        <f t="shared" si="87"/>
        <v>8.0541237113402053E-3</v>
      </c>
      <c r="G121" s="65">
        <f t="shared" si="87"/>
        <v>6.5878125467884411E-3</v>
      </c>
      <c r="H121" s="65">
        <f t="shared" si="87"/>
        <v>5.5488540410132689E-3</v>
      </c>
      <c r="I121" s="65">
        <f t="shared" si="87"/>
        <v>5.4326222340002651E-3</v>
      </c>
      <c r="J121" s="77">
        <f t="shared" ref="J121:N122" si="88">I121</f>
        <v>5.4326222340002651E-3</v>
      </c>
      <c r="K121" s="77">
        <f t="shared" si="88"/>
        <v>5.4326222340002651E-3</v>
      </c>
      <c r="L121" s="77">
        <f t="shared" si="88"/>
        <v>5.4326222340002651E-3</v>
      </c>
      <c r="M121" s="77">
        <f t="shared" si="88"/>
        <v>5.4326222340002651E-3</v>
      </c>
      <c r="N121" s="77">
        <f t="shared" si="88"/>
        <v>5.4326222340002651E-3</v>
      </c>
      <c r="O121" s="77"/>
      <c r="P121" s="67"/>
    </row>
    <row r="122" spans="1:16" x14ac:dyDescent="0.3">
      <c r="A122" s="46" t="s">
        <v>140</v>
      </c>
      <c r="B122" s="65">
        <f t="shared" ref="B122:I122" si="89">+IFERROR(B119/B129,"nm")</f>
        <v>0.18110236220472442</v>
      </c>
      <c r="C122" s="65">
        <f t="shared" si="89"/>
        <v>0.20512820512820512</v>
      </c>
      <c r="D122" s="65">
        <f t="shared" si="89"/>
        <v>0.24</v>
      </c>
      <c r="E122" s="65">
        <f t="shared" si="89"/>
        <v>0.21875</v>
      </c>
      <c r="F122" s="65">
        <f t="shared" si="89"/>
        <v>0.2109704641350211</v>
      </c>
      <c r="G122" s="65">
        <f t="shared" si="89"/>
        <v>0.20560747663551401</v>
      </c>
      <c r="H122" s="65">
        <f t="shared" si="89"/>
        <v>0.15972222222222221</v>
      </c>
      <c r="I122" s="65">
        <f t="shared" si="89"/>
        <v>0.13531353135313531</v>
      </c>
      <c r="J122" s="77">
        <f t="shared" si="88"/>
        <v>0.13531353135313531</v>
      </c>
      <c r="K122" s="77">
        <f t="shared" si="88"/>
        <v>0.13531353135313531</v>
      </c>
      <c r="L122" s="77">
        <f t="shared" si="88"/>
        <v>0.13531353135313531</v>
      </c>
      <c r="M122" s="77">
        <f t="shared" si="88"/>
        <v>0.13531353135313531</v>
      </c>
      <c r="N122" s="77">
        <f t="shared" si="88"/>
        <v>0.13531353135313531</v>
      </c>
      <c r="O122" s="77"/>
      <c r="P122" s="67"/>
    </row>
    <row r="123" spans="1:16" x14ac:dyDescent="0.3">
      <c r="A123" s="9" t="s">
        <v>134</v>
      </c>
      <c r="B123" s="1">
        <f>+[1]Historicals!B136</f>
        <v>993</v>
      </c>
      <c r="C123" s="1">
        <f>+[1]Historicals!C136</f>
        <v>1372</v>
      </c>
      <c r="D123" s="1">
        <f>+[1]Historicals!D136</f>
        <v>1507</v>
      </c>
      <c r="E123" s="1">
        <f>+[1]Historicals!E136</f>
        <v>1807</v>
      </c>
      <c r="F123" s="1">
        <f>+[1]Historicals!F136</f>
        <v>2376</v>
      </c>
      <c r="G123" s="1">
        <f>+[1]Historicals!G136</f>
        <v>2490</v>
      </c>
      <c r="H123" s="1">
        <f>+[1]Historicals!H136</f>
        <v>3243</v>
      </c>
      <c r="I123" s="1">
        <f>+[1]Historicals!I136</f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8"/>
    </row>
    <row r="124" spans="1:16" x14ac:dyDescent="0.3">
      <c r="A124" s="46" t="s">
        <v>129</v>
      </c>
      <c r="B124" s="64" t="str">
        <f t="shared" ref="B124:I124" si="90">+IFERROR(B123/A123-1,"nm")</f>
        <v>nm</v>
      </c>
      <c r="C124" s="64">
        <f t="shared" si="90"/>
        <v>0.38167170191339372</v>
      </c>
      <c r="D124" s="64">
        <f t="shared" si="90"/>
        <v>9.8396501457725938E-2</v>
      </c>
      <c r="E124" s="64">
        <f t="shared" si="90"/>
        <v>0.19907100199071004</v>
      </c>
      <c r="F124" s="64">
        <f t="shared" si="90"/>
        <v>0.31488655229662421</v>
      </c>
      <c r="G124" s="64">
        <f t="shared" si="90"/>
        <v>4.7979797979798011E-2</v>
      </c>
      <c r="H124" s="64">
        <f t="shared" si="90"/>
        <v>0.30240963855421676</v>
      </c>
      <c r="I124" s="64">
        <f t="shared" si="90"/>
        <v>-0.27073697193956214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/>
      <c r="P124" s="67"/>
    </row>
    <row r="125" spans="1:16" x14ac:dyDescent="0.3">
      <c r="A125" s="46" t="s">
        <v>131</v>
      </c>
      <c r="B125" s="64">
        <f t="shared" ref="B125:I125" si="91">+IFERROR(B123/B$102,"nm")</f>
        <v>0.3237691555265732</v>
      </c>
      <c r="C125" s="64">
        <f t="shared" si="91"/>
        <v>0.36248348745046233</v>
      </c>
      <c r="D125" s="64">
        <f t="shared" si="91"/>
        <v>0.35567618598064671</v>
      </c>
      <c r="E125" s="64">
        <f t="shared" si="91"/>
        <v>0.35196727697701596</v>
      </c>
      <c r="F125" s="64">
        <f t="shared" si="91"/>
        <v>0.38273195876288657</v>
      </c>
      <c r="G125" s="64">
        <f t="shared" si="91"/>
        <v>0.37281030094325496</v>
      </c>
      <c r="H125" s="64">
        <f t="shared" si="91"/>
        <v>0.39119420989143544</v>
      </c>
      <c r="I125" s="64">
        <f t="shared" si="91"/>
        <v>0.31336955081489332</v>
      </c>
      <c r="J125" s="77">
        <f>I125</f>
        <v>0.31336955081489332</v>
      </c>
      <c r="K125" s="77">
        <f>J125</f>
        <v>0.31336955081489332</v>
      </c>
      <c r="L125" s="77">
        <f>K125</f>
        <v>0.31336955081489332</v>
      </c>
      <c r="M125" s="77">
        <f>L125</f>
        <v>0.31336955081489332</v>
      </c>
      <c r="N125" s="77">
        <f>M125</f>
        <v>0.31336955081489332</v>
      </c>
      <c r="O125" s="77"/>
      <c r="P125" s="77"/>
    </row>
    <row r="126" spans="1:16" x14ac:dyDescent="0.3">
      <c r="A126" s="9" t="s">
        <v>135</v>
      </c>
      <c r="B126" s="1">
        <f>+[1]Historicals!B158</f>
        <v>69</v>
      </c>
      <c r="C126" s="1">
        <f>+[1]Historicals!C158</f>
        <v>44</v>
      </c>
      <c r="D126" s="1">
        <f>+[1]Historicals!D158</f>
        <v>51</v>
      </c>
      <c r="E126" s="1">
        <f>+[1]Historicals!E158</f>
        <v>76</v>
      </c>
      <c r="F126" s="1">
        <f>+[1]Historicals!F158</f>
        <v>49</v>
      </c>
      <c r="G126" s="1">
        <f>+[1]Historicals!G158</f>
        <v>28</v>
      </c>
      <c r="H126" s="1">
        <f>+[1]Historicals!H158</f>
        <v>94</v>
      </c>
      <c r="I126" s="1">
        <f>+[1]Historicals!I158</f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3">
      <c r="A127" s="46" t="s">
        <v>129</v>
      </c>
      <c r="B127" s="65" t="str">
        <f t="shared" ref="B127:I127" si="92">+IFERROR(B126/A126-1,"nm")</f>
        <v>nm</v>
      </c>
      <c r="C127" s="65">
        <f t="shared" si="92"/>
        <v>-0.3623188405797102</v>
      </c>
      <c r="D127" s="65">
        <f t="shared" si="92"/>
        <v>0.15909090909090917</v>
      </c>
      <c r="E127" s="65">
        <f t="shared" si="92"/>
        <v>0.49019607843137258</v>
      </c>
      <c r="F127" s="65">
        <f t="shared" si="92"/>
        <v>-0.35526315789473684</v>
      </c>
      <c r="G127" s="65">
        <f t="shared" si="92"/>
        <v>-0.4285714285714286</v>
      </c>
      <c r="H127" s="65">
        <f t="shared" si="92"/>
        <v>2.3571428571428572</v>
      </c>
      <c r="I127" s="65">
        <f t="shared" si="92"/>
        <v>-0.17021276595744683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/>
      <c r="P127" s="67"/>
    </row>
    <row r="128" spans="1:16" x14ac:dyDescent="0.3">
      <c r="A128" s="46" t="s">
        <v>133</v>
      </c>
      <c r="B128" s="65">
        <f t="shared" ref="B128:I128" si="93">+IFERROR(B126/B$102,"nm")</f>
        <v>2.2497554613628953E-2</v>
      </c>
      <c r="C128" s="65">
        <f t="shared" si="93"/>
        <v>1.1624834874504624E-2</v>
      </c>
      <c r="D128" s="65">
        <f t="shared" si="93"/>
        <v>1.2036818503658248E-2</v>
      </c>
      <c r="E128" s="65">
        <f t="shared" si="93"/>
        <v>1.4803272302298403E-2</v>
      </c>
      <c r="F128" s="65">
        <f t="shared" si="93"/>
        <v>7.8930412371134018E-3</v>
      </c>
      <c r="G128" s="65">
        <f t="shared" si="93"/>
        <v>4.1922443479562805E-3</v>
      </c>
      <c r="H128" s="65">
        <f t="shared" si="93"/>
        <v>1.1338962605548853E-2</v>
      </c>
      <c r="I128" s="65">
        <f t="shared" si="93"/>
        <v>1.0335232542732211E-2</v>
      </c>
      <c r="J128" s="77">
        <f>I128</f>
        <v>1.0335232542732211E-2</v>
      </c>
      <c r="K128" s="77">
        <f>J128</f>
        <v>1.0335232542732211E-2</v>
      </c>
      <c r="L128" s="77">
        <f>K128</f>
        <v>1.0335232542732211E-2</v>
      </c>
      <c r="M128" s="77">
        <f>L128</f>
        <v>1.0335232542732211E-2</v>
      </c>
      <c r="N128" s="77">
        <f>M128</f>
        <v>1.0335232542732211E-2</v>
      </c>
      <c r="O128" s="77"/>
      <c r="P128" s="77"/>
    </row>
    <row r="129" spans="1:16" x14ac:dyDescent="0.3">
      <c r="A129" s="9" t="s">
        <v>141</v>
      </c>
      <c r="B129" s="1">
        <f>+[1]Historicals!B147</f>
        <v>254</v>
      </c>
      <c r="C129" s="1">
        <f>+[1]Historicals!C147</f>
        <v>234</v>
      </c>
      <c r="D129" s="1">
        <f>+[1]Historicals!D147</f>
        <v>225</v>
      </c>
      <c r="E129" s="1">
        <f>+[1]Historicals!E147</f>
        <v>256</v>
      </c>
      <c r="F129" s="1">
        <f>+[1]Historicals!F147</f>
        <v>237</v>
      </c>
      <c r="G129" s="1">
        <f>+[1]Historicals!G147</f>
        <v>214</v>
      </c>
      <c r="H129" s="1">
        <f>+[1]Historicals!H147</f>
        <v>288</v>
      </c>
      <c r="I129" s="1">
        <f>+[1]Historicals!I147</f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3">
      <c r="A130" s="46" t="s">
        <v>129</v>
      </c>
      <c r="B130" s="64" t="str">
        <f t="shared" ref="B130:I130" si="94">+IFERROR(B129/A129-1,"nm")</f>
        <v>nm</v>
      </c>
      <c r="C130" s="64">
        <f t="shared" si="94"/>
        <v>-7.8740157480314932E-2</v>
      </c>
      <c r="D130" s="64">
        <f t="shared" si="94"/>
        <v>-3.8461538461538436E-2</v>
      </c>
      <c r="E130" s="64">
        <f t="shared" si="94"/>
        <v>0.13777777777777778</v>
      </c>
      <c r="F130" s="64">
        <f t="shared" si="94"/>
        <v>-7.421875E-2</v>
      </c>
      <c r="G130" s="64">
        <f t="shared" si="94"/>
        <v>-9.7046413502109741E-2</v>
      </c>
      <c r="H130" s="64">
        <f t="shared" si="94"/>
        <v>0.34579439252336441</v>
      </c>
      <c r="I130" s="64">
        <f t="shared" si="94"/>
        <v>5.2083333333333259E-2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/>
      <c r="P130" s="67"/>
    </row>
    <row r="131" spans="1:16" x14ac:dyDescent="0.3">
      <c r="A131" s="46" t="s">
        <v>133</v>
      </c>
      <c r="B131" s="64">
        <f t="shared" ref="B131:I131" si="95">+IFERROR(B129/B$102,"nm")</f>
        <v>8.2817085099445714E-2</v>
      </c>
      <c r="C131" s="64">
        <f t="shared" si="95"/>
        <v>6.1822985468956405E-2</v>
      </c>
      <c r="D131" s="64">
        <f t="shared" si="95"/>
        <v>5.31036110455511E-2</v>
      </c>
      <c r="E131" s="64">
        <f t="shared" si="95"/>
        <v>4.9863654070899883E-2</v>
      </c>
      <c r="F131" s="64">
        <f t="shared" si="95"/>
        <v>3.817654639175258E-2</v>
      </c>
      <c r="G131" s="64">
        <f t="shared" si="95"/>
        <v>3.2040724659380147E-2</v>
      </c>
      <c r="H131" s="64">
        <f t="shared" si="95"/>
        <v>3.4740651387213509E-2</v>
      </c>
      <c r="I131" s="64">
        <f t="shared" si="95"/>
        <v>4.0148403339075128E-2</v>
      </c>
      <c r="J131" s="77">
        <f>I131</f>
        <v>4.0148403339075128E-2</v>
      </c>
      <c r="K131" s="77">
        <f>J131</f>
        <v>4.0148403339075128E-2</v>
      </c>
      <c r="L131" s="77">
        <f>K131</f>
        <v>4.0148403339075128E-2</v>
      </c>
      <c r="M131" s="77">
        <f>L131</f>
        <v>4.0148403339075128E-2</v>
      </c>
      <c r="N131" s="77">
        <f>M131</f>
        <v>4.0148403339075128E-2</v>
      </c>
      <c r="O131" s="77"/>
      <c r="P131" s="77"/>
    </row>
    <row r="132" spans="1:16" x14ac:dyDescent="0.3">
      <c r="A132" s="71" t="s">
        <v>106</v>
      </c>
      <c r="B132" s="70"/>
      <c r="C132" s="70"/>
      <c r="D132" s="70"/>
      <c r="E132" s="70"/>
      <c r="F132" s="70"/>
      <c r="G132" s="70"/>
      <c r="H132" s="70"/>
      <c r="I132" s="70"/>
      <c r="J132" s="69"/>
      <c r="K132" s="69"/>
      <c r="L132" s="69"/>
      <c r="M132" s="69"/>
      <c r="N132" s="69"/>
      <c r="O132" s="69"/>
      <c r="P132" s="69"/>
    </row>
    <row r="133" spans="1:16" x14ac:dyDescent="0.3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83">
        <f t="shared" si="96"/>
        <v>5955</v>
      </c>
      <c r="K133" s="83">
        <f t="shared" si="96"/>
        <v>5955</v>
      </c>
      <c r="L133" s="83">
        <f t="shared" si="96"/>
        <v>5955</v>
      </c>
      <c r="M133" s="83">
        <f t="shared" si="96"/>
        <v>5955</v>
      </c>
      <c r="N133" s="83">
        <f t="shared" si="96"/>
        <v>5955</v>
      </c>
      <c r="O133" s="68"/>
      <c r="P133" s="83"/>
    </row>
    <row r="134" spans="1:16" x14ac:dyDescent="0.3">
      <c r="A134" s="44" t="s">
        <v>129</v>
      </c>
      <c r="B134" s="64" t="str">
        <f t="shared" ref="B134:I134" si="97">+IFERROR(B133/A133-1,"nm")</f>
        <v>nm</v>
      </c>
      <c r="C134" s="64">
        <f t="shared" si="97"/>
        <v>-1.783795400816679E-2</v>
      </c>
      <c r="D134" s="64">
        <f t="shared" si="97"/>
        <v>3.6542669584245013E-2</v>
      </c>
      <c r="E134" s="64">
        <f t="shared" si="97"/>
        <v>9.0563647878403986E-2</v>
      </c>
      <c r="F134" s="64">
        <f t="shared" si="97"/>
        <v>1.7034456058846237E-2</v>
      </c>
      <c r="G134" s="64">
        <f t="shared" si="97"/>
        <v>-4.3014845831747195E-2</v>
      </c>
      <c r="H134" s="64">
        <f t="shared" si="97"/>
        <v>6.2649164677804237E-2</v>
      </c>
      <c r="I134" s="64">
        <f t="shared" si="97"/>
        <v>0.11454239191465465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/>
      <c r="P134" s="65"/>
    </row>
    <row r="135" spans="1:16" x14ac:dyDescent="0.3">
      <c r="A135" s="45" t="s">
        <v>113</v>
      </c>
      <c r="B135" s="75">
        <f>+[1]Historicals!B120</f>
        <v>3093</v>
      </c>
      <c r="C135" s="75">
        <f>+[1]Historicals!C120</f>
        <v>3106</v>
      </c>
      <c r="D135" s="75">
        <f>+[1]Historicals!D120</f>
        <v>3285</v>
      </c>
      <c r="E135" s="75">
        <f>+[1]Historicals!E120</f>
        <v>3575</v>
      </c>
      <c r="F135" s="75">
        <f>+[1]Historicals!F120</f>
        <v>3622</v>
      </c>
      <c r="G135" s="75">
        <f>+[1]Historicals!G120</f>
        <v>3449</v>
      </c>
      <c r="H135" s="75">
        <f>+[1]Historicals!H120</f>
        <v>3659</v>
      </c>
      <c r="I135" s="75">
        <f>+[1]Historicals!I120</f>
        <v>4111</v>
      </c>
      <c r="J135" s="72">
        <f>I135*1</f>
        <v>4111</v>
      </c>
      <c r="K135" s="72">
        <f>J135*1</f>
        <v>4111</v>
      </c>
      <c r="L135" s="72">
        <f>K135*1</f>
        <v>4111</v>
      </c>
      <c r="M135" s="72">
        <f>L135*1</f>
        <v>4111</v>
      </c>
      <c r="N135" s="72">
        <f>M135*1</f>
        <v>4111</v>
      </c>
      <c r="O135" s="72"/>
      <c r="P135" s="72"/>
    </row>
    <row r="136" spans="1:16" x14ac:dyDescent="0.3">
      <c r="A136" s="44" t="s">
        <v>129</v>
      </c>
      <c r="B136" s="64" t="str">
        <f t="shared" ref="B136:I136" si="98">+IFERROR(B135/A135-1,"nm")</f>
        <v>nm</v>
      </c>
      <c r="C136" s="64">
        <f t="shared" si="98"/>
        <v>4.2030391205949424E-3</v>
      </c>
      <c r="D136" s="64">
        <f t="shared" si="98"/>
        <v>5.7630392788152074E-2</v>
      </c>
      <c r="E136" s="64">
        <f t="shared" si="98"/>
        <v>8.8280060882800715E-2</v>
      </c>
      <c r="F136" s="64">
        <f t="shared" si="98"/>
        <v>1.3146853146853044E-2</v>
      </c>
      <c r="G136" s="64">
        <f t="shared" si="98"/>
        <v>-4.7763666482606326E-2</v>
      </c>
      <c r="H136" s="64">
        <f t="shared" si="98"/>
        <v>6.0887213685126174E-2</v>
      </c>
      <c r="I136" s="64">
        <f t="shared" si="98"/>
        <v>0.12353101940420874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/>
      <c r="P136" s="65"/>
    </row>
    <row r="137" spans="1:16" x14ac:dyDescent="0.3">
      <c r="A137" s="44" t="s">
        <v>137</v>
      </c>
      <c r="B137" s="64">
        <f>+[1]Historicals!B192</f>
        <v>1.4E-2</v>
      </c>
      <c r="C137" s="64">
        <f>+[1]Historicals!C192</f>
        <v>4.0000000000000001E-3</v>
      </c>
      <c r="D137" s="64">
        <f>+[1]Historicals!D192</f>
        <v>0.121</v>
      </c>
      <c r="E137" s="64">
        <f>+[1]Historicals!E192</f>
        <v>0.09</v>
      </c>
      <c r="F137" s="64">
        <f>+[1]Historicals!F192</f>
        <v>0.01</v>
      </c>
      <c r="G137" s="64">
        <f>+[1]Historicals!G192</f>
        <v>-0.05</v>
      </c>
      <c r="H137" s="64">
        <f>+[1]Historicals!H192</f>
        <v>0.06</v>
      </c>
      <c r="I137" s="64">
        <f>+[1]Historicals!I192</f>
        <v>0.17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/>
      <c r="P137" s="65"/>
    </row>
    <row r="138" spans="1:16" x14ac:dyDescent="0.3">
      <c r="A138" s="44" t="s">
        <v>138</v>
      </c>
      <c r="B138" s="64" t="str">
        <f t="shared" ref="B138:I138" si="99">+IFERROR(B136-B137,"nm")</f>
        <v>nm</v>
      </c>
      <c r="C138" s="64">
        <f t="shared" si="99"/>
        <v>2.0303912059494236E-4</v>
      </c>
      <c r="D138" s="64">
        <f t="shared" si="99"/>
        <v>-6.3369607211847923E-2</v>
      </c>
      <c r="E138" s="64">
        <f t="shared" si="99"/>
        <v>-1.7199391171992817E-3</v>
      </c>
      <c r="F138" s="64">
        <f t="shared" si="99"/>
        <v>3.1468531468530434E-3</v>
      </c>
      <c r="G138" s="64">
        <f t="shared" si="99"/>
        <v>2.2363335173936766E-3</v>
      </c>
      <c r="H138" s="64">
        <f t="shared" si="99"/>
        <v>8.8721368512617582E-4</v>
      </c>
      <c r="I138" s="64">
        <f t="shared" si="99"/>
        <v>-4.646898059579127E-2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/>
      <c r="P138" s="65"/>
    </row>
    <row r="139" spans="1:16" x14ac:dyDescent="0.3">
      <c r="A139" s="45" t="s">
        <v>114</v>
      </c>
      <c r="B139" s="75">
        <f>+[1]Historicals!B121</f>
        <v>1251</v>
      </c>
      <c r="C139" s="75">
        <f>+[1]Historicals!C121</f>
        <v>1175</v>
      </c>
      <c r="D139" s="75">
        <f>+[1]Historicals!D121</f>
        <v>1185</v>
      </c>
      <c r="E139" s="75">
        <f>+[1]Historicals!E121</f>
        <v>1347</v>
      </c>
      <c r="F139" s="75">
        <f>+[1]Historicals!F121</f>
        <v>1395</v>
      </c>
      <c r="G139" s="75">
        <f>+[1]Historicals!G121</f>
        <v>1365</v>
      </c>
      <c r="H139" s="75">
        <f>+[1]Historicals!H121</f>
        <v>1494</v>
      </c>
      <c r="I139" s="75">
        <f>+[1]Historicals!I121</f>
        <v>1610</v>
      </c>
      <c r="J139" s="72">
        <f>I139*1</f>
        <v>1610</v>
      </c>
      <c r="K139" s="72">
        <f>J139*1</f>
        <v>1610</v>
      </c>
      <c r="L139" s="72">
        <f>K139*1</f>
        <v>1610</v>
      </c>
      <c r="M139" s="72">
        <f>L139*1</f>
        <v>1610</v>
      </c>
      <c r="N139" s="72">
        <f>M139*1</f>
        <v>1610</v>
      </c>
      <c r="O139" s="72"/>
      <c r="P139" s="72"/>
    </row>
    <row r="140" spans="1:16" x14ac:dyDescent="0.3">
      <c r="A140" s="44" t="s">
        <v>129</v>
      </c>
      <c r="B140" s="64" t="str">
        <f t="shared" ref="B140:I140" si="100">+IFERROR(B139/A139-1,"nm")</f>
        <v>nm</v>
      </c>
      <c r="C140" s="64">
        <f t="shared" si="100"/>
        <v>-6.0751398880895313E-2</v>
      </c>
      <c r="D140" s="64">
        <f t="shared" si="100"/>
        <v>8.5106382978723527E-3</v>
      </c>
      <c r="E140" s="64">
        <f t="shared" si="100"/>
        <v>0.13670886075949373</v>
      </c>
      <c r="F140" s="64">
        <f t="shared" si="100"/>
        <v>3.563474387527843E-2</v>
      </c>
      <c r="G140" s="64">
        <f t="shared" si="100"/>
        <v>-2.1505376344086002E-2</v>
      </c>
      <c r="H140" s="64">
        <f t="shared" si="100"/>
        <v>9.4505494505494614E-2</v>
      </c>
      <c r="I140" s="64">
        <f t="shared" si="100"/>
        <v>7.7643908969210251E-2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/>
      <c r="P140" s="65"/>
    </row>
    <row r="141" spans="1:16" x14ac:dyDescent="0.3">
      <c r="A141" s="44" t="s">
        <v>137</v>
      </c>
      <c r="B141" s="64">
        <f>+[1]Historicals!B193</f>
        <v>-6.4000000000000001E-2</v>
      </c>
      <c r="C141" s="64">
        <f>+[1]Historicals!C193</f>
        <v>-6.0999999999999999E-2</v>
      </c>
      <c r="D141" s="64">
        <f>+[1]Historicals!D193</f>
        <v>5.6000000000000001E-2</v>
      </c>
      <c r="E141" s="64">
        <f>+[1]Historicals!E193</f>
        <v>0.14000000000000001</v>
      </c>
      <c r="F141" s="64">
        <f>+[1]Historicals!F193</f>
        <v>0.04</v>
      </c>
      <c r="G141" s="64">
        <f>+[1]Historicals!G193</f>
        <v>-0.02</v>
      </c>
      <c r="H141" s="64">
        <f>+[1]Historicals!H193</f>
        <v>0.09</v>
      </c>
      <c r="I141" s="64">
        <f>+[1]Historicals!I193</f>
        <v>0.12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/>
      <c r="P141" s="65"/>
    </row>
    <row r="142" spans="1:16" x14ac:dyDescent="0.3">
      <c r="A142" s="44" t="s">
        <v>138</v>
      </c>
      <c r="B142" s="64" t="str">
        <f t="shared" ref="B142:I142" si="101">+IFERROR(B140-B141,"nm")</f>
        <v>nm</v>
      </c>
      <c r="C142" s="64">
        <f t="shared" si="101"/>
        <v>2.4860111910468552E-4</v>
      </c>
      <c r="D142" s="64">
        <f t="shared" si="101"/>
        <v>-4.7489361702127648E-2</v>
      </c>
      <c r="E142" s="64">
        <f t="shared" si="101"/>
        <v>-3.29113924050628E-3</v>
      </c>
      <c r="F142" s="64">
        <f t="shared" si="101"/>
        <v>-4.3652561247215713E-3</v>
      </c>
      <c r="G142" s="64">
        <f t="shared" si="101"/>
        <v>-1.505376344086002E-3</v>
      </c>
      <c r="H142" s="64">
        <f t="shared" si="101"/>
        <v>4.5054945054946172E-3</v>
      </c>
      <c r="I142" s="64">
        <f t="shared" si="101"/>
        <v>-4.2356091030789744E-2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/>
      <c r="P142" s="65"/>
    </row>
    <row r="143" spans="1:16" x14ac:dyDescent="0.3">
      <c r="A143" s="45" t="s">
        <v>115</v>
      </c>
      <c r="B143" s="75">
        <f>+[1]Historicals!B122</f>
        <v>309</v>
      </c>
      <c r="C143" s="75">
        <f>+[1]Historicals!C122</f>
        <v>289</v>
      </c>
      <c r="D143" s="75">
        <f>+[1]Historicals!D122</f>
        <v>267</v>
      </c>
      <c r="E143" s="75">
        <f>+[1]Historicals!E122</f>
        <v>244</v>
      </c>
      <c r="F143" s="75">
        <f>+[1]Historicals!F122</f>
        <v>237</v>
      </c>
      <c r="G143" s="75">
        <f>+[1]Historicals!G122</f>
        <v>214</v>
      </c>
      <c r="H143" s="75">
        <f>+[1]Historicals!H122</f>
        <v>190</v>
      </c>
      <c r="I143" s="75">
        <f>+[1]Historicals!I122</f>
        <v>234</v>
      </c>
      <c r="J143" s="72">
        <f>I143*1</f>
        <v>234</v>
      </c>
      <c r="K143" s="72">
        <f>J143*1</f>
        <v>234</v>
      </c>
      <c r="L143" s="72">
        <f>K143*1</f>
        <v>234</v>
      </c>
      <c r="M143" s="72">
        <f>L143*1</f>
        <v>234</v>
      </c>
      <c r="N143" s="72">
        <f>M143*1</f>
        <v>234</v>
      </c>
      <c r="O143" s="72"/>
      <c r="P143" s="72"/>
    </row>
    <row r="144" spans="1:16" x14ac:dyDescent="0.3">
      <c r="A144" s="44" t="s">
        <v>129</v>
      </c>
      <c r="B144" s="64" t="str">
        <f t="shared" ref="B144:I144" si="102">+IFERROR(B143/A143-1,"nm")</f>
        <v>nm</v>
      </c>
      <c r="C144" s="64">
        <f t="shared" si="102"/>
        <v>-6.4724919093851141E-2</v>
      </c>
      <c r="D144" s="64">
        <f t="shared" si="102"/>
        <v>-7.6124567474048388E-2</v>
      </c>
      <c r="E144" s="64">
        <f t="shared" si="102"/>
        <v>-8.6142322097378266E-2</v>
      </c>
      <c r="F144" s="64">
        <f t="shared" si="102"/>
        <v>-2.8688524590163911E-2</v>
      </c>
      <c r="G144" s="64">
        <f t="shared" si="102"/>
        <v>-9.7046413502109741E-2</v>
      </c>
      <c r="H144" s="64">
        <f t="shared" si="102"/>
        <v>-0.11214953271028039</v>
      </c>
      <c r="I144" s="64">
        <f t="shared" si="102"/>
        <v>0.23157894736842111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/>
      <c r="P144" s="65"/>
    </row>
    <row r="145" spans="1:16" x14ac:dyDescent="0.3">
      <c r="A145" s="44" t="s">
        <v>137</v>
      </c>
      <c r="B145" s="64">
        <f>+[1]Historicals!B194</f>
        <v>-6.9000000000000006E-2</v>
      </c>
      <c r="C145" s="64">
        <f>+[1]Historicals!C194</f>
        <v>-6.5000000000000002E-2</v>
      </c>
      <c r="D145" s="64">
        <f>+[1]Historicals!D194</f>
        <v>-0.01</v>
      </c>
      <c r="E145" s="64">
        <f>+[1]Historicals!E194</f>
        <v>-0.09</v>
      </c>
      <c r="F145" s="64">
        <f>+[1]Historicals!F194</f>
        <v>-0.03</v>
      </c>
      <c r="G145" s="64">
        <f>+[1]Historicals!G194</f>
        <v>-0.1</v>
      </c>
      <c r="H145" s="64">
        <f>+[1]Historicals!H194</f>
        <v>-0.11</v>
      </c>
      <c r="I145" s="64">
        <f>+[1]Historicals!I194</f>
        <v>0.28000000000000003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/>
      <c r="P145" s="65"/>
    </row>
    <row r="146" spans="1:16" x14ac:dyDescent="0.3">
      <c r="A146" s="44" t="s">
        <v>138</v>
      </c>
      <c r="B146" s="64" t="str">
        <f t="shared" ref="B146:I146" si="103">+IFERROR(B144-B145,"nm")</f>
        <v>nm</v>
      </c>
      <c r="C146" s="64">
        <f t="shared" si="103"/>
        <v>2.7508090614886127E-4</v>
      </c>
      <c r="D146" s="64">
        <f t="shared" si="103"/>
        <v>-6.6124567474048393E-2</v>
      </c>
      <c r="E146" s="64">
        <f t="shared" si="103"/>
        <v>3.8576779026217312E-3</v>
      </c>
      <c r="F146" s="64">
        <f t="shared" si="103"/>
        <v>1.3114754098360881E-3</v>
      </c>
      <c r="G146" s="64">
        <f t="shared" si="103"/>
        <v>2.9535864978902648E-3</v>
      </c>
      <c r="H146" s="64">
        <f t="shared" si="103"/>
        <v>-2.1495327102803857E-3</v>
      </c>
      <c r="I146" s="64">
        <f t="shared" si="103"/>
        <v>-4.842105263157892E-2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/>
      <c r="P146" s="65"/>
    </row>
    <row r="147" spans="1:16" x14ac:dyDescent="0.3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83">
        <f>J133*J149</f>
        <v>1938</v>
      </c>
      <c r="K147" s="83">
        <f>K133*K149</f>
        <v>1938</v>
      </c>
      <c r="L147" s="83">
        <f>L133*L149</f>
        <v>1938</v>
      </c>
      <c r="M147" s="83">
        <f>M133*M149</f>
        <v>1938</v>
      </c>
      <c r="N147" s="83">
        <f>N133*N149</f>
        <v>1938</v>
      </c>
      <c r="O147" s="83"/>
      <c r="P147" s="68"/>
    </row>
    <row r="148" spans="1:16" x14ac:dyDescent="0.3">
      <c r="A148" s="46" t="s">
        <v>129</v>
      </c>
      <c r="B148" s="64" t="str">
        <f t="shared" ref="B148:I148" si="105">+IFERROR(B147/A147-1,"nm")</f>
        <v>nm</v>
      </c>
      <c r="C148" s="64">
        <f t="shared" si="105"/>
        <v>0.14684591520165458</v>
      </c>
      <c r="D148" s="64">
        <f t="shared" si="105"/>
        <v>-6.7628494138863848E-2</v>
      </c>
      <c r="E148" s="64">
        <f t="shared" si="105"/>
        <v>0.20309477756286265</v>
      </c>
      <c r="F148" s="64">
        <f t="shared" si="105"/>
        <v>0.10610932475884249</v>
      </c>
      <c r="G148" s="64">
        <f t="shared" si="105"/>
        <v>-0.10610465116279066</v>
      </c>
      <c r="H148" s="64">
        <f t="shared" si="105"/>
        <v>0.27886178861788613</v>
      </c>
      <c r="I148" s="64">
        <f t="shared" si="105"/>
        <v>0.23204068658614108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/>
      <c r="P148" s="67"/>
    </row>
    <row r="149" spans="1:16" x14ac:dyDescent="0.3">
      <c r="A149" s="46" t="s">
        <v>131</v>
      </c>
      <c r="B149" s="64">
        <f t="shared" ref="B149:I149" si="106">+IFERROR(B147/B$133,"nm")</f>
        <v>0.20782290995056951</v>
      </c>
      <c r="C149" s="64">
        <f t="shared" si="106"/>
        <v>0.24266958424507659</v>
      </c>
      <c r="D149" s="64">
        <f t="shared" si="106"/>
        <v>0.21828161283512773</v>
      </c>
      <c r="E149" s="64">
        <f t="shared" si="106"/>
        <v>0.2408052651955091</v>
      </c>
      <c r="F149" s="64">
        <f t="shared" si="106"/>
        <v>0.26189569851541683</v>
      </c>
      <c r="G149" s="64">
        <f t="shared" si="106"/>
        <v>0.24463007159904535</v>
      </c>
      <c r="H149" s="64">
        <f t="shared" si="106"/>
        <v>0.2944038929440389</v>
      </c>
      <c r="I149" s="64">
        <f t="shared" si="106"/>
        <v>0.32544080604534004</v>
      </c>
      <c r="J149" s="63">
        <f>I149</f>
        <v>0.32544080604534004</v>
      </c>
      <c r="K149" s="63">
        <f>J149</f>
        <v>0.32544080604534004</v>
      </c>
      <c r="L149" s="63">
        <f>K149</f>
        <v>0.32544080604534004</v>
      </c>
      <c r="M149" s="63">
        <f>L149</f>
        <v>0.32544080604534004</v>
      </c>
      <c r="N149" s="63">
        <f>M149</f>
        <v>0.32544080604534004</v>
      </c>
      <c r="O149" s="63"/>
      <c r="P149" s="67"/>
    </row>
    <row r="150" spans="1:16" x14ac:dyDescent="0.3">
      <c r="A150" s="9" t="s">
        <v>132</v>
      </c>
      <c r="B150" s="1">
        <f>+[1]Historicals!B170</f>
        <v>49</v>
      </c>
      <c r="C150" s="1">
        <f>+[1]Historicals!C170</f>
        <v>43</v>
      </c>
      <c r="D150" s="1">
        <f>+[1]Historicals!D170</f>
        <v>54</v>
      </c>
      <c r="E150" s="1">
        <f>+[1]Historicals!E170</f>
        <v>55</v>
      </c>
      <c r="F150" s="1">
        <f>+[1]Historicals!F170</f>
        <v>53</v>
      </c>
      <c r="G150" s="1">
        <f>+[1]Historicals!G170</f>
        <v>46</v>
      </c>
      <c r="H150" s="1">
        <f>+[1]Historicals!H170</f>
        <v>43</v>
      </c>
      <c r="I150" s="1">
        <f>+[1]Historicals!I170</f>
        <v>42</v>
      </c>
      <c r="J150" s="66">
        <f>I150*1</f>
        <v>42</v>
      </c>
      <c r="K150" s="66">
        <f>J150*1</f>
        <v>42</v>
      </c>
      <c r="L150" s="66">
        <f>K150*1</f>
        <v>42</v>
      </c>
      <c r="M150" s="66">
        <f>L150*1</f>
        <v>42</v>
      </c>
      <c r="N150" s="66">
        <f>M150*1</f>
        <v>42</v>
      </c>
      <c r="O150" s="66"/>
      <c r="P150" s="68"/>
    </row>
    <row r="151" spans="1:16" x14ac:dyDescent="0.3">
      <c r="A151" s="46" t="s">
        <v>129</v>
      </c>
      <c r="B151" s="64" t="str">
        <f t="shared" ref="B151:I151" si="107">+IFERROR(B150/A150-1,"nm")</f>
        <v>nm</v>
      </c>
      <c r="C151" s="64">
        <f t="shared" si="107"/>
        <v>-0.12244897959183676</v>
      </c>
      <c r="D151" s="64">
        <f t="shared" si="107"/>
        <v>0.2558139534883721</v>
      </c>
      <c r="E151" s="64">
        <f t="shared" si="107"/>
        <v>1.8518518518518601E-2</v>
      </c>
      <c r="F151" s="64">
        <f t="shared" si="107"/>
        <v>-3.6363636363636376E-2</v>
      </c>
      <c r="G151" s="64">
        <f t="shared" si="107"/>
        <v>-0.13207547169811318</v>
      </c>
      <c r="H151" s="64">
        <f t="shared" si="107"/>
        <v>-6.5217391304347783E-2</v>
      </c>
      <c r="I151" s="64">
        <f t="shared" si="107"/>
        <v>-2.3255813953488413E-2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/>
      <c r="P151" s="67"/>
    </row>
    <row r="152" spans="1:16" x14ac:dyDescent="0.3">
      <c r="A152" s="46" t="s">
        <v>133</v>
      </c>
      <c r="B152" s="64">
        <f t="shared" ref="B152:I152" si="108">+IFERROR(B150/B$133,"nm")</f>
        <v>1.053084031807436E-2</v>
      </c>
      <c r="C152" s="64">
        <f t="shared" si="108"/>
        <v>9.4091903719912464E-3</v>
      </c>
      <c r="D152" s="64">
        <f t="shared" si="108"/>
        <v>1.1399620012666244E-2</v>
      </c>
      <c r="E152" s="64">
        <f t="shared" si="108"/>
        <v>1.064653503677894E-2</v>
      </c>
      <c r="F152" s="64">
        <f t="shared" si="108"/>
        <v>1.0087552341073468E-2</v>
      </c>
      <c r="G152" s="64">
        <f t="shared" si="108"/>
        <v>9.148766905330152E-3</v>
      </c>
      <c r="H152" s="64">
        <f t="shared" si="108"/>
        <v>8.0479131574022079E-3</v>
      </c>
      <c r="I152" s="64">
        <f t="shared" si="108"/>
        <v>7.0528967254408059E-3</v>
      </c>
      <c r="J152" s="63">
        <f t="shared" ref="J152:N153" si="109">I152</f>
        <v>7.0528967254408059E-3</v>
      </c>
      <c r="K152" s="63">
        <f t="shared" si="109"/>
        <v>7.0528967254408059E-3</v>
      </c>
      <c r="L152" s="63">
        <f t="shared" si="109"/>
        <v>7.0528967254408059E-3</v>
      </c>
      <c r="M152" s="63">
        <f t="shared" si="109"/>
        <v>7.0528967254408059E-3</v>
      </c>
      <c r="N152" s="63">
        <f t="shared" si="109"/>
        <v>7.0528967254408059E-3</v>
      </c>
      <c r="O152" s="63"/>
      <c r="P152" s="67"/>
    </row>
    <row r="153" spans="1:16" x14ac:dyDescent="0.3">
      <c r="A153" s="46" t="s">
        <v>140</v>
      </c>
      <c r="B153" s="64">
        <f t="shared" ref="B153:I153" si="110">+IFERROR(B150/B160,"nm")</f>
        <v>0.15909090909090909</v>
      </c>
      <c r="C153" s="64">
        <f t="shared" si="110"/>
        <v>0.12951807228915663</v>
      </c>
      <c r="D153" s="64">
        <f t="shared" si="110"/>
        <v>0.15743440233236153</v>
      </c>
      <c r="E153" s="64">
        <f t="shared" si="110"/>
        <v>0.16224188790560473</v>
      </c>
      <c r="F153" s="64">
        <f t="shared" si="110"/>
        <v>0.16257668711656442</v>
      </c>
      <c r="G153" s="64">
        <f t="shared" si="110"/>
        <v>0.1554054054054054</v>
      </c>
      <c r="H153" s="64">
        <f t="shared" si="110"/>
        <v>0.14144736842105263</v>
      </c>
      <c r="I153" s="64">
        <f t="shared" si="110"/>
        <v>0.15328467153284672</v>
      </c>
      <c r="J153" s="63">
        <f t="shared" si="109"/>
        <v>0.15328467153284672</v>
      </c>
      <c r="K153" s="63">
        <f t="shared" si="109"/>
        <v>0.15328467153284672</v>
      </c>
      <c r="L153" s="63">
        <f t="shared" si="109"/>
        <v>0.15328467153284672</v>
      </c>
      <c r="M153" s="63">
        <f t="shared" si="109"/>
        <v>0.15328467153284672</v>
      </c>
      <c r="N153" s="63">
        <f t="shared" si="109"/>
        <v>0.15328467153284672</v>
      </c>
      <c r="O153" s="63"/>
      <c r="P153" s="67"/>
    </row>
    <row r="154" spans="1:16" x14ac:dyDescent="0.3">
      <c r="A154" s="9" t="s">
        <v>134</v>
      </c>
      <c r="B154" s="1">
        <f>+[1]Historicals!B137</f>
        <v>918</v>
      </c>
      <c r="C154" s="1">
        <f>+[1]Historicals!C137</f>
        <v>1066</v>
      </c>
      <c r="D154" s="1">
        <f>+[1]Historicals!D137</f>
        <v>980</v>
      </c>
      <c r="E154" s="1">
        <f>+[1]Historicals!E137</f>
        <v>1189</v>
      </c>
      <c r="F154" s="1">
        <f>+[1]Historicals!F137</f>
        <v>1323</v>
      </c>
      <c r="G154" s="1">
        <f>+[1]Historicals!G137</f>
        <v>1184</v>
      </c>
      <c r="H154" s="1">
        <f>+[1]Historicals!H137</f>
        <v>1530</v>
      </c>
      <c r="I154" s="1">
        <f>+[1]Historicals!I137</f>
        <v>1896</v>
      </c>
      <c r="J154" s="83">
        <f>J147-J150</f>
        <v>1896</v>
      </c>
      <c r="K154" s="83">
        <f>K147-K150</f>
        <v>1896</v>
      </c>
      <c r="L154" s="83">
        <f>L147-L150</f>
        <v>1896</v>
      </c>
      <c r="M154" s="83">
        <f>M147-M150</f>
        <v>1896</v>
      </c>
      <c r="N154" s="83">
        <f>N147-N150</f>
        <v>1896</v>
      </c>
      <c r="O154" s="83"/>
      <c r="P154" s="68"/>
    </row>
    <row r="155" spans="1:16" x14ac:dyDescent="0.3">
      <c r="A155" s="46" t="s">
        <v>129</v>
      </c>
      <c r="B155" s="64" t="str">
        <f t="shared" ref="B155:I155" si="111">+IFERROR(B154/A154-1,"nm")</f>
        <v>nm</v>
      </c>
      <c r="C155" s="64">
        <f t="shared" si="111"/>
        <v>0.16122004357298469</v>
      </c>
      <c r="D155" s="64">
        <f t="shared" si="111"/>
        <v>-8.0675422138836828E-2</v>
      </c>
      <c r="E155" s="64">
        <f t="shared" si="111"/>
        <v>0.21326530612244898</v>
      </c>
      <c r="F155" s="64">
        <f t="shared" si="111"/>
        <v>0.11269974768713209</v>
      </c>
      <c r="G155" s="64">
        <f t="shared" si="111"/>
        <v>-0.1050642479213908</v>
      </c>
      <c r="H155" s="64">
        <f t="shared" si="111"/>
        <v>0.29222972972972983</v>
      </c>
      <c r="I155" s="64">
        <f t="shared" si="111"/>
        <v>0.23921568627450984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/>
      <c r="P155" s="65"/>
    </row>
    <row r="156" spans="1:16" x14ac:dyDescent="0.3">
      <c r="A156" s="46" t="s">
        <v>131</v>
      </c>
      <c r="B156" s="64">
        <f t="shared" ref="B156:I156" si="112">+IFERROR(B154/B$133,"nm")</f>
        <v>0.19729206963249515</v>
      </c>
      <c r="C156" s="64">
        <f t="shared" si="112"/>
        <v>0.23326039387308534</v>
      </c>
      <c r="D156" s="64">
        <f t="shared" si="112"/>
        <v>0.20688199282246147</v>
      </c>
      <c r="E156" s="64">
        <f t="shared" si="112"/>
        <v>0.23015873015873015</v>
      </c>
      <c r="F156" s="64">
        <f t="shared" si="112"/>
        <v>0.25180814617434338</v>
      </c>
      <c r="G156" s="64">
        <f t="shared" si="112"/>
        <v>0.2354813046937152</v>
      </c>
      <c r="H156" s="64">
        <f t="shared" si="112"/>
        <v>0.28635597978663674</v>
      </c>
      <c r="I156" s="64">
        <f t="shared" si="112"/>
        <v>0.31838790931989924</v>
      </c>
      <c r="J156" s="63">
        <f>I156</f>
        <v>0.31838790931989924</v>
      </c>
      <c r="K156" s="63">
        <f>J156</f>
        <v>0.31838790931989924</v>
      </c>
      <c r="L156" s="63">
        <f>K156</f>
        <v>0.31838790931989924</v>
      </c>
      <c r="M156" s="63">
        <f>L156</f>
        <v>0.31838790931989924</v>
      </c>
      <c r="N156" s="63">
        <f>M156</f>
        <v>0.31838790931989924</v>
      </c>
      <c r="O156" s="63"/>
      <c r="P156" s="63"/>
    </row>
    <row r="157" spans="1:16" x14ac:dyDescent="0.3">
      <c r="A157" s="9" t="s">
        <v>135</v>
      </c>
      <c r="B157" s="1">
        <f>+[1]Historicals!B159</f>
        <v>52</v>
      </c>
      <c r="C157" s="1">
        <f>+[1]Historicals!C159</f>
        <v>64</v>
      </c>
      <c r="D157" s="1">
        <f>+[1]Historicals!D159</f>
        <v>59</v>
      </c>
      <c r="E157" s="1">
        <f>+[1]Historicals!E159</f>
        <v>49</v>
      </c>
      <c r="F157" s="1">
        <f>+[1]Historicals!F159</f>
        <v>47</v>
      </c>
      <c r="G157" s="1">
        <f>+[1]Historicals!G159</f>
        <v>41</v>
      </c>
      <c r="H157" s="1">
        <f>+[1]Historicals!H159</f>
        <v>54</v>
      </c>
      <c r="I157" s="1">
        <f>+[1]Historicals!I159</f>
        <v>56</v>
      </c>
      <c r="J157" s="66">
        <f>I157*1</f>
        <v>56</v>
      </c>
      <c r="K157" s="66">
        <f>J157*1</f>
        <v>56</v>
      </c>
      <c r="L157" s="66">
        <f>K157*1</f>
        <v>56</v>
      </c>
      <c r="M157" s="66">
        <f>L157*1</f>
        <v>56</v>
      </c>
      <c r="N157" s="66">
        <f>M157*1</f>
        <v>56</v>
      </c>
      <c r="O157" s="66"/>
      <c r="P157" s="66"/>
    </row>
    <row r="158" spans="1:16" x14ac:dyDescent="0.3">
      <c r="A158" s="46" t="s">
        <v>129</v>
      </c>
      <c r="B158" s="65" t="str">
        <f t="shared" ref="B158:I158" si="113">+IFERROR(B157/A157-1,"nm")</f>
        <v>nm</v>
      </c>
      <c r="C158" s="65">
        <f t="shared" si="113"/>
        <v>0.23076923076923084</v>
      </c>
      <c r="D158" s="65">
        <f t="shared" si="113"/>
        <v>-7.8125E-2</v>
      </c>
      <c r="E158" s="65">
        <f t="shared" si="113"/>
        <v>-0.16949152542372881</v>
      </c>
      <c r="F158" s="65">
        <f t="shared" si="113"/>
        <v>-4.081632653061229E-2</v>
      </c>
      <c r="G158" s="65">
        <f t="shared" si="113"/>
        <v>-0.12765957446808507</v>
      </c>
      <c r="H158" s="65">
        <f t="shared" si="113"/>
        <v>0.31707317073170738</v>
      </c>
      <c r="I158" s="65">
        <f t="shared" si="113"/>
        <v>3.7037037037036979E-2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/>
      <c r="P158" s="65"/>
    </row>
    <row r="159" spans="1:16" x14ac:dyDescent="0.3">
      <c r="A159" s="46" t="s">
        <v>133</v>
      </c>
      <c r="B159" s="64">
        <f t="shared" ref="B159:I159" si="114">+IFERROR(B157/B$133,"nm")</f>
        <v>1.117558564367075E-2</v>
      </c>
      <c r="C159" s="64">
        <f t="shared" si="114"/>
        <v>1.400437636761488E-2</v>
      </c>
      <c r="D159" s="64">
        <f t="shared" si="114"/>
        <v>1.2455140384209416E-2</v>
      </c>
      <c r="E159" s="64">
        <f t="shared" si="114"/>
        <v>9.485094850948509E-3</v>
      </c>
      <c r="F159" s="64">
        <f t="shared" si="114"/>
        <v>8.9455652835934533E-3</v>
      </c>
      <c r="G159" s="64">
        <f t="shared" si="114"/>
        <v>8.1543357199681775E-3</v>
      </c>
      <c r="H159" s="64">
        <f t="shared" si="114"/>
        <v>1.0106681639528355E-2</v>
      </c>
      <c r="I159" s="64">
        <f t="shared" si="114"/>
        <v>9.4038623005877411E-3</v>
      </c>
      <c r="J159" s="63">
        <f>I159</f>
        <v>9.4038623005877411E-3</v>
      </c>
      <c r="K159" s="63">
        <f>J159</f>
        <v>9.4038623005877411E-3</v>
      </c>
      <c r="L159" s="63">
        <f>K159</f>
        <v>9.4038623005877411E-3</v>
      </c>
      <c r="M159" s="63">
        <f>L159</f>
        <v>9.4038623005877411E-3</v>
      </c>
      <c r="N159" s="63">
        <f>M159</f>
        <v>9.4038623005877411E-3</v>
      </c>
      <c r="O159" s="63"/>
      <c r="P159" s="63"/>
    </row>
    <row r="160" spans="1:16" x14ac:dyDescent="0.3">
      <c r="A160" s="9" t="s">
        <v>141</v>
      </c>
      <c r="B160" s="1">
        <f>+[1]Historicals!B148</f>
        <v>308</v>
      </c>
      <c r="C160" s="1">
        <f>+[1]Historicals!C148</f>
        <v>332</v>
      </c>
      <c r="D160" s="1">
        <f>+[1]Historicals!D148</f>
        <v>343</v>
      </c>
      <c r="E160" s="1">
        <f>+[1]Historicals!E148</f>
        <v>339</v>
      </c>
      <c r="F160" s="1">
        <f>+[1]Historicals!F148</f>
        <v>326</v>
      </c>
      <c r="G160" s="1">
        <f>+[1]Historicals!G148</f>
        <v>296</v>
      </c>
      <c r="H160" s="1">
        <f>+[1]Historicals!H148</f>
        <v>304</v>
      </c>
      <c r="I160" s="1">
        <f>+[1]Historicals!I148</f>
        <v>274</v>
      </c>
      <c r="J160" s="66">
        <f>I160*1</f>
        <v>274</v>
      </c>
      <c r="K160" s="66">
        <f>J160*1</f>
        <v>274</v>
      </c>
      <c r="L160" s="66">
        <f>K160*1</f>
        <v>274</v>
      </c>
      <c r="M160" s="66">
        <f>L160*1</f>
        <v>274</v>
      </c>
      <c r="N160" s="66">
        <f>M160*1</f>
        <v>274</v>
      </c>
      <c r="O160" s="66"/>
      <c r="P160" s="66"/>
    </row>
    <row r="161" spans="1:16" x14ac:dyDescent="0.3">
      <c r="A161" s="46" t="s">
        <v>129</v>
      </c>
      <c r="B161" s="64" t="str">
        <f t="shared" ref="B161:I161" si="115">+IFERROR(B160/A160-1,"nm")</f>
        <v>nm</v>
      </c>
      <c r="C161" s="64">
        <f t="shared" si="115"/>
        <v>7.7922077922077948E-2</v>
      </c>
      <c r="D161" s="64">
        <f t="shared" si="115"/>
        <v>3.3132530120481896E-2</v>
      </c>
      <c r="E161" s="64">
        <f t="shared" si="115"/>
        <v>-1.1661807580174877E-2</v>
      </c>
      <c r="F161" s="64">
        <f t="shared" si="115"/>
        <v>-3.8348082595870192E-2</v>
      </c>
      <c r="G161" s="64">
        <f t="shared" si="115"/>
        <v>-9.2024539877300637E-2</v>
      </c>
      <c r="H161" s="64">
        <f t="shared" si="115"/>
        <v>2.7027027027026973E-2</v>
      </c>
      <c r="I161" s="64">
        <f t="shared" si="115"/>
        <v>-9.8684210526315819E-2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/>
      <c r="P161" s="65"/>
    </row>
    <row r="162" spans="1:16" x14ac:dyDescent="0.3">
      <c r="A162" s="46" t="s">
        <v>133</v>
      </c>
      <c r="B162" s="64">
        <f t="shared" ref="B162:I162" si="116">+IFERROR(B160/B$133,"nm")</f>
        <v>6.6193853427895979E-2</v>
      </c>
      <c r="C162" s="64">
        <f t="shared" si="116"/>
        <v>7.264770240700219E-2</v>
      </c>
      <c r="D162" s="64">
        <f t="shared" si="116"/>
        <v>7.2408697487861509E-2</v>
      </c>
      <c r="E162" s="64">
        <f t="shared" si="116"/>
        <v>6.5621370499419282E-2</v>
      </c>
      <c r="F162" s="64">
        <f t="shared" si="116"/>
        <v>6.2047963456414161E-2</v>
      </c>
      <c r="G162" s="64">
        <f t="shared" si="116"/>
        <v>5.88703261734288E-2</v>
      </c>
      <c r="H162" s="64">
        <f t="shared" si="116"/>
        <v>5.6896874415122589E-2</v>
      </c>
      <c r="I162" s="64">
        <f t="shared" si="116"/>
        <v>4.6011754827875735E-2</v>
      </c>
      <c r="J162" s="63">
        <f>I162</f>
        <v>4.6011754827875735E-2</v>
      </c>
      <c r="K162" s="63">
        <f>J162</f>
        <v>4.6011754827875735E-2</v>
      </c>
      <c r="L162" s="63">
        <f>K162</f>
        <v>4.6011754827875735E-2</v>
      </c>
      <c r="M162" s="63">
        <f>L162</f>
        <v>4.6011754827875735E-2</v>
      </c>
      <c r="N162" s="63">
        <f>M162</f>
        <v>4.6011754827875735E-2</v>
      </c>
      <c r="O162" s="63"/>
      <c r="P162" s="63"/>
    </row>
    <row r="163" spans="1:16" x14ac:dyDescent="0.3">
      <c r="A163" s="76" t="s">
        <v>104</v>
      </c>
      <c r="B163" s="70"/>
      <c r="C163" s="70"/>
      <c r="D163" s="70"/>
      <c r="E163" s="70"/>
      <c r="F163" s="70"/>
      <c r="G163" s="70"/>
      <c r="H163" s="70"/>
      <c r="I163" s="70"/>
      <c r="J163" s="69"/>
      <c r="K163" s="69"/>
      <c r="L163" s="69"/>
      <c r="M163" s="69"/>
      <c r="N163" s="69"/>
      <c r="O163" s="69"/>
      <c r="P163" s="69"/>
    </row>
    <row r="164" spans="1:16" x14ac:dyDescent="0.3">
      <c r="A164" s="9" t="s">
        <v>136</v>
      </c>
      <c r="B164" s="1">
        <f>+[1]Historicals!B125</f>
        <v>1982</v>
      </c>
      <c r="C164" s="1">
        <f>+[1]Historicals!C125</f>
        <v>1955</v>
      </c>
      <c r="D164" s="1">
        <f>+[1]Historicals!D125</f>
        <v>2042</v>
      </c>
      <c r="E164" s="1">
        <f>+[1]Historicals!E125</f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83">
        <f t="shared" si="117"/>
        <v>2346</v>
      </c>
      <c r="K164" s="83">
        <f t="shared" si="117"/>
        <v>2346</v>
      </c>
      <c r="L164" s="83">
        <f t="shared" si="117"/>
        <v>2346</v>
      </c>
      <c r="M164" s="83">
        <f t="shared" si="117"/>
        <v>2346</v>
      </c>
      <c r="N164" s="83">
        <f t="shared" si="117"/>
        <v>2346</v>
      </c>
      <c r="O164" s="68"/>
      <c r="P164" s="83"/>
    </row>
    <row r="165" spans="1:16" x14ac:dyDescent="0.3">
      <c r="A165" s="44" t="s">
        <v>129</v>
      </c>
      <c r="B165" s="64" t="str">
        <f t="shared" ref="B165:I165" si="118">+IFERROR(B164/A164-1,"nm")</f>
        <v>nm</v>
      </c>
      <c r="C165" s="64">
        <f t="shared" si="118"/>
        <v>-1.3622603430877955E-2</v>
      </c>
      <c r="D165" s="64">
        <f t="shared" si="118"/>
        <v>4.4501278772378416E-2</v>
      </c>
      <c r="E165" s="64">
        <f t="shared" si="118"/>
        <v>-7.6395690499510338E-2</v>
      </c>
      <c r="F165" s="64">
        <f t="shared" si="118"/>
        <v>1.0604453870625585E-2</v>
      </c>
      <c r="G165" s="64">
        <f t="shared" si="118"/>
        <v>-3.147953830010497E-2</v>
      </c>
      <c r="H165" s="64">
        <f t="shared" si="118"/>
        <v>0.19447453954496208</v>
      </c>
      <c r="I165" s="64">
        <f t="shared" si="118"/>
        <v>6.3945578231292544E-2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/>
      <c r="P165" s="65"/>
    </row>
    <row r="166" spans="1:16" x14ac:dyDescent="0.3">
      <c r="A166" s="45" t="s">
        <v>113</v>
      </c>
      <c r="B166" s="75">
        <f>+[1]Historicals!B126</f>
        <v>0</v>
      </c>
      <c r="C166" s="75">
        <f>+[1]Historicals!C126</f>
        <v>0</v>
      </c>
      <c r="D166" s="75">
        <f>+[1]Historicals!D126</f>
        <v>0</v>
      </c>
      <c r="E166" s="75">
        <f>+[1]Historicals!E126</f>
        <v>0</v>
      </c>
      <c r="F166" s="75">
        <f>+[1]Historicals!F126</f>
        <v>1658</v>
      </c>
      <c r="G166" s="75">
        <f>+[1]Historicals!G126</f>
        <v>1642</v>
      </c>
      <c r="H166" s="75">
        <f>+[1]Historicals!H126</f>
        <v>1986</v>
      </c>
      <c r="I166" s="75">
        <f>+[1]Historicals!I126</f>
        <v>2094</v>
      </c>
      <c r="J166" s="72">
        <f>I166*1</f>
        <v>2094</v>
      </c>
      <c r="K166" s="72">
        <f>J166*1</f>
        <v>2094</v>
      </c>
      <c r="L166" s="72">
        <f>K166*1</f>
        <v>2094</v>
      </c>
      <c r="M166" s="72">
        <f>L166*1</f>
        <v>2094</v>
      </c>
      <c r="N166" s="72">
        <f>M166*1</f>
        <v>2094</v>
      </c>
      <c r="O166" s="72"/>
      <c r="P166" s="72"/>
    </row>
    <row r="167" spans="1:16" x14ac:dyDescent="0.3">
      <c r="A167" s="44" t="s">
        <v>129</v>
      </c>
      <c r="B167" s="64" t="str">
        <f t="shared" ref="B167:I167" si="119">+IFERROR(B166/A166-1,"nm")</f>
        <v>nm</v>
      </c>
      <c r="C167" s="64" t="str">
        <f t="shared" si="119"/>
        <v>nm</v>
      </c>
      <c r="D167" s="64" t="str">
        <f t="shared" si="119"/>
        <v>nm</v>
      </c>
      <c r="E167" s="64" t="str">
        <f t="shared" si="119"/>
        <v>nm</v>
      </c>
      <c r="F167" s="64" t="str">
        <f t="shared" si="119"/>
        <v>nm</v>
      </c>
      <c r="G167" s="64">
        <f t="shared" si="119"/>
        <v>-9.6501809408926498E-3</v>
      </c>
      <c r="H167" s="64">
        <f t="shared" si="119"/>
        <v>0.2095006090133984</v>
      </c>
      <c r="I167" s="64">
        <f t="shared" si="119"/>
        <v>5.4380664652567967E-2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  <c r="O167" s="65"/>
      <c r="P167" s="65"/>
    </row>
    <row r="168" spans="1:16" x14ac:dyDescent="0.3">
      <c r="A168" s="44" t="s">
        <v>137</v>
      </c>
      <c r="B168" s="64">
        <f>+[1]Historicals!B198</f>
        <v>0</v>
      </c>
      <c r="C168" s="64">
        <f>+[1]Historicals!C198</f>
        <v>0</v>
      </c>
      <c r="D168" s="64">
        <f>+[1]Historicals!D198</f>
        <v>0</v>
      </c>
      <c r="E168" s="64">
        <f>+[1]Historicals!E198</f>
        <v>0</v>
      </c>
      <c r="F168" s="64">
        <f>+[1]Historicals!F198</f>
        <v>0</v>
      </c>
      <c r="G168" s="64">
        <f>+[1]Historicals!G198</f>
        <v>-9.6501809408926498E-3</v>
      </c>
      <c r="H168" s="64">
        <f>+[1]Historicals!H198</f>
        <v>0.2095006090133984</v>
      </c>
      <c r="I168" s="64">
        <f>+[1]Historicals!I198</f>
        <v>0.06</v>
      </c>
      <c r="J168" s="65">
        <v>0</v>
      </c>
      <c r="K168" s="65">
        <v>0</v>
      </c>
      <c r="L168" s="65">
        <v>0</v>
      </c>
      <c r="M168" s="65">
        <v>0</v>
      </c>
      <c r="N168" s="65">
        <v>0</v>
      </c>
      <c r="O168" s="65"/>
      <c r="P168" s="65"/>
    </row>
    <row r="169" spans="1:16" x14ac:dyDescent="0.3">
      <c r="A169" s="44" t="s">
        <v>138</v>
      </c>
      <c r="B169" s="64" t="str">
        <f t="shared" ref="B169:I169" si="120">+IFERROR(B167-B168,"nm")</f>
        <v>nm</v>
      </c>
      <c r="C169" s="64" t="str">
        <f t="shared" si="120"/>
        <v>nm</v>
      </c>
      <c r="D169" s="64" t="str">
        <f t="shared" si="120"/>
        <v>nm</v>
      </c>
      <c r="E169" s="64" t="str">
        <f t="shared" si="120"/>
        <v>nm</v>
      </c>
      <c r="F169" s="64" t="str">
        <f t="shared" si="120"/>
        <v>nm</v>
      </c>
      <c r="G169" s="64">
        <f t="shared" si="120"/>
        <v>0</v>
      </c>
      <c r="H169" s="64">
        <f t="shared" si="120"/>
        <v>0</v>
      </c>
      <c r="I169" s="64">
        <f t="shared" si="120"/>
        <v>-5.6193353474320307E-3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/>
      <c r="P169" s="65"/>
    </row>
    <row r="170" spans="1:16" x14ac:dyDescent="0.3">
      <c r="A170" s="45" t="s">
        <v>114</v>
      </c>
      <c r="B170" s="75">
        <f>+[1]Historicals!B127</f>
        <v>0</v>
      </c>
      <c r="C170" s="75">
        <f>+[1]Historicals!C127</f>
        <v>0</v>
      </c>
      <c r="D170" s="75">
        <f>+[1]Historicals!D127</f>
        <v>0</v>
      </c>
      <c r="E170" s="75">
        <f>+[1]Historicals!E127</f>
        <v>0</v>
      </c>
      <c r="F170" s="75">
        <f>+[1]Historicals!F127</f>
        <v>118</v>
      </c>
      <c r="G170" s="75">
        <f>+[1]Historicals!G127</f>
        <v>89</v>
      </c>
      <c r="H170" s="75">
        <f>+[1]Historicals!H127</f>
        <v>104</v>
      </c>
      <c r="I170" s="75">
        <f>+[1]Historicals!I127</f>
        <v>103</v>
      </c>
      <c r="J170" s="72">
        <f>I170*1</f>
        <v>103</v>
      </c>
      <c r="K170" s="72">
        <f>J170*1</f>
        <v>103</v>
      </c>
      <c r="L170" s="72">
        <f>K170*1</f>
        <v>103</v>
      </c>
      <c r="M170" s="72">
        <f>L170*1</f>
        <v>103</v>
      </c>
      <c r="N170" s="72">
        <f>M170*1</f>
        <v>103</v>
      </c>
      <c r="O170" s="72"/>
      <c r="P170" s="72"/>
    </row>
    <row r="171" spans="1:16" x14ac:dyDescent="0.3">
      <c r="A171" s="44" t="s">
        <v>129</v>
      </c>
      <c r="B171" s="64" t="str">
        <f t="shared" ref="B171:I171" si="121">+IFERROR(B170/A170-1,"nm")</f>
        <v>nm</v>
      </c>
      <c r="C171" s="64" t="str">
        <f t="shared" si="121"/>
        <v>nm</v>
      </c>
      <c r="D171" s="64" t="str">
        <f t="shared" si="121"/>
        <v>nm</v>
      </c>
      <c r="E171" s="64" t="str">
        <f t="shared" si="121"/>
        <v>nm</v>
      </c>
      <c r="F171" s="64" t="str">
        <f t="shared" si="121"/>
        <v>nm</v>
      </c>
      <c r="G171" s="64">
        <f t="shared" si="121"/>
        <v>-0.24576271186440679</v>
      </c>
      <c r="H171" s="64">
        <f t="shared" si="121"/>
        <v>0.1685393258426966</v>
      </c>
      <c r="I171" s="64">
        <f t="shared" si="121"/>
        <v>-9.6153846153845812E-3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/>
      <c r="P171" s="65"/>
    </row>
    <row r="172" spans="1:16" x14ac:dyDescent="0.3">
      <c r="A172" s="44" t="s">
        <v>137</v>
      </c>
      <c r="B172" s="64">
        <f>+[1]Historicals!B199</f>
        <v>0</v>
      </c>
      <c r="C172" s="64">
        <f>+[1]Historicals!C199</f>
        <v>0</v>
      </c>
      <c r="D172" s="64">
        <f>+[1]Historicals!D199</f>
        <v>0</v>
      </c>
      <c r="E172" s="64">
        <f>+[1]Historicals!E199</f>
        <v>0</v>
      </c>
      <c r="F172" s="64">
        <f>+[1]Historicals!F199</f>
        <v>0</v>
      </c>
      <c r="G172" s="64">
        <f>+[1]Historicals!G199</f>
        <v>-0.24576271186440679</v>
      </c>
      <c r="H172" s="64">
        <f>+[1]Historicals!H199</f>
        <v>0.1685393258426966</v>
      </c>
      <c r="I172" s="64">
        <f>+[1]Historicals!I199</f>
        <v>-0.03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  <c r="O172" s="65"/>
      <c r="P172" s="65"/>
    </row>
    <row r="173" spans="1:16" x14ac:dyDescent="0.3">
      <c r="A173" s="44" t="s">
        <v>138</v>
      </c>
      <c r="B173" s="64" t="str">
        <f t="shared" ref="B173:I173" si="122">+IFERROR(B171-B172,"nm")</f>
        <v>nm</v>
      </c>
      <c r="C173" s="64" t="str">
        <f t="shared" si="122"/>
        <v>nm</v>
      </c>
      <c r="D173" s="64" t="str">
        <f t="shared" si="122"/>
        <v>nm</v>
      </c>
      <c r="E173" s="64" t="str">
        <f t="shared" si="122"/>
        <v>nm</v>
      </c>
      <c r="F173" s="64" t="str">
        <f t="shared" si="122"/>
        <v>nm</v>
      </c>
      <c r="G173" s="64">
        <f t="shared" si="122"/>
        <v>0</v>
      </c>
      <c r="H173" s="64">
        <f t="shared" si="122"/>
        <v>0</v>
      </c>
      <c r="I173" s="64">
        <f t="shared" si="122"/>
        <v>2.0384615384615418E-2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/>
      <c r="P173" s="65"/>
    </row>
    <row r="174" spans="1:16" x14ac:dyDescent="0.3">
      <c r="A174" s="45" t="s">
        <v>115</v>
      </c>
      <c r="B174" s="75">
        <f>+[1]Historicals!B128</f>
        <v>0</v>
      </c>
      <c r="C174" s="75">
        <f>+[1]Historicals!C128</f>
        <v>0</v>
      </c>
      <c r="D174" s="75">
        <f>+[1]Historicals!D128</f>
        <v>0</v>
      </c>
      <c r="E174" s="75">
        <f>+[1]Historicals!E128</f>
        <v>0</v>
      </c>
      <c r="F174" s="75">
        <f>+[1]Historicals!F128</f>
        <v>24</v>
      </c>
      <c r="G174" s="75">
        <f>+[1]Historicals!G128</f>
        <v>25</v>
      </c>
      <c r="H174" s="75">
        <f>+[1]Historicals!H128</f>
        <v>29</v>
      </c>
      <c r="I174" s="75">
        <f>+[1]Historicals!I128</f>
        <v>26</v>
      </c>
      <c r="J174" s="72">
        <f>I174*1</f>
        <v>26</v>
      </c>
      <c r="K174" s="72">
        <f>J174*1</f>
        <v>26</v>
      </c>
      <c r="L174" s="72">
        <f>K174*1</f>
        <v>26</v>
      </c>
      <c r="M174" s="72">
        <f>L174*1</f>
        <v>26</v>
      </c>
      <c r="N174" s="72">
        <f>M174*1</f>
        <v>26</v>
      </c>
      <c r="O174" s="72"/>
      <c r="P174" s="72"/>
    </row>
    <row r="175" spans="1:16" x14ac:dyDescent="0.3">
      <c r="A175" s="44" t="s">
        <v>129</v>
      </c>
      <c r="B175" s="64" t="str">
        <f t="shared" ref="B175:I175" si="123">+IFERROR(B174/A174-1,"nm")</f>
        <v>nm</v>
      </c>
      <c r="C175" s="64" t="str">
        <f t="shared" si="123"/>
        <v>nm</v>
      </c>
      <c r="D175" s="64" t="str">
        <f t="shared" si="123"/>
        <v>nm</v>
      </c>
      <c r="E175" s="64" t="str">
        <f t="shared" si="123"/>
        <v>nm</v>
      </c>
      <c r="F175" s="64" t="str">
        <f t="shared" si="123"/>
        <v>nm</v>
      </c>
      <c r="G175" s="64">
        <f t="shared" si="123"/>
        <v>4.1666666666666741E-2</v>
      </c>
      <c r="H175" s="64">
        <f t="shared" si="123"/>
        <v>0.15999999999999992</v>
      </c>
      <c r="I175" s="64">
        <f t="shared" si="123"/>
        <v>-0.10344827586206895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/>
      <c r="P175" s="65"/>
    </row>
    <row r="176" spans="1:16" x14ac:dyDescent="0.3">
      <c r="A176" s="44" t="s">
        <v>137</v>
      </c>
      <c r="B176" s="64">
        <f>+[1]Historicals!B200</f>
        <v>0</v>
      </c>
      <c r="C176" s="64">
        <f>+[1]Historicals!C200</f>
        <v>0</v>
      </c>
      <c r="D176" s="64">
        <f>+[1]Historicals!D200</f>
        <v>0</v>
      </c>
      <c r="E176" s="64">
        <f>+[1]Historicals!E200</f>
        <v>0</v>
      </c>
      <c r="F176" s="64">
        <f>+[1]Historicals!F200</f>
        <v>0</v>
      </c>
      <c r="G176" s="64">
        <f>+[1]Historicals!G200</f>
        <v>4.1666666666666741E-2</v>
      </c>
      <c r="H176" s="64">
        <f>+[1]Historicals!H200</f>
        <v>0.15999999999999992</v>
      </c>
      <c r="I176" s="64">
        <f>+[1]Historicals!I200</f>
        <v>-0.16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/>
      <c r="P176" s="65"/>
    </row>
    <row r="177" spans="1:16" x14ac:dyDescent="0.3">
      <c r="A177" s="44" t="s">
        <v>138</v>
      </c>
      <c r="B177" s="64" t="str">
        <f t="shared" ref="B177:I177" si="124">+IFERROR(B175-B176,"nm")</f>
        <v>nm</v>
      </c>
      <c r="C177" s="64" t="str">
        <f t="shared" si="124"/>
        <v>nm</v>
      </c>
      <c r="D177" s="64" t="str">
        <f t="shared" si="124"/>
        <v>nm</v>
      </c>
      <c r="E177" s="64" t="str">
        <f t="shared" si="124"/>
        <v>nm</v>
      </c>
      <c r="F177" s="64" t="str">
        <f t="shared" si="124"/>
        <v>nm</v>
      </c>
      <c r="G177" s="64">
        <f t="shared" si="124"/>
        <v>0</v>
      </c>
      <c r="H177" s="64">
        <f t="shared" si="124"/>
        <v>0</v>
      </c>
      <c r="I177" s="64">
        <f t="shared" si="124"/>
        <v>5.6551724137931053E-2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  <c r="O177" s="65"/>
      <c r="P177" s="65"/>
    </row>
    <row r="178" spans="1:16" x14ac:dyDescent="0.3">
      <c r="A178" s="74" t="s">
        <v>121</v>
      </c>
      <c r="B178" s="73">
        <f>+[1]Historicals!B129</f>
        <v>0</v>
      </c>
      <c r="C178" s="73">
        <f>+[1]Historicals!C129</f>
        <v>0</v>
      </c>
      <c r="D178" s="73">
        <f>+[1]Historicals!D129</f>
        <v>0</v>
      </c>
      <c r="E178" s="73">
        <f>+[1]Historicals!E129</f>
        <v>0</v>
      </c>
      <c r="F178" s="73">
        <f>+[1]Historicals!F129</f>
        <v>106</v>
      </c>
      <c r="G178" s="73">
        <f>+[1]Historicals!G129</f>
        <v>90</v>
      </c>
      <c r="H178" s="73">
        <f>+[1]Historicals!H129</f>
        <v>86</v>
      </c>
      <c r="I178" s="73">
        <f>+[1]Historicals!I129</f>
        <v>123</v>
      </c>
      <c r="J178" s="72">
        <f>I178*1</f>
        <v>123</v>
      </c>
      <c r="K178" s="72">
        <f>J178*1</f>
        <v>123</v>
      </c>
      <c r="L178" s="72">
        <f>K178*1</f>
        <v>123</v>
      </c>
      <c r="M178" s="72">
        <f>L178*1</f>
        <v>123</v>
      </c>
      <c r="N178" s="72">
        <f>M178*1</f>
        <v>123</v>
      </c>
      <c r="O178" s="72"/>
      <c r="P178" s="72"/>
    </row>
    <row r="179" spans="1:16" x14ac:dyDescent="0.3">
      <c r="A179" s="44" t="s">
        <v>129</v>
      </c>
      <c r="B179" s="64" t="str">
        <f t="shared" ref="B179:I179" si="125">+IFERROR(B178/A178-1,"nm")</f>
        <v>nm</v>
      </c>
      <c r="C179" s="64" t="str">
        <f t="shared" si="125"/>
        <v>nm</v>
      </c>
      <c r="D179" s="64" t="str">
        <f t="shared" si="125"/>
        <v>nm</v>
      </c>
      <c r="E179" s="64" t="str">
        <f t="shared" si="125"/>
        <v>nm</v>
      </c>
      <c r="F179" s="64" t="str">
        <f t="shared" si="125"/>
        <v>nm</v>
      </c>
      <c r="G179" s="64">
        <f t="shared" si="125"/>
        <v>-0.15094339622641506</v>
      </c>
      <c r="H179" s="64">
        <f t="shared" si="125"/>
        <v>-4.4444444444444398E-2</v>
      </c>
      <c r="I179" s="64">
        <f t="shared" si="125"/>
        <v>0.43023255813953498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/>
      <c r="P179" s="65"/>
    </row>
    <row r="180" spans="1:16" x14ac:dyDescent="0.3">
      <c r="A180" s="44" t="s">
        <v>137</v>
      </c>
      <c r="B180" s="64">
        <f>+[1]Historicals!B201</f>
        <v>0</v>
      </c>
      <c r="C180" s="64">
        <f>+[1]Historicals!C201</f>
        <v>0</v>
      </c>
      <c r="D180" s="64">
        <f>+[1]Historicals!D201</f>
        <v>0</v>
      </c>
      <c r="E180" s="64">
        <f>+[1]Historicals!E201</f>
        <v>0</v>
      </c>
      <c r="F180" s="64">
        <f>+[1]Historicals!F201</f>
        <v>0</v>
      </c>
      <c r="G180" s="64">
        <f>+[1]Historicals!G201</f>
        <v>-0.15094339622641506</v>
      </c>
      <c r="H180" s="64">
        <f>+[1]Historicals!H201</f>
        <v>-4.4444444444444398E-2</v>
      </c>
      <c r="I180" s="64">
        <f>+[1]Historicals!I201</f>
        <v>0.42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/>
      <c r="P180" s="65"/>
    </row>
    <row r="181" spans="1:16" x14ac:dyDescent="0.3">
      <c r="A181" s="44" t="s">
        <v>138</v>
      </c>
      <c r="B181" s="64" t="str">
        <f t="shared" ref="B181:I181" si="126">+IFERROR(B179-B180,"nm")</f>
        <v>nm</v>
      </c>
      <c r="C181" s="64" t="str">
        <f t="shared" si="126"/>
        <v>nm</v>
      </c>
      <c r="D181" s="64" t="str">
        <f t="shared" si="126"/>
        <v>nm</v>
      </c>
      <c r="E181" s="64" t="str">
        <f t="shared" si="126"/>
        <v>nm</v>
      </c>
      <c r="F181" s="64" t="str">
        <f t="shared" si="126"/>
        <v>nm</v>
      </c>
      <c r="G181" s="64">
        <f t="shared" si="126"/>
        <v>0</v>
      </c>
      <c r="H181" s="64">
        <f t="shared" si="126"/>
        <v>0</v>
      </c>
      <c r="I181" s="64">
        <f t="shared" si="126"/>
        <v>1.0232558139534997E-2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/>
      <c r="P181" s="65"/>
    </row>
    <row r="182" spans="1:16" x14ac:dyDescent="0.3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83">
        <f>J164*J184</f>
        <v>691</v>
      </c>
      <c r="K182" s="83">
        <f>K164*K184</f>
        <v>691</v>
      </c>
      <c r="L182" s="83">
        <f>L164*L184</f>
        <v>691</v>
      </c>
      <c r="M182" s="83">
        <f>M164*M184</f>
        <v>691</v>
      </c>
      <c r="N182" s="83">
        <f>N164*N184</f>
        <v>691</v>
      </c>
      <c r="O182" s="83"/>
      <c r="P182" s="68"/>
    </row>
    <row r="183" spans="1:16" x14ac:dyDescent="0.3">
      <c r="A183" s="46" t="s">
        <v>129</v>
      </c>
      <c r="B183" s="64" t="str">
        <f t="shared" ref="B183:I183" si="128">+IFERROR(B182/A182-1,"nm")</f>
        <v>nm</v>
      </c>
      <c r="C183" s="64">
        <f t="shared" si="128"/>
        <v>-3.9252336448598157E-2</v>
      </c>
      <c r="D183" s="64">
        <f t="shared" si="128"/>
        <v>-1.7509727626459193E-2</v>
      </c>
      <c r="E183" s="64">
        <f t="shared" si="128"/>
        <v>-0.32079207920792074</v>
      </c>
      <c r="F183" s="64">
        <f t="shared" si="128"/>
        <v>-2.6239067055393583E-2</v>
      </c>
      <c r="G183" s="64">
        <f t="shared" si="128"/>
        <v>-3.59281437125748E-2</v>
      </c>
      <c r="H183" s="64">
        <f t="shared" si="128"/>
        <v>0.76708074534161486</v>
      </c>
      <c r="I183" s="64">
        <f t="shared" si="128"/>
        <v>0.21441124780316345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/>
      <c r="P183" s="67"/>
    </row>
    <row r="184" spans="1:16" x14ac:dyDescent="0.3">
      <c r="A184" s="46" t="s">
        <v>131</v>
      </c>
      <c r="B184" s="64">
        <f t="shared" ref="B184:I184" si="129">+IFERROR(B182/B$164,"nm")</f>
        <v>0.26992936427850656</v>
      </c>
      <c r="C184" s="64">
        <f t="shared" si="129"/>
        <v>0.26291560102301792</v>
      </c>
      <c r="D184" s="64">
        <f t="shared" si="129"/>
        <v>0.24730656219392752</v>
      </c>
      <c r="E184" s="64">
        <f t="shared" si="129"/>
        <v>0.18186638388123011</v>
      </c>
      <c r="F184" s="64">
        <f t="shared" si="129"/>
        <v>0.17523609653725078</v>
      </c>
      <c r="G184" s="64">
        <f t="shared" si="129"/>
        <v>0.17443120260021669</v>
      </c>
      <c r="H184" s="64">
        <f t="shared" si="129"/>
        <v>0.25804988662131517</v>
      </c>
      <c r="I184" s="64">
        <f t="shared" si="129"/>
        <v>0.29454390451832907</v>
      </c>
      <c r="J184" s="63">
        <f>I184</f>
        <v>0.29454390451832907</v>
      </c>
      <c r="K184" s="63">
        <f>J184</f>
        <v>0.29454390451832907</v>
      </c>
      <c r="L184" s="63">
        <f>K184</f>
        <v>0.29454390451832907</v>
      </c>
      <c r="M184" s="63">
        <f>L184</f>
        <v>0.29454390451832907</v>
      </c>
      <c r="N184" s="63">
        <f>M184</f>
        <v>0.29454390451832907</v>
      </c>
      <c r="O184" s="63"/>
      <c r="P184" s="67"/>
    </row>
    <row r="185" spans="1:16" x14ac:dyDescent="0.3">
      <c r="A185" s="9" t="s">
        <v>132</v>
      </c>
      <c r="B185" s="1">
        <f>+[1]Historicals!B173</f>
        <v>18</v>
      </c>
      <c r="C185" s="1">
        <f>+[1]Historicals!C173</f>
        <v>27</v>
      </c>
      <c r="D185" s="1">
        <f>+[1]Historicals!D173</f>
        <v>28</v>
      </c>
      <c r="E185" s="1">
        <f>+[1]Historicals!E173</f>
        <v>33</v>
      </c>
      <c r="F185" s="1">
        <f>+[1]Historicals!F173</f>
        <v>31</v>
      </c>
      <c r="G185" s="1">
        <f>+[1]Historicals!G173</f>
        <v>25</v>
      </c>
      <c r="H185" s="1">
        <f>+[1]Historicals!H173</f>
        <v>26</v>
      </c>
      <c r="I185" s="1">
        <f>+[1]Historicals!I173</f>
        <v>22</v>
      </c>
      <c r="J185" s="66">
        <f>I185*1</f>
        <v>22</v>
      </c>
      <c r="K185" s="66">
        <f>J185*1</f>
        <v>22</v>
      </c>
      <c r="L185" s="66">
        <f>K185*1</f>
        <v>22</v>
      </c>
      <c r="M185" s="66">
        <f>L185*1</f>
        <v>22</v>
      </c>
      <c r="N185" s="66">
        <f>M185*1</f>
        <v>22</v>
      </c>
      <c r="O185" s="66"/>
      <c r="P185" s="68"/>
    </row>
    <row r="186" spans="1:16" x14ac:dyDescent="0.3">
      <c r="A186" s="46" t="s">
        <v>129</v>
      </c>
      <c r="B186" s="64" t="str">
        <f t="shared" ref="B186:I186" si="130">+IFERROR(B185/A185-1,"nm")</f>
        <v>nm</v>
      </c>
      <c r="C186" s="64">
        <f t="shared" si="130"/>
        <v>0.5</v>
      </c>
      <c r="D186" s="64">
        <f t="shared" si="130"/>
        <v>3.7037037037036979E-2</v>
      </c>
      <c r="E186" s="64">
        <f t="shared" si="130"/>
        <v>0.1785714285714286</v>
      </c>
      <c r="F186" s="64">
        <f t="shared" si="130"/>
        <v>-6.0606060606060552E-2</v>
      </c>
      <c r="G186" s="64">
        <f t="shared" si="130"/>
        <v>-0.19354838709677424</v>
      </c>
      <c r="H186" s="64">
        <f t="shared" si="130"/>
        <v>4.0000000000000036E-2</v>
      </c>
      <c r="I186" s="64">
        <f t="shared" si="130"/>
        <v>-0.15384615384615385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/>
      <c r="P186" s="67"/>
    </row>
    <row r="187" spans="1:16" x14ac:dyDescent="0.3">
      <c r="A187" s="46" t="s">
        <v>133</v>
      </c>
      <c r="B187" s="64">
        <f t="shared" ref="B187:I187" si="131">+IFERROR(B185/B$164,"nm")</f>
        <v>9.0817356205852677E-3</v>
      </c>
      <c r="C187" s="64">
        <f t="shared" si="131"/>
        <v>1.3810741687979539E-2</v>
      </c>
      <c r="D187" s="64">
        <f t="shared" si="131"/>
        <v>1.3712047012732615E-2</v>
      </c>
      <c r="E187" s="64">
        <f t="shared" si="131"/>
        <v>1.7497348886532343E-2</v>
      </c>
      <c r="F187" s="64">
        <f t="shared" si="131"/>
        <v>1.6264428121720881E-2</v>
      </c>
      <c r="G187" s="64">
        <f t="shared" si="131"/>
        <v>1.3542795232936078E-2</v>
      </c>
      <c r="H187" s="64">
        <f t="shared" si="131"/>
        <v>1.1791383219954649E-2</v>
      </c>
      <c r="I187" s="64">
        <f t="shared" si="131"/>
        <v>9.3776641091219103E-3</v>
      </c>
      <c r="J187" s="63">
        <f t="shared" ref="J187:N188" si="132">I187</f>
        <v>9.3776641091219103E-3</v>
      </c>
      <c r="K187" s="63">
        <f t="shared" si="132"/>
        <v>9.3776641091219103E-3</v>
      </c>
      <c r="L187" s="63">
        <f t="shared" si="132"/>
        <v>9.3776641091219103E-3</v>
      </c>
      <c r="M187" s="63">
        <f t="shared" si="132"/>
        <v>9.3776641091219103E-3</v>
      </c>
      <c r="N187" s="63">
        <f t="shared" si="132"/>
        <v>9.3776641091219103E-3</v>
      </c>
      <c r="O187" s="63"/>
      <c r="P187" s="67"/>
    </row>
    <row r="188" spans="1:16" x14ac:dyDescent="0.3">
      <c r="A188" s="46" t="s">
        <v>140</v>
      </c>
      <c r="B188" s="64">
        <f t="shared" ref="B188:I188" si="133">+IFERROR(B185/B195,"nm")</f>
        <v>0.14754098360655737</v>
      </c>
      <c r="C188" s="64">
        <f t="shared" si="133"/>
        <v>0.216</v>
      </c>
      <c r="D188" s="64">
        <f t="shared" si="133"/>
        <v>0.224</v>
      </c>
      <c r="E188" s="64">
        <f t="shared" si="133"/>
        <v>0.28695652173913044</v>
      </c>
      <c r="F188" s="64">
        <f t="shared" si="133"/>
        <v>0.31</v>
      </c>
      <c r="G188" s="64">
        <f t="shared" si="133"/>
        <v>0.3125</v>
      </c>
      <c r="H188" s="64">
        <f t="shared" si="133"/>
        <v>0.41269841269841268</v>
      </c>
      <c r="I188" s="64">
        <f t="shared" si="133"/>
        <v>0.44897959183673469</v>
      </c>
      <c r="J188" s="63">
        <f t="shared" si="132"/>
        <v>0.44897959183673469</v>
      </c>
      <c r="K188" s="63">
        <f t="shared" si="132"/>
        <v>0.44897959183673469</v>
      </c>
      <c r="L188" s="63">
        <f t="shared" si="132"/>
        <v>0.44897959183673469</v>
      </c>
      <c r="M188" s="63">
        <f t="shared" si="132"/>
        <v>0.44897959183673469</v>
      </c>
      <c r="N188" s="63">
        <f t="shared" si="132"/>
        <v>0.44897959183673469</v>
      </c>
      <c r="O188" s="63"/>
      <c r="P188" s="67"/>
    </row>
    <row r="189" spans="1:16" x14ac:dyDescent="0.3">
      <c r="A189" s="9" t="s">
        <v>134</v>
      </c>
      <c r="B189" s="1">
        <f>+[1]Historicals!B140</f>
        <v>517</v>
      </c>
      <c r="C189" s="1">
        <f>+[1]Historicals!C140</f>
        <v>487</v>
      </c>
      <c r="D189" s="1">
        <f>+[1]Historicals!D140</f>
        <v>477</v>
      </c>
      <c r="E189" s="1">
        <f>+[1]Historicals!E140</f>
        <v>310</v>
      </c>
      <c r="F189" s="1">
        <f>+[1]Historicals!F140</f>
        <v>303</v>
      </c>
      <c r="G189" s="1">
        <f>+[1]Historicals!G140</f>
        <v>297</v>
      </c>
      <c r="H189" s="1">
        <f>+[1]Historicals!H140</f>
        <v>543</v>
      </c>
      <c r="I189" s="1">
        <f>+[1]Historicals!I140</f>
        <v>669</v>
      </c>
      <c r="J189" s="83">
        <f>J182-J185</f>
        <v>669</v>
      </c>
      <c r="K189" s="83">
        <f>K182-K185</f>
        <v>669</v>
      </c>
      <c r="L189" s="83">
        <f>L182-L185</f>
        <v>669</v>
      </c>
      <c r="M189" s="83">
        <f>M182-M185</f>
        <v>669</v>
      </c>
      <c r="N189" s="83">
        <f>N182-N185</f>
        <v>669</v>
      </c>
      <c r="O189" s="83"/>
      <c r="P189" s="68"/>
    </row>
    <row r="190" spans="1:16" x14ac:dyDescent="0.3">
      <c r="A190" s="46" t="s">
        <v>129</v>
      </c>
      <c r="B190" s="64" t="str">
        <f t="shared" ref="B190:I190" si="134">+IFERROR(B189/A189-1,"nm")</f>
        <v>nm</v>
      </c>
      <c r="C190" s="64">
        <f t="shared" si="134"/>
        <v>-5.8027079303675011E-2</v>
      </c>
      <c r="D190" s="64">
        <f t="shared" si="134"/>
        <v>-2.0533880903490731E-2</v>
      </c>
      <c r="E190" s="64">
        <f t="shared" si="134"/>
        <v>-0.35010482180293501</v>
      </c>
      <c r="F190" s="64">
        <f t="shared" si="134"/>
        <v>-2.2580645161290325E-2</v>
      </c>
      <c r="G190" s="64">
        <f t="shared" si="134"/>
        <v>-1.980198019801982E-2</v>
      </c>
      <c r="H190" s="64">
        <f t="shared" si="134"/>
        <v>0.82828282828282829</v>
      </c>
      <c r="I190" s="64">
        <f t="shared" si="134"/>
        <v>0.2320441988950277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/>
      <c r="P190" s="65"/>
    </row>
    <row r="191" spans="1:16" x14ac:dyDescent="0.3">
      <c r="A191" s="46" t="s">
        <v>131</v>
      </c>
      <c r="B191" s="64">
        <f t="shared" ref="B191:I191" si="135">+IFERROR(B189/B$164,"nm")</f>
        <v>0.26084762865792127</v>
      </c>
      <c r="C191" s="64">
        <f t="shared" si="135"/>
        <v>0.24910485933503837</v>
      </c>
      <c r="D191" s="64">
        <f t="shared" si="135"/>
        <v>0.23359451518119489</v>
      </c>
      <c r="E191" s="64">
        <f t="shared" si="135"/>
        <v>0.16436903499469777</v>
      </c>
      <c r="F191" s="64">
        <f t="shared" si="135"/>
        <v>0.1589716684155299</v>
      </c>
      <c r="G191" s="64">
        <f t="shared" si="135"/>
        <v>0.16088840736728061</v>
      </c>
      <c r="H191" s="64">
        <f t="shared" si="135"/>
        <v>0.24625850340136055</v>
      </c>
      <c r="I191" s="64">
        <f t="shared" si="135"/>
        <v>0.28516624040920718</v>
      </c>
      <c r="J191" s="63">
        <f>I191</f>
        <v>0.28516624040920718</v>
      </c>
      <c r="K191" s="63">
        <f>J191</f>
        <v>0.28516624040920718</v>
      </c>
      <c r="L191" s="63">
        <f>K191</f>
        <v>0.28516624040920718</v>
      </c>
      <c r="M191" s="63">
        <f>L191</f>
        <v>0.28516624040920718</v>
      </c>
      <c r="N191" s="63">
        <f>M191</f>
        <v>0.28516624040920718</v>
      </c>
      <c r="O191" s="63"/>
      <c r="P191" s="63"/>
    </row>
    <row r="192" spans="1:16" x14ac:dyDescent="0.3">
      <c r="A192" s="9" t="s">
        <v>135</v>
      </c>
      <c r="B192" s="1">
        <f>+[1]Historicals!B162</f>
        <v>69</v>
      </c>
      <c r="C192" s="1">
        <f>+[1]Historicals!C162</f>
        <v>39</v>
      </c>
      <c r="D192" s="1">
        <f>+[1]Historicals!D162</f>
        <v>30</v>
      </c>
      <c r="E192" s="1">
        <f>+[1]Historicals!E162</f>
        <v>22</v>
      </c>
      <c r="F192" s="1">
        <f>+[1]Historicals!F162</f>
        <v>18</v>
      </c>
      <c r="G192" s="1">
        <f>+[1]Historicals!G162</f>
        <v>12</v>
      </c>
      <c r="H192" s="1">
        <f>+[1]Historicals!H162</f>
        <v>7</v>
      </c>
      <c r="I192" s="1">
        <f>+[1]Historicals!I162</f>
        <v>9</v>
      </c>
      <c r="J192" s="66">
        <f>I192*1</f>
        <v>9</v>
      </c>
      <c r="K192" s="66">
        <f>J192*1</f>
        <v>9</v>
      </c>
      <c r="L192" s="66">
        <f>K192*1</f>
        <v>9</v>
      </c>
      <c r="M192" s="66">
        <f>L192*1</f>
        <v>9</v>
      </c>
      <c r="N192" s="66">
        <f>M192*1</f>
        <v>9</v>
      </c>
      <c r="O192" s="66"/>
      <c r="P192" s="66"/>
    </row>
    <row r="193" spans="1:17" x14ac:dyDescent="0.3">
      <c r="A193" s="46" t="s">
        <v>129</v>
      </c>
      <c r="B193" s="64" t="str">
        <f t="shared" ref="B193:I193" si="136">+IFERROR(B192/A192-1,"nm")</f>
        <v>nm</v>
      </c>
      <c r="C193" s="64">
        <f t="shared" si="136"/>
        <v>-0.43478260869565222</v>
      </c>
      <c r="D193" s="64">
        <f t="shared" si="136"/>
        <v>-0.23076923076923073</v>
      </c>
      <c r="E193" s="64">
        <f t="shared" si="136"/>
        <v>-0.26666666666666672</v>
      </c>
      <c r="F193" s="64">
        <f t="shared" si="136"/>
        <v>-0.18181818181818177</v>
      </c>
      <c r="G193" s="64">
        <f t="shared" si="136"/>
        <v>-0.33333333333333337</v>
      </c>
      <c r="H193" s="64">
        <f t="shared" si="136"/>
        <v>-0.41666666666666663</v>
      </c>
      <c r="I193" s="64">
        <f t="shared" si="136"/>
        <v>0.28571428571428581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  <c r="O193" s="65"/>
      <c r="P193" s="65"/>
    </row>
    <row r="194" spans="1:17" x14ac:dyDescent="0.3">
      <c r="A194" s="46" t="s">
        <v>133</v>
      </c>
      <c r="B194" s="64">
        <f t="shared" ref="B194:I194" si="137">+IFERROR(B192/B$164,"nm")</f>
        <v>3.481331987891019E-2</v>
      </c>
      <c r="C194" s="64">
        <f t="shared" si="137"/>
        <v>1.9948849104859334E-2</v>
      </c>
      <c r="D194" s="64">
        <f t="shared" si="137"/>
        <v>1.4691478942213516E-2</v>
      </c>
      <c r="E194" s="64">
        <f t="shared" si="137"/>
        <v>1.166489925768823E-2</v>
      </c>
      <c r="F194" s="64">
        <f t="shared" si="137"/>
        <v>9.4438614900314802E-3</v>
      </c>
      <c r="G194" s="64">
        <f t="shared" si="137"/>
        <v>6.5005417118093175E-3</v>
      </c>
      <c r="H194" s="64">
        <f t="shared" si="137"/>
        <v>3.1746031746031746E-3</v>
      </c>
      <c r="I194" s="64">
        <f t="shared" si="137"/>
        <v>3.8363171355498722E-3</v>
      </c>
      <c r="J194" s="63">
        <f>I194</f>
        <v>3.8363171355498722E-3</v>
      </c>
      <c r="K194" s="63">
        <f>J194</f>
        <v>3.8363171355498722E-3</v>
      </c>
      <c r="L194" s="63">
        <f>K194</f>
        <v>3.8363171355498722E-3</v>
      </c>
      <c r="M194" s="63">
        <f>L194</f>
        <v>3.8363171355498722E-3</v>
      </c>
      <c r="N194" s="63">
        <f>M194</f>
        <v>3.8363171355498722E-3</v>
      </c>
      <c r="O194" s="63"/>
      <c r="P194" s="63"/>
    </row>
    <row r="195" spans="1:17" x14ac:dyDescent="0.3">
      <c r="A195" s="9" t="s">
        <v>141</v>
      </c>
      <c r="B195" s="1">
        <f>+[1]Historicals!B151</f>
        <v>122</v>
      </c>
      <c r="C195" s="1">
        <f>+[1]Historicals!C151</f>
        <v>125</v>
      </c>
      <c r="D195" s="1">
        <f>+[1]Historicals!D151</f>
        <v>125</v>
      </c>
      <c r="E195" s="1">
        <f>+[1]Historicals!E151</f>
        <v>115</v>
      </c>
      <c r="F195" s="1">
        <f>+[1]Historicals!F151</f>
        <v>100</v>
      </c>
      <c r="G195" s="1">
        <f>+[1]Historicals!G151</f>
        <v>80</v>
      </c>
      <c r="H195" s="1">
        <f>+[1]Historicals!H151</f>
        <v>63</v>
      </c>
      <c r="I195" s="1">
        <f>+[1]Historicals!I151</f>
        <v>49</v>
      </c>
      <c r="J195" s="66">
        <f>I195*1</f>
        <v>49</v>
      </c>
      <c r="K195" s="66">
        <f>J195*1</f>
        <v>49</v>
      </c>
      <c r="L195" s="66">
        <f>K195*1</f>
        <v>49</v>
      </c>
      <c r="M195" s="66">
        <f>L195*1</f>
        <v>49</v>
      </c>
      <c r="N195" s="66">
        <f>M195*1</f>
        <v>49</v>
      </c>
      <c r="O195" s="66"/>
      <c r="P195" s="66"/>
    </row>
    <row r="196" spans="1:17" x14ac:dyDescent="0.3">
      <c r="A196" s="46" t="s">
        <v>129</v>
      </c>
      <c r="B196" s="64" t="str">
        <f t="shared" ref="B196:I196" si="138">+IFERROR(B195/A195-1,"nm")</f>
        <v>nm</v>
      </c>
      <c r="C196" s="64">
        <f t="shared" si="138"/>
        <v>2.4590163934426146E-2</v>
      </c>
      <c r="D196" s="64">
        <f t="shared" si="138"/>
        <v>0</v>
      </c>
      <c r="E196" s="64">
        <f t="shared" si="138"/>
        <v>-7.999999999999996E-2</v>
      </c>
      <c r="F196" s="64">
        <f t="shared" si="138"/>
        <v>-0.13043478260869568</v>
      </c>
      <c r="G196" s="64">
        <f t="shared" si="138"/>
        <v>-0.19999999999999996</v>
      </c>
      <c r="H196" s="64">
        <f t="shared" si="138"/>
        <v>-0.21250000000000002</v>
      </c>
      <c r="I196" s="64">
        <f t="shared" si="138"/>
        <v>-0.22222222222222221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/>
      <c r="P196" s="65"/>
    </row>
    <row r="197" spans="1:17" x14ac:dyDescent="0.3">
      <c r="A197" s="46" t="s">
        <v>133</v>
      </c>
      <c r="B197" s="64">
        <f t="shared" ref="B197:I197" si="139">+IFERROR(B195/B$164,"nm")</f>
        <v>6.1553985872855703E-2</v>
      </c>
      <c r="C197" s="64">
        <f t="shared" si="139"/>
        <v>6.3938618925831206E-2</v>
      </c>
      <c r="D197" s="64">
        <f t="shared" si="139"/>
        <v>6.1214495592556317E-2</v>
      </c>
      <c r="E197" s="64">
        <f t="shared" si="139"/>
        <v>6.097560975609756E-2</v>
      </c>
      <c r="F197" s="64">
        <f t="shared" si="139"/>
        <v>5.2465897166841552E-2</v>
      </c>
      <c r="G197" s="64">
        <f t="shared" si="139"/>
        <v>4.3336944745395449E-2</v>
      </c>
      <c r="H197" s="64">
        <f t="shared" si="139"/>
        <v>2.8571428571428571E-2</v>
      </c>
      <c r="I197" s="64">
        <f t="shared" si="139"/>
        <v>2.0886615515771527E-2</v>
      </c>
      <c r="J197" s="63">
        <f>I197</f>
        <v>2.0886615515771527E-2</v>
      </c>
      <c r="K197" s="63">
        <f>J197</f>
        <v>2.0886615515771527E-2</v>
      </c>
      <c r="L197" s="63">
        <f>K197</f>
        <v>2.0886615515771527E-2</v>
      </c>
      <c r="M197" s="63">
        <f>L197</f>
        <v>2.0886615515771527E-2</v>
      </c>
      <c r="N197" s="63">
        <f>M197</f>
        <v>2.0886615515771527E-2</v>
      </c>
      <c r="O197" s="63"/>
      <c r="P197" s="63"/>
    </row>
    <row r="198" spans="1:17" x14ac:dyDescent="0.3">
      <c r="A198" s="71" t="s">
        <v>108</v>
      </c>
      <c r="B198" s="70"/>
      <c r="C198" s="70"/>
      <c r="D198" s="70"/>
      <c r="E198" s="70"/>
      <c r="F198" s="70"/>
      <c r="G198" s="70"/>
      <c r="H198" s="70"/>
      <c r="I198" s="70"/>
      <c r="J198" s="69"/>
      <c r="K198" s="69"/>
      <c r="L198" s="69"/>
      <c r="M198" s="69"/>
      <c r="N198" s="69"/>
      <c r="O198" s="69"/>
      <c r="P198" s="69"/>
    </row>
    <row r="199" spans="1:17" x14ac:dyDescent="0.3">
      <c r="A199" s="9" t="s">
        <v>136</v>
      </c>
      <c r="B199" s="1">
        <f>+[1]Historicals!B130</f>
        <v>-82</v>
      </c>
      <c r="C199" s="1">
        <f>+[1]Historicals!C130</f>
        <v>-86</v>
      </c>
      <c r="D199" s="1">
        <f>+[1]Historicals!D130</f>
        <v>75</v>
      </c>
      <c r="E199" s="1">
        <f>+[1]Historicals!E130</f>
        <v>26</v>
      </c>
      <c r="F199" s="1">
        <f>+[1]Historicals!F130</f>
        <v>-7</v>
      </c>
      <c r="G199" s="1">
        <f>+[1]Historicals!G130</f>
        <v>-11</v>
      </c>
      <c r="H199" s="1">
        <f>+[1]Historicals!H130</f>
        <v>40</v>
      </c>
      <c r="I199" s="1">
        <f>+[1]Historicals!I130</f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3">
      <c r="A200" s="44" t="s">
        <v>129</v>
      </c>
      <c r="B200" s="64" t="str">
        <f t="shared" ref="B200:I200" si="140">+IFERROR(B199/A199-1,"nm")</f>
        <v>nm</v>
      </c>
      <c r="C200" s="64">
        <f t="shared" si="140"/>
        <v>4.8780487804878092E-2</v>
      </c>
      <c r="D200" s="64">
        <f t="shared" si="140"/>
        <v>-1.8720930232558139</v>
      </c>
      <c r="E200" s="64">
        <f t="shared" si="140"/>
        <v>-0.65333333333333332</v>
      </c>
      <c r="F200" s="64">
        <f t="shared" si="140"/>
        <v>-1.2692307692307692</v>
      </c>
      <c r="G200" s="64">
        <f t="shared" si="140"/>
        <v>0.5714285714285714</v>
      </c>
      <c r="H200" s="64">
        <f t="shared" si="140"/>
        <v>-4.6363636363636367</v>
      </c>
      <c r="I200" s="64">
        <f t="shared" si="140"/>
        <v>-2.8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/>
      <c r="P200" s="65"/>
    </row>
    <row r="201" spans="1:17" x14ac:dyDescent="0.3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83">
        <f>J199*J203</f>
        <v>-2085</v>
      </c>
      <c r="K201" s="83">
        <f>K199*K203</f>
        <v>-2085</v>
      </c>
      <c r="L201" s="83">
        <f>L199*L203</f>
        <v>-2085</v>
      </c>
      <c r="M201" s="83">
        <f>M199*M203</f>
        <v>-2085</v>
      </c>
      <c r="N201" s="83">
        <f>N199*N203</f>
        <v>-2085</v>
      </c>
      <c r="O201" s="83"/>
      <c r="P201" s="66"/>
      <c r="Q201" s="68"/>
    </row>
    <row r="202" spans="1:17" x14ac:dyDescent="0.3">
      <c r="A202" s="46" t="s">
        <v>129</v>
      </c>
      <c r="B202" s="64" t="str">
        <f t="shared" ref="B202:I202" si="142">+IFERROR(B201/A201-1,"nm")</f>
        <v>nm</v>
      </c>
      <c r="C202" s="64">
        <f t="shared" si="142"/>
        <v>6.5557729941291498E-2</v>
      </c>
      <c r="D202" s="64">
        <f t="shared" si="142"/>
        <v>-0.41873278236914602</v>
      </c>
      <c r="E202" s="64">
        <f t="shared" si="142"/>
        <v>1.126382306477093</v>
      </c>
      <c r="F202" s="64">
        <f t="shared" si="142"/>
        <v>0.25854383358098065</v>
      </c>
      <c r="G202" s="64">
        <f t="shared" si="142"/>
        <v>9.5041322314049603E-2</v>
      </c>
      <c r="H202" s="64">
        <f t="shared" si="142"/>
        <v>0.14285714285714279</v>
      </c>
      <c r="I202" s="64">
        <f t="shared" si="142"/>
        <v>-1.650943396226412E-2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/>
      <c r="P202" s="65"/>
      <c r="Q202" s="67"/>
    </row>
    <row r="203" spans="1:17" x14ac:dyDescent="0.3">
      <c r="A203" s="46" t="s">
        <v>131</v>
      </c>
      <c r="B203" s="64">
        <f t="shared" ref="B203:I203" si="143">+IFERROR(B201/B$199,"nm")</f>
        <v>12.463414634146341</v>
      </c>
      <c r="C203" s="64">
        <f t="shared" si="143"/>
        <v>12.662790697674419</v>
      </c>
      <c r="D203" s="64">
        <f t="shared" si="143"/>
        <v>-8.44</v>
      </c>
      <c r="E203" s="64">
        <f t="shared" si="143"/>
        <v>-51.769230769230766</v>
      </c>
      <c r="F203" s="64">
        <f t="shared" si="143"/>
        <v>242</v>
      </c>
      <c r="G203" s="64">
        <f t="shared" si="143"/>
        <v>168.63636363636363</v>
      </c>
      <c r="H203" s="64">
        <f t="shared" si="143"/>
        <v>-53</v>
      </c>
      <c r="I203" s="64">
        <f t="shared" si="143"/>
        <v>28.958333333333332</v>
      </c>
      <c r="J203" s="63">
        <f>I203</f>
        <v>28.958333333333332</v>
      </c>
      <c r="K203" s="63">
        <f>J203</f>
        <v>28.958333333333332</v>
      </c>
      <c r="L203" s="63">
        <f>K203</f>
        <v>28.958333333333332</v>
      </c>
      <c r="M203" s="63">
        <f>L203</f>
        <v>28.958333333333332</v>
      </c>
      <c r="N203" s="63">
        <f>M203</f>
        <v>28.958333333333332</v>
      </c>
      <c r="O203" s="63"/>
      <c r="P203" s="63"/>
      <c r="Q203" s="67"/>
    </row>
    <row r="204" spans="1:17" x14ac:dyDescent="0.3">
      <c r="A204" s="9" t="s">
        <v>132</v>
      </c>
      <c r="B204" s="1">
        <f>+[1]Historicals!B174</f>
        <v>75</v>
      </c>
      <c r="C204" s="1">
        <f>+[1]Historicals!C174</f>
        <v>84</v>
      </c>
      <c r="D204" s="1">
        <f>+[1]Historicals!D174</f>
        <v>91</v>
      </c>
      <c r="E204" s="1">
        <f>+[1]Historicals!E174</f>
        <v>110</v>
      </c>
      <c r="F204" s="1">
        <f>+[1]Historicals!F174</f>
        <v>116</v>
      </c>
      <c r="G204" s="1">
        <f>+[1]Historicals!G174</f>
        <v>112</v>
      </c>
      <c r="H204" s="1">
        <f>+[1]Historicals!H174</f>
        <v>141</v>
      </c>
      <c r="I204" s="1">
        <f>+[1]Historicals!I174</f>
        <v>134</v>
      </c>
      <c r="J204" s="66">
        <f>I204*1</f>
        <v>134</v>
      </c>
      <c r="K204" s="66">
        <f>J204*1</f>
        <v>134</v>
      </c>
      <c r="L204" s="66">
        <f>K204*1</f>
        <v>134</v>
      </c>
      <c r="M204" s="66">
        <f>L204*1</f>
        <v>134</v>
      </c>
      <c r="N204" s="66">
        <f>M204*1</f>
        <v>134</v>
      </c>
      <c r="O204" s="66"/>
      <c r="P204" s="66"/>
      <c r="Q204" s="68"/>
    </row>
    <row r="205" spans="1:17" x14ac:dyDescent="0.3">
      <c r="A205" s="46" t="s">
        <v>129</v>
      </c>
      <c r="B205" s="64" t="str">
        <f t="shared" ref="B205:I205" si="144">+IFERROR(B204/A204-1,"nm")</f>
        <v>nm</v>
      </c>
      <c r="C205" s="64">
        <f t="shared" si="144"/>
        <v>0.12000000000000011</v>
      </c>
      <c r="D205" s="64">
        <f t="shared" si="144"/>
        <v>8.3333333333333259E-2</v>
      </c>
      <c r="E205" s="64">
        <f t="shared" si="144"/>
        <v>0.20879120879120872</v>
      </c>
      <c r="F205" s="64">
        <f t="shared" si="144"/>
        <v>5.4545454545454453E-2</v>
      </c>
      <c r="G205" s="64">
        <f t="shared" si="144"/>
        <v>-3.4482758620689613E-2</v>
      </c>
      <c r="H205" s="64">
        <f t="shared" si="144"/>
        <v>0.2589285714285714</v>
      </c>
      <c r="I205" s="64">
        <f t="shared" si="144"/>
        <v>-4.9645390070921946E-2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  <c r="O205" s="65"/>
      <c r="P205" s="65"/>
      <c r="Q205" s="67"/>
    </row>
    <row r="206" spans="1:17" x14ac:dyDescent="0.3">
      <c r="A206" s="46" t="s">
        <v>133</v>
      </c>
      <c r="B206" s="64">
        <f t="shared" ref="B206:I206" si="145">+IFERROR(B204/B$199,"nm")</f>
        <v>-0.91463414634146345</v>
      </c>
      <c r="C206" s="64">
        <f t="shared" si="145"/>
        <v>-0.97674418604651159</v>
      </c>
      <c r="D206" s="64">
        <f t="shared" si="145"/>
        <v>1.2133333333333334</v>
      </c>
      <c r="E206" s="64">
        <f t="shared" si="145"/>
        <v>4.2307692307692308</v>
      </c>
      <c r="F206" s="64">
        <f t="shared" si="145"/>
        <v>-16.571428571428573</v>
      </c>
      <c r="G206" s="64">
        <f t="shared" si="145"/>
        <v>-10.181818181818182</v>
      </c>
      <c r="H206" s="64">
        <f t="shared" si="145"/>
        <v>3.5249999999999999</v>
      </c>
      <c r="I206" s="64">
        <f t="shared" si="145"/>
        <v>-1.8611111111111112</v>
      </c>
      <c r="J206" s="63">
        <f t="shared" ref="J206:N207" si="146">I206</f>
        <v>-1.8611111111111112</v>
      </c>
      <c r="K206" s="63">
        <f t="shared" si="146"/>
        <v>-1.8611111111111112</v>
      </c>
      <c r="L206" s="63">
        <f t="shared" si="146"/>
        <v>-1.8611111111111112</v>
      </c>
      <c r="M206" s="63">
        <f t="shared" si="146"/>
        <v>-1.8611111111111112</v>
      </c>
      <c r="N206" s="63">
        <f t="shared" si="146"/>
        <v>-1.8611111111111112</v>
      </c>
      <c r="O206" s="63"/>
      <c r="P206" s="63"/>
      <c r="Q206" s="67"/>
    </row>
    <row r="207" spans="1:17" x14ac:dyDescent="0.3">
      <c r="A207" s="46" t="s">
        <v>140</v>
      </c>
      <c r="B207" s="64">
        <f t="shared" ref="B207:I207" si="147">+IFERROR(B204/B214,"nm")</f>
        <v>0.10518934081346423</v>
      </c>
      <c r="C207" s="64">
        <f t="shared" si="147"/>
        <v>8.9647812166488788E-2</v>
      </c>
      <c r="D207" s="64">
        <f t="shared" si="147"/>
        <v>7.3505654281098551E-2</v>
      </c>
      <c r="E207" s="64">
        <f t="shared" si="147"/>
        <v>7.586206896551724E-2</v>
      </c>
      <c r="F207" s="64">
        <f t="shared" si="147"/>
        <v>6.9336521219366412E-2</v>
      </c>
      <c r="G207" s="64">
        <f t="shared" si="147"/>
        <v>5.845511482254697E-2</v>
      </c>
      <c r="H207" s="64">
        <f t="shared" si="147"/>
        <v>7.5401069518716571E-2</v>
      </c>
      <c r="I207" s="64">
        <f t="shared" si="147"/>
        <v>7.374793615850303E-2</v>
      </c>
      <c r="J207" s="63">
        <f t="shared" si="146"/>
        <v>7.374793615850303E-2</v>
      </c>
      <c r="K207" s="63">
        <f t="shared" si="146"/>
        <v>7.374793615850303E-2</v>
      </c>
      <c r="L207" s="63">
        <f t="shared" si="146"/>
        <v>7.374793615850303E-2</v>
      </c>
      <c r="M207" s="63">
        <f t="shared" si="146"/>
        <v>7.374793615850303E-2</v>
      </c>
      <c r="N207" s="63">
        <f t="shared" si="146"/>
        <v>7.374793615850303E-2</v>
      </c>
      <c r="O207" s="63"/>
      <c r="P207" s="63"/>
      <c r="Q207" s="67"/>
    </row>
    <row r="208" spans="1:17" x14ac:dyDescent="0.3">
      <c r="A208" s="9" t="s">
        <v>134</v>
      </c>
      <c r="B208" s="1">
        <f>+[1]Historicals!B141</f>
        <v>-1097</v>
      </c>
      <c r="C208" s="1">
        <f>+[1]Historicals!C141</f>
        <v>-1173</v>
      </c>
      <c r="D208" s="1">
        <f>+[1]Historicals!D141</f>
        <v>-724</v>
      </c>
      <c r="E208" s="1">
        <f>+[1]Historicals!E141</f>
        <v>-1456</v>
      </c>
      <c r="F208" s="1">
        <f>+[1]Historicals!F141</f>
        <v>-1810</v>
      </c>
      <c r="G208" s="1">
        <f>+[1]Historicals!G141</f>
        <v>-1967</v>
      </c>
      <c r="H208" s="1">
        <f>+[1]Historicals!H141</f>
        <v>-2261</v>
      </c>
      <c r="I208" s="1">
        <f>+[1]Historicals!I141</f>
        <v>-2219</v>
      </c>
      <c r="J208" s="83">
        <f>J201-J204</f>
        <v>-2219</v>
      </c>
      <c r="K208" s="83">
        <f>K201-K204</f>
        <v>-2219</v>
      </c>
      <c r="L208" s="83">
        <f>L201-L204</f>
        <v>-2219</v>
      </c>
      <c r="M208" s="83">
        <f>M201-M204</f>
        <v>-2219</v>
      </c>
      <c r="N208" s="83">
        <f>N201-N204</f>
        <v>-2219</v>
      </c>
      <c r="O208" s="83"/>
      <c r="P208" s="66"/>
      <c r="Q208" s="68"/>
    </row>
    <row r="209" spans="1:16" x14ac:dyDescent="0.3">
      <c r="A209" s="46" t="s">
        <v>129</v>
      </c>
      <c r="B209" s="64" t="str">
        <f t="shared" ref="B209:I209" si="148">+IFERROR(B208/A208-1,"nm")</f>
        <v>nm</v>
      </c>
      <c r="C209" s="64">
        <f t="shared" si="148"/>
        <v>6.9279854147675568E-2</v>
      </c>
      <c r="D209" s="64">
        <f t="shared" si="148"/>
        <v>-0.38277919863597609</v>
      </c>
      <c r="E209" s="64">
        <f t="shared" si="148"/>
        <v>1.0110497237569063</v>
      </c>
      <c r="F209" s="64">
        <f t="shared" si="148"/>
        <v>0.24313186813186816</v>
      </c>
      <c r="G209" s="64">
        <f t="shared" si="148"/>
        <v>8.6740331491712785E-2</v>
      </c>
      <c r="H209" s="64">
        <f t="shared" si="148"/>
        <v>0.14946619217081847</v>
      </c>
      <c r="I209" s="64">
        <f t="shared" si="148"/>
        <v>-1.8575851393188847E-2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/>
      <c r="P209" s="65"/>
    </row>
    <row r="210" spans="1:16" x14ac:dyDescent="0.3">
      <c r="A210" s="46" t="s">
        <v>131</v>
      </c>
      <c r="B210" s="64">
        <f t="shared" ref="B210:I210" si="149">+IFERROR(B208/B$199,"nm")</f>
        <v>13.378048780487806</v>
      </c>
      <c r="C210" s="64">
        <f t="shared" si="149"/>
        <v>13.63953488372093</v>
      </c>
      <c r="D210" s="64">
        <f t="shared" si="149"/>
        <v>-9.6533333333333342</v>
      </c>
      <c r="E210" s="64">
        <f t="shared" si="149"/>
        <v>-56</v>
      </c>
      <c r="F210" s="64">
        <f t="shared" si="149"/>
        <v>258.57142857142856</v>
      </c>
      <c r="G210" s="64">
        <f t="shared" si="149"/>
        <v>178.81818181818181</v>
      </c>
      <c r="H210" s="64">
        <f t="shared" si="149"/>
        <v>-56.524999999999999</v>
      </c>
      <c r="I210" s="64">
        <f t="shared" si="149"/>
        <v>30.819444444444443</v>
      </c>
      <c r="J210" s="63">
        <f>I210</f>
        <v>30.819444444444443</v>
      </c>
      <c r="K210" s="63">
        <f>J210</f>
        <v>30.819444444444443</v>
      </c>
      <c r="L210" s="63">
        <f>K210</f>
        <v>30.819444444444443</v>
      </c>
      <c r="M210" s="63">
        <f>L210</f>
        <v>30.819444444444443</v>
      </c>
      <c r="N210" s="63">
        <f>M210</f>
        <v>30.819444444444443</v>
      </c>
      <c r="O210" s="63"/>
      <c r="P210" s="63"/>
    </row>
    <row r="211" spans="1:16" x14ac:dyDescent="0.3">
      <c r="A211" s="9" t="s">
        <v>135</v>
      </c>
      <c r="B211" s="1">
        <f>+[1]Historicals!B163</f>
        <v>104</v>
      </c>
      <c r="C211" s="1">
        <f>+[1]Historicals!C163</f>
        <v>264</v>
      </c>
      <c r="D211" s="1">
        <f>+[1]Historicals!D163</f>
        <v>291</v>
      </c>
      <c r="E211" s="1">
        <f>+[1]Historicals!E163</f>
        <v>159</v>
      </c>
      <c r="F211" s="1">
        <f>+[1]Historicals!F163</f>
        <v>377</v>
      </c>
      <c r="G211" s="1">
        <f>+[1]Historicals!G163</f>
        <v>318</v>
      </c>
      <c r="H211" s="1">
        <f>+[1]Historicals!H163</f>
        <v>11</v>
      </c>
      <c r="I211" s="1">
        <f>+[1]Historicals!I163</f>
        <v>50</v>
      </c>
      <c r="J211" s="66">
        <f>I211*1</f>
        <v>50</v>
      </c>
      <c r="K211" s="66">
        <f>J211*1</f>
        <v>50</v>
      </c>
      <c r="L211" s="66">
        <f>K211*1</f>
        <v>50</v>
      </c>
      <c r="M211" s="66">
        <f>L211*1</f>
        <v>50</v>
      </c>
      <c r="N211" s="66">
        <f>M211*1</f>
        <v>50</v>
      </c>
      <c r="O211" s="66"/>
      <c r="P211" s="66"/>
    </row>
    <row r="212" spans="1:16" x14ac:dyDescent="0.3">
      <c r="A212" s="46" t="s">
        <v>129</v>
      </c>
      <c r="B212" s="64" t="str">
        <f t="shared" ref="B212:I212" si="150">+IFERROR(B211/A211-1,"nm")</f>
        <v>nm</v>
      </c>
      <c r="C212" s="64">
        <f t="shared" si="150"/>
        <v>1.5384615384615383</v>
      </c>
      <c r="D212" s="64">
        <f t="shared" si="150"/>
        <v>0.10227272727272729</v>
      </c>
      <c r="E212" s="64">
        <f t="shared" si="150"/>
        <v>-0.45360824742268047</v>
      </c>
      <c r="F212" s="64">
        <f t="shared" si="150"/>
        <v>1.3710691823899372</v>
      </c>
      <c r="G212" s="64">
        <f t="shared" si="150"/>
        <v>-0.156498673740053</v>
      </c>
      <c r="H212" s="64">
        <f t="shared" si="150"/>
        <v>-0.96540880503144655</v>
      </c>
      <c r="I212" s="64">
        <f t="shared" si="150"/>
        <v>3.5454545454545459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/>
      <c r="P212" s="65"/>
    </row>
    <row r="213" spans="1:16" x14ac:dyDescent="0.3">
      <c r="A213" s="46" t="s">
        <v>133</v>
      </c>
      <c r="B213" s="64">
        <f t="shared" ref="B213:I213" si="151">+IFERROR(B211/B$199,"nm")</f>
        <v>-1.2682926829268293</v>
      </c>
      <c r="C213" s="64">
        <f t="shared" si="151"/>
        <v>-3.0697674418604652</v>
      </c>
      <c r="D213" s="64">
        <f t="shared" si="151"/>
        <v>3.88</v>
      </c>
      <c r="E213" s="64">
        <f t="shared" si="151"/>
        <v>6.115384615384615</v>
      </c>
      <c r="F213" s="64">
        <f t="shared" si="151"/>
        <v>-53.857142857142854</v>
      </c>
      <c r="G213" s="64">
        <f t="shared" si="151"/>
        <v>-28.90909090909091</v>
      </c>
      <c r="H213" s="64">
        <f t="shared" si="151"/>
        <v>0.27500000000000002</v>
      </c>
      <c r="I213" s="64">
        <f t="shared" si="151"/>
        <v>-0.69444444444444442</v>
      </c>
      <c r="J213" s="63">
        <f>I213</f>
        <v>-0.69444444444444442</v>
      </c>
      <c r="K213" s="63">
        <f>J213</f>
        <v>-0.69444444444444442</v>
      </c>
      <c r="L213" s="63">
        <f>K213</f>
        <v>-0.69444444444444442</v>
      </c>
      <c r="M213" s="63">
        <f>L213</f>
        <v>-0.69444444444444442</v>
      </c>
      <c r="N213" s="63">
        <f>M213</f>
        <v>-0.69444444444444442</v>
      </c>
      <c r="O213" s="63"/>
      <c r="P213" s="63"/>
    </row>
    <row r="214" spans="1:16" x14ac:dyDescent="0.3">
      <c r="A214" s="9" t="s">
        <v>141</v>
      </c>
      <c r="B214" s="1">
        <f>+[1]Historicals!B152</f>
        <v>713</v>
      </c>
      <c r="C214" s="1">
        <f>+[1]Historicals!C152</f>
        <v>937</v>
      </c>
      <c r="D214" s="1">
        <f>+[1]Historicals!D152</f>
        <v>1238</v>
      </c>
      <c r="E214" s="1">
        <f>+[1]Historicals!E152</f>
        <v>1450</v>
      </c>
      <c r="F214" s="1">
        <f>+[1]Historicals!F152</f>
        <v>1673</v>
      </c>
      <c r="G214" s="1">
        <f>+[1]Historicals!G152</f>
        <v>1916</v>
      </c>
      <c r="H214" s="1">
        <f>+[1]Historicals!H152</f>
        <v>1870</v>
      </c>
      <c r="I214" s="1">
        <f>+[1]Historicals!I152</f>
        <v>1817</v>
      </c>
      <c r="J214" s="66">
        <f>I214*1</f>
        <v>1817</v>
      </c>
      <c r="K214" s="66">
        <f>J214*1</f>
        <v>1817</v>
      </c>
      <c r="L214" s="66">
        <f>K214*1</f>
        <v>1817</v>
      </c>
      <c r="M214" s="66">
        <f>L214*1</f>
        <v>1817</v>
      </c>
      <c r="N214" s="66">
        <f>M214*1</f>
        <v>1817</v>
      </c>
      <c r="O214" s="66"/>
      <c r="P214" s="66"/>
    </row>
    <row r="215" spans="1:16" x14ac:dyDescent="0.3">
      <c r="A215" s="46" t="s">
        <v>129</v>
      </c>
      <c r="B215" s="64" t="str">
        <f t="shared" ref="B215:I215" si="152">+IFERROR(B214/A214-1,"nm")</f>
        <v>nm</v>
      </c>
      <c r="C215" s="64">
        <f t="shared" si="152"/>
        <v>0.31416549789621318</v>
      </c>
      <c r="D215" s="64">
        <f t="shared" si="152"/>
        <v>0.32123799359658478</v>
      </c>
      <c r="E215" s="64">
        <f t="shared" si="152"/>
        <v>0.17124394184168024</v>
      </c>
      <c r="F215" s="64">
        <f t="shared" si="152"/>
        <v>0.15379310344827579</v>
      </c>
      <c r="G215" s="64">
        <f t="shared" si="152"/>
        <v>0.14524805738194857</v>
      </c>
      <c r="H215" s="64">
        <f t="shared" si="152"/>
        <v>-2.4008350730688965E-2</v>
      </c>
      <c r="I215" s="64">
        <f t="shared" si="152"/>
        <v>-2.8342245989304793E-2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/>
      <c r="P215" s="65"/>
    </row>
    <row r="216" spans="1:16" x14ac:dyDescent="0.3">
      <c r="A216" s="46" t="s">
        <v>133</v>
      </c>
      <c r="B216" s="64">
        <f t="shared" ref="B216:I216" si="153">+IFERROR(B214/B$199,"nm")</f>
        <v>-8.6951219512195124</v>
      </c>
      <c r="C216" s="64">
        <f t="shared" si="153"/>
        <v>-10.895348837209303</v>
      </c>
      <c r="D216" s="64">
        <f t="shared" si="153"/>
        <v>16.506666666666668</v>
      </c>
      <c r="E216" s="64">
        <f t="shared" si="153"/>
        <v>55.769230769230766</v>
      </c>
      <c r="F216" s="64">
        <f t="shared" si="153"/>
        <v>-239</v>
      </c>
      <c r="G216" s="64">
        <f t="shared" si="153"/>
        <v>-174.18181818181819</v>
      </c>
      <c r="H216" s="64">
        <f t="shared" si="153"/>
        <v>46.75</v>
      </c>
      <c r="I216" s="64">
        <f t="shared" si="153"/>
        <v>-25.236111111111111</v>
      </c>
      <c r="J216" s="63">
        <f>I216</f>
        <v>-25.236111111111111</v>
      </c>
      <c r="K216" s="63">
        <f>J216</f>
        <v>-25.236111111111111</v>
      </c>
      <c r="L216" s="63">
        <f>K216</f>
        <v>-25.236111111111111</v>
      </c>
      <c r="M216" s="63">
        <f>L216</f>
        <v>-25.236111111111111</v>
      </c>
      <c r="N216" s="63">
        <f>M216</f>
        <v>-25.236111111111111</v>
      </c>
      <c r="O216" s="63"/>
      <c r="P216" s="63"/>
    </row>
    <row r="217" spans="1:16" x14ac:dyDescent="0.3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Three Statements</vt:lpstr>
      <vt:lpstr>Segmental forecast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2024-02-15T16:30:27Z</dcterms:modified>
</cp:coreProperties>
</file>