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37907C7-3819-45F4-962E-B7A4FFC0D4C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" l="1"/>
  <c r="D69" i="6"/>
  <c r="E69" i="6"/>
  <c r="F69" i="6"/>
  <c r="G69" i="6"/>
  <c r="H69" i="6"/>
  <c r="I69" i="6"/>
  <c r="B69" i="6"/>
  <c r="C68" i="6"/>
  <c r="D68" i="6"/>
  <c r="E68" i="6"/>
  <c r="F68" i="6"/>
  <c r="G68" i="6"/>
  <c r="H68" i="6"/>
  <c r="I68" i="6"/>
  <c r="B68" i="6"/>
  <c r="C67" i="6"/>
  <c r="D67" i="6"/>
  <c r="E67" i="6"/>
  <c r="F67" i="6"/>
  <c r="G67" i="6"/>
  <c r="H67" i="6"/>
  <c r="I67" i="6"/>
  <c r="B67" i="6"/>
  <c r="C65" i="6"/>
  <c r="D65" i="6"/>
  <c r="E65" i="6"/>
  <c r="F65" i="6"/>
  <c r="G65" i="6"/>
  <c r="H65" i="6"/>
  <c r="I65" i="6"/>
  <c r="B65" i="6"/>
  <c r="C66" i="6"/>
  <c r="D66" i="6"/>
  <c r="E66" i="6"/>
  <c r="F66" i="6"/>
  <c r="G66" i="6"/>
  <c r="H66" i="6"/>
  <c r="I66" i="6"/>
  <c r="B66" i="6"/>
  <c r="C64" i="6"/>
  <c r="D64" i="6"/>
  <c r="E64" i="6"/>
  <c r="F64" i="6"/>
  <c r="G64" i="6"/>
  <c r="H64" i="6"/>
  <c r="I64" i="6"/>
  <c r="B64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B4" i="5"/>
  <c r="C59" i="6"/>
  <c r="D59" i="6"/>
  <c r="E59" i="6"/>
  <c r="F59" i="6"/>
  <c r="G59" i="6"/>
  <c r="H59" i="6"/>
  <c r="I59" i="6"/>
  <c r="B59" i="6"/>
  <c r="C58" i="6"/>
  <c r="D58" i="6"/>
  <c r="E58" i="6"/>
  <c r="F58" i="6"/>
  <c r="G58" i="6"/>
  <c r="H58" i="6"/>
  <c r="I58" i="6"/>
  <c r="B58" i="6"/>
  <c r="C57" i="6"/>
  <c r="D57" i="6"/>
  <c r="E57" i="6"/>
  <c r="F57" i="6"/>
  <c r="G57" i="6"/>
  <c r="H57" i="6"/>
  <c r="I57" i="6"/>
  <c r="B57" i="6"/>
  <c r="C56" i="6"/>
  <c r="D56" i="6"/>
  <c r="E56" i="6"/>
  <c r="F56" i="6"/>
  <c r="G56" i="6"/>
  <c r="H56" i="6"/>
  <c r="I56" i="6"/>
  <c r="B56" i="6"/>
  <c r="C55" i="6"/>
  <c r="D55" i="6"/>
  <c r="E55" i="6"/>
  <c r="F55" i="6"/>
  <c r="G55" i="6"/>
  <c r="H55" i="6"/>
  <c r="I55" i="6"/>
  <c r="B55" i="6"/>
  <c r="B51" i="6"/>
  <c r="I51" i="6" l="1"/>
  <c r="C54" i="6"/>
  <c r="D54" i="6"/>
  <c r="E54" i="6"/>
  <c r="F54" i="6"/>
  <c r="G54" i="6"/>
  <c r="H54" i="6"/>
  <c r="I54" i="6"/>
  <c r="B54" i="6"/>
  <c r="C52" i="6"/>
  <c r="D52" i="6"/>
  <c r="E52" i="6"/>
  <c r="F52" i="6"/>
  <c r="G52" i="6"/>
  <c r="H52" i="6"/>
  <c r="I52" i="6"/>
  <c r="B52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0" i="6"/>
  <c r="C10" i="6"/>
  <c r="D10" i="6"/>
  <c r="E10" i="6"/>
  <c r="F10" i="6"/>
  <c r="G10" i="6"/>
  <c r="H10" i="6"/>
  <c r="I10" i="6"/>
  <c r="L10" i="6"/>
  <c r="M10" i="6"/>
  <c r="N10" i="6"/>
  <c r="O10" i="6"/>
  <c r="P10" i="6"/>
  <c r="B11" i="6"/>
  <c r="B13" i="6" s="1"/>
  <c r="C11" i="6"/>
  <c r="C13" i="6" s="1"/>
  <c r="D11" i="6"/>
  <c r="E11" i="6"/>
  <c r="F11" i="6"/>
  <c r="G11" i="6"/>
  <c r="H11" i="6"/>
  <c r="H13" i="6" s="1"/>
  <c r="I11" i="6"/>
  <c r="I13" i="6" s="1"/>
  <c r="L11" i="6"/>
  <c r="L13" i="6" s="1"/>
  <c r="M11" i="6"/>
  <c r="M13" i="6" s="1"/>
  <c r="N11" i="6"/>
  <c r="O11" i="6"/>
  <c r="P11" i="6"/>
  <c r="B12" i="6"/>
  <c r="C12" i="6"/>
  <c r="D12" i="6"/>
  <c r="D13" i="6" s="1"/>
  <c r="E12" i="6"/>
  <c r="E13" i="6" s="1"/>
  <c r="F12" i="6"/>
  <c r="F13" i="6" s="1"/>
  <c r="G12" i="6"/>
  <c r="H12" i="6"/>
  <c r="I12" i="6"/>
  <c r="L12" i="6"/>
  <c r="M12" i="6"/>
  <c r="N12" i="6"/>
  <c r="N13" i="6" s="1"/>
  <c r="O12" i="6"/>
  <c r="O13" i="6" s="1"/>
  <c r="P12" i="6"/>
  <c r="P13" i="6" s="1"/>
  <c r="G13" i="6"/>
  <c r="B14" i="6"/>
  <c r="C14" i="6"/>
  <c r="D14" i="6"/>
  <c r="E14" i="6"/>
  <c r="F14" i="6"/>
  <c r="G14" i="6"/>
  <c r="H14" i="6"/>
  <c r="I14" i="6"/>
  <c r="L14" i="6"/>
  <c r="M14" i="6"/>
  <c r="N14" i="6"/>
  <c r="O14" i="6"/>
  <c r="P14" i="6"/>
  <c r="B15" i="6"/>
  <c r="B17" i="6" s="1"/>
  <c r="B18" i="6" s="1"/>
  <c r="C15" i="6"/>
  <c r="D15" i="6"/>
  <c r="E15" i="6"/>
  <c r="F15" i="6"/>
  <c r="F17" i="6" s="1"/>
  <c r="G15" i="6"/>
  <c r="G17" i="6" s="1"/>
  <c r="H15" i="6"/>
  <c r="H17" i="6" s="1"/>
  <c r="I15" i="6"/>
  <c r="I17" i="6" s="1"/>
  <c r="L15" i="6"/>
  <c r="M15" i="6"/>
  <c r="N15" i="6"/>
  <c r="O15" i="6"/>
  <c r="O17" i="6" s="1"/>
  <c r="O18" i="6" s="1"/>
  <c r="P15" i="6"/>
  <c r="P17" i="6" s="1"/>
  <c r="B16" i="6"/>
  <c r="C16" i="6"/>
  <c r="C19" i="6" s="1"/>
  <c r="D16" i="6"/>
  <c r="E16" i="6"/>
  <c r="F16" i="6"/>
  <c r="G16" i="6"/>
  <c r="H16" i="6"/>
  <c r="I16" i="6"/>
  <c r="L16" i="6"/>
  <c r="L19" i="6" s="1"/>
  <c r="M16" i="6"/>
  <c r="N16" i="6"/>
  <c r="O16" i="6"/>
  <c r="P16" i="6"/>
  <c r="C17" i="6"/>
  <c r="D17" i="6"/>
  <c r="D18" i="6" s="1"/>
  <c r="E17" i="6"/>
  <c r="L17" i="6"/>
  <c r="M17" i="6"/>
  <c r="N17" i="6"/>
  <c r="B21" i="6"/>
  <c r="C21" i="6"/>
  <c r="D21" i="6"/>
  <c r="E21" i="6"/>
  <c r="F21" i="6"/>
  <c r="G21" i="6"/>
  <c r="H21" i="6"/>
  <c r="I21" i="6"/>
  <c r="L21" i="6"/>
  <c r="M21" i="6"/>
  <c r="N21" i="6"/>
  <c r="O21" i="6"/>
  <c r="P21" i="6"/>
  <c r="B22" i="6"/>
  <c r="C22" i="6"/>
  <c r="D22" i="6"/>
  <c r="E22" i="6"/>
  <c r="F22" i="6"/>
  <c r="G22" i="6"/>
  <c r="H22" i="6"/>
  <c r="I22" i="6"/>
  <c r="B23" i="6"/>
  <c r="C23" i="6"/>
  <c r="C51" i="6" s="1"/>
  <c r="D23" i="6"/>
  <c r="D51" i="6" s="1"/>
  <c r="E23" i="6"/>
  <c r="E51" i="6" s="1"/>
  <c r="F23" i="6"/>
  <c r="F51" i="6" s="1"/>
  <c r="G23" i="6"/>
  <c r="H23" i="6"/>
  <c r="I23" i="6"/>
  <c r="L23" i="6"/>
  <c r="M23" i="6"/>
  <c r="N23" i="6"/>
  <c r="O23" i="6"/>
  <c r="P23" i="6"/>
  <c r="B25" i="6"/>
  <c r="C25" i="6"/>
  <c r="D25" i="6"/>
  <c r="E25" i="6"/>
  <c r="F25" i="6"/>
  <c r="G25" i="6"/>
  <c r="H25" i="6"/>
  <c r="I25" i="6"/>
  <c r="L25" i="6"/>
  <c r="M25" i="6"/>
  <c r="N25" i="6"/>
  <c r="O25" i="6"/>
  <c r="P25" i="6"/>
  <c r="B26" i="6"/>
  <c r="C26" i="6"/>
  <c r="D26" i="6"/>
  <c r="E26" i="6"/>
  <c r="F26" i="6"/>
  <c r="G26" i="6"/>
  <c r="H26" i="6"/>
  <c r="I26" i="6"/>
  <c r="L26" i="6"/>
  <c r="M26" i="6"/>
  <c r="N26" i="6"/>
  <c r="O26" i="6"/>
  <c r="P26" i="6"/>
  <c r="B27" i="6"/>
  <c r="C27" i="6"/>
  <c r="D27" i="6"/>
  <c r="E27" i="6"/>
  <c r="F27" i="6"/>
  <c r="G27" i="6"/>
  <c r="H27" i="6"/>
  <c r="I27" i="6"/>
  <c r="L27" i="6"/>
  <c r="M27" i="6"/>
  <c r="N27" i="6"/>
  <c r="O27" i="6"/>
  <c r="P27" i="6"/>
  <c r="B28" i="6"/>
  <c r="C28" i="6"/>
  <c r="D28" i="6"/>
  <c r="E28" i="6"/>
  <c r="F28" i="6"/>
  <c r="G28" i="6"/>
  <c r="H28" i="6"/>
  <c r="I28" i="6"/>
  <c r="L28" i="6"/>
  <c r="M28" i="6"/>
  <c r="N28" i="6"/>
  <c r="O28" i="6"/>
  <c r="P28" i="6"/>
  <c r="B29" i="6"/>
  <c r="C29" i="6"/>
  <c r="D29" i="6"/>
  <c r="E29" i="6"/>
  <c r="F29" i="6"/>
  <c r="G29" i="6"/>
  <c r="H29" i="6"/>
  <c r="I29" i="6"/>
  <c r="L29" i="6"/>
  <c r="M29" i="6"/>
  <c r="N29" i="6"/>
  <c r="O29" i="6"/>
  <c r="P29" i="6"/>
  <c r="B30" i="6"/>
  <c r="C30" i="6"/>
  <c r="D30" i="6"/>
  <c r="E30" i="6"/>
  <c r="F30" i="6"/>
  <c r="G30" i="6"/>
  <c r="H30" i="6"/>
  <c r="I30" i="6"/>
  <c r="L30" i="6"/>
  <c r="M30" i="6"/>
  <c r="N30" i="6"/>
  <c r="O30" i="6"/>
  <c r="P30" i="6"/>
  <c r="L31" i="6"/>
  <c r="M31" i="6"/>
  <c r="N31" i="6"/>
  <c r="O31" i="6"/>
  <c r="P31" i="6"/>
  <c r="L32" i="6"/>
  <c r="M32" i="6"/>
  <c r="N32" i="6"/>
  <c r="O32" i="6"/>
  <c r="P32" i="6"/>
  <c r="B33" i="6"/>
  <c r="C33" i="6"/>
  <c r="C32" i="6" s="1"/>
  <c r="C43" i="6" s="1"/>
  <c r="D33" i="6"/>
  <c r="D32" i="6" s="1"/>
  <c r="E33" i="6"/>
  <c r="F33" i="6"/>
  <c r="G33" i="6"/>
  <c r="H33" i="6"/>
  <c r="I33" i="6"/>
  <c r="I32" i="6" s="1"/>
  <c r="L33" i="6"/>
  <c r="M33" i="6"/>
  <c r="N33" i="6"/>
  <c r="O33" i="6"/>
  <c r="P33" i="6"/>
  <c r="B34" i="6"/>
  <c r="C34" i="6"/>
  <c r="D34" i="6"/>
  <c r="E34" i="6"/>
  <c r="F34" i="6"/>
  <c r="G34" i="6"/>
  <c r="H34" i="6"/>
  <c r="I34" i="6"/>
  <c r="L34" i="6"/>
  <c r="M34" i="6"/>
  <c r="N34" i="6"/>
  <c r="O34" i="6"/>
  <c r="P34" i="6"/>
  <c r="B35" i="6"/>
  <c r="C35" i="6"/>
  <c r="D35" i="6"/>
  <c r="E35" i="6"/>
  <c r="F35" i="6"/>
  <c r="G35" i="6"/>
  <c r="H35" i="6"/>
  <c r="I35" i="6"/>
  <c r="B36" i="6"/>
  <c r="C36" i="6"/>
  <c r="D36" i="6"/>
  <c r="E36" i="6"/>
  <c r="F36" i="6"/>
  <c r="G36" i="6"/>
  <c r="H36" i="6"/>
  <c r="I36" i="6"/>
  <c r="L36" i="6"/>
  <c r="M36" i="6"/>
  <c r="N36" i="6"/>
  <c r="O36" i="6"/>
  <c r="P36" i="6"/>
  <c r="B37" i="6"/>
  <c r="C37" i="6"/>
  <c r="D37" i="6"/>
  <c r="E37" i="6"/>
  <c r="F37" i="6"/>
  <c r="G37" i="6"/>
  <c r="H37" i="6"/>
  <c r="I37" i="6"/>
  <c r="L37" i="6"/>
  <c r="M37" i="6"/>
  <c r="N37" i="6"/>
  <c r="O37" i="6"/>
  <c r="P37" i="6"/>
  <c r="B38" i="6"/>
  <c r="C38" i="6"/>
  <c r="D38" i="6"/>
  <c r="E38" i="6"/>
  <c r="F38" i="6"/>
  <c r="G38" i="6"/>
  <c r="H38" i="6"/>
  <c r="I38" i="6"/>
  <c r="L38" i="6"/>
  <c r="M38" i="6"/>
  <c r="N38" i="6"/>
  <c r="O38" i="6"/>
  <c r="P38" i="6"/>
  <c r="F39" i="6"/>
  <c r="L39" i="6"/>
  <c r="M39" i="6"/>
  <c r="N39" i="6"/>
  <c r="O39" i="6"/>
  <c r="P39" i="6"/>
  <c r="B40" i="6"/>
  <c r="C40" i="6"/>
  <c r="C39" i="6" s="1"/>
  <c r="D40" i="6"/>
  <c r="E40" i="6"/>
  <c r="F40" i="6"/>
  <c r="G40" i="6"/>
  <c r="H40" i="6"/>
  <c r="I40" i="6"/>
  <c r="I39" i="6" s="1"/>
  <c r="L40" i="6"/>
  <c r="M40" i="6"/>
  <c r="N40" i="6"/>
  <c r="O40" i="6"/>
  <c r="P40" i="6"/>
  <c r="B41" i="6"/>
  <c r="C41" i="6"/>
  <c r="D41" i="6"/>
  <c r="E41" i="6"/>
  <c r="E39" i="6" s="1"/>
  <c r="F41" i="6"/>
  <c r="G41" i="6"/>
  <c r="H41" i="6"/>
  <c r="I41" i="6"/>
  <c r="L41" i="6"/>
  <c r="M41" i="6"/>
  <c r="N41" i="6"/>
  <c r="O41" i="6"/>
  <c r="P41" i="6"/>
  <c r="B42" i="6"/>
  <c r="C42" i="6"/>
  <c r="D42" i="6"/>
  <c r="E42" i="6"/>
  <c r="F42" i="6"/>
  <c r="G42" i="6"/>
  <c r="H42" i="6"/>
  <c r="I42" i="6"/>
  <c r="L42" i="6"/>
  <c r="M42" i="6"/>
  <c r="N42" i="6"/>
  <c r="O42" i="6"/>
  <c r="P42" i="6"/>
  <c r="L43" i="6"/>
  <c r="M43" i="6"/>
  <c r="N43" i="6"/>
  <c r="O43" i="6"/>
  <c r="P43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A20" i="5"/>
  <c r="B21" i="5"/>
  <c r="C21" i="5"/>
  <c r="D21" i="5"/>
  <c r="E21" i="5"/>
  <c r="F21" i="5"/>
  <c r="G21" i="5"/>
  <c r="G47" i="5" s="1"/>
  <c r="H21" i="5"/>
  <c r="H40" i="5" s="1"/>
  <c r="I21" i="5"/>
  <c r="E22" i="5"/>
  <c r="F22" i="5"/>
  <c r="G22" i="5"/>
  <c r="B23" i="5"/>
  <c r="C23" i="5"/>
  <c r="D23" i="5"/>
  <c r="E23" i="5"/>
  <c r="E24" i="5" s="1"/>
  <c r="E26" i="5" s="1"/>
  <c r="F23" i="5"/>
  <c r="G23" i="5"/>
  <c r="H23" i="5"/>
  <c r="I23" i="5"/>
  <c r="J23" i="5" s="1"/>
  <c r="B24" i="5"/>
  <c r="J24" i="5"/>
  <c r="B25" i="5"/>
  <c r="C25" i="5"/>
  <c r="D25" i="5"/>
  <c r="E25" i="5"/>
  <c r="F25" i="5"/>
  <c r="G25" i="5"/>
  <c r="H25" i="5"/>
  <c r="I25" i="5"/>
  <c r="K25" i="5"/>
  <c r="L25" i="5"/>
  <c r="M25" i="5"/>
  <c r="N25" i="5"/>
  <c r="K26" i="5"/>
  <c r="K24" i="5" s="1"/>
  <c r="L26" i="5"/>
  <c r="L24" i="5" s="1"/>
  <c r="M26" i="5"/>
  <c r="N26" i="5"/>
  <c r="B27" i="5"/>
  <c r="C27" i="5"/>
  <c r="D28" i="5" s="1"/>
  <c r="D27" i="5"/>
  <c r="E27" i="5"/>
  <c r="F27" i="5"/>
  <c r="F28" i="5" s="1"/>
  <c r="G27" i="5"/>
  <c r="G28" i="5" s="1"/>
  <c r="H27" i="5"/>
  <c r="H28" i="5" s="1"/>
  <c r="H30" i="5" s="1"/>
  <c r="I27" i="5"/>
  <c r="B28" i="5"/>
  <c r="C28" i="5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1" i="5"/>
  <c r="B32" i="5" s="1"/>
  <c r="B34" i="5" s="1"/>
  <c r="C31" i="5"/>
  <c r="D31" i="5"/>
  <c r="D32" i="5" s="1"/>
  <c r="E31" i="5"/>
  <c r="F31" i="5"/>
  <c r="F32" i="5" s="1"/>
  <c r="F34" i="5" s="1"/>
  <c r="G31" i="5"/>
  <c r="H31" i="5"/>
  <c r="I31" i="5"/>
  <c r="E32" i="5"/>
  <c r="E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K34" i="5"/>
  <c r="L34" i="5"/>
  <c r="M34" i="5"/>
  <c r="N34" i="5"/>
  <c r="C35" i="5"/>
  <c r="B38" i="5"/>
  <c r="B39" i="5" s="1"/>
  <c r="C38" i="5"/>
  <c r="C41" i="5" s="1"/>
  <c r="D38" i="5"/>
  <c r="D41" i="5" s="1"/>
  <c r="E38" i="5"/>
  <c r="E41" i="5" s="1"/>
  <c r="F38" i="5"/>
  <c r="G38" i="5"/>
  <c r="H39" i="5" s="1"/>
  <c r="H38" i="5"/>
  <c r="I38" i="5"/>
  <c r="C39" i="5"/>
  <c r="I39" i="5"/>
  <c r="D40" i="5"/>
  <c r="G40" i="5"/>
  <c r="B42" i="5"/>
  <c r="B35" i="5" s="1"/>
  <c r="C42" i="5"/>
  <c r="D42" i="5"/>
  <c r="D44" i="5" s="1"/>
  <c r="E42" i="5"/>
  <c r="E44" i="5" s="1"/>
  <c r="F42" i="5"/>
  <c r="G42" i="5"/>
  <c r="H42" i="5"/>
  <c r="H44" i="5" s="1"/>
  <c r="I42" i="5"/>
  <c r="B43" i="5"/>
  <c r="E43" i="5"/>
  <c r="G44" i="5"/>
  <c r="B45" i="5"/>
  <c r="B46" i="5" s="1"/>
  <c r="C45" i="5"/>
  <c r="D45" i="5"/>
  <c r="E45" i="5"/>
  <c r="F45" i="5"/>
  <c r="G45" i="5"/>
  <c r="H45" i="5"/>
  <c r="I45" i="5"/>
  <c r="H46" i="5"/>
  <c r="I46" i="5"/>
  <c r="D47" i="5"/>
  <c r="F47" i="5"/>
  <c r="B48" i="5"/>
  <c r="C48" i="5"/>
  <c r="D48" i="5"/>
  <c r="D49" i="5" s="1"/>
  <c r="E48" i="5"/>
  <c r="E49" i="5" s="1"/>
  <c r="F48" i="5"/>
  <c r="G48" i="5"/>
  <c r="H48" i="5"/>
  <c r="I48" i="5"/>
  <c r="B50" i="5"/>
  <c r="D50" i="5"/>
  <c r="A51" i="5"/>
  <c r="B52" i="5"/>
  <c r="C52" i="5"/>
  <c r="C59" i="5" s="1"/>
  <c r="D52" i="5"/>
  <c r="E52" i="5"/>
  <c r="F52" i="5"/>
  <c r="G52" i="5"/>
  <c r="H52" i="5"/>
  <c r="I52" i="5"/>
  <c r="J52" i="5" s="1"/>
  <c r="K52" i="5" s="1"/>
  <c r="L52" i="5" s="1"/>
  <c r="M52" i="5" s="1"/>
  <c r="N52" i="5" s="1"/>
  <c r="B53" i="5"/>
  <c r="B57" i="5"/>
  <c r="C57" i="5"/>
  <c r="D57" i="5"/>
  <c r="E57" i="5"/>
  <c r="F58" i="5" s="1"/>
  <c r="F57" i="5"/>
  <c r="G57" i="5"/>
  <c r="H57" i="5"/>
  <c r="I57" i="5"/>
  <c r="I60" i="5" s="1"/>
  <c r="J60" i="5" s="1"/>
  <c r="K60" i="5" s="1"/>
  <c r="L60" i="5" s="1"/>
  <c r="M60" i="5" s="1"/>
  <c r="N60" i="5" s="1"/>
  <c r="J57" i="5"/>
  <c r="K57" i="5" s="1"/>
  <c r="L57" i="5" s="1"/>
  <c r="M57" i="5" s="1"/>
  <c r="N57" i="5" s="1"/>
  <c r="C60" i="5"/>
  <c r="B61" i="5"/>
  <c r="C61" i="5"/>
  <c r="D61" i="5"/>
  <c r="E61" i="5"/>
  <c r="E63" i="5" s="1"/>
  <c r="F61" i="5"/>
  <c r="F54" i="5" s="1"/>
  <c r="G61" i="5"/>
  <c r="G62" i="5" s="1"/>
  <c r="H61" i="5"/>
  <c r="I61" i="5"/>
  <c r="D62" i="5"/>
  <c r="B64" i="5"/>
  <c r="C64" i="5"/>
  <c r="D64" i="5"/>
  <c r="E64" i="5"/>
  <c r="E66" i="5" s="1"/>
  <c r="F64" i="5"/>
  <c r="G64" i="5"/>
  <c r="H64" i="5"/>
  <c r="I64" i="5"/>
  <c r="J64" i="5"/>
  <c r="K64" i="5" s="1"/>
  <c r="L64" i="5" s="1"/>
  <c r="M64" i="5" s="1"/>
  <c r="N64" i="5" s="1"/>
  <c r="B65" i="5"/>
  <c r="I65" i="5"/>
  <c r="B66" i="5"/>
  <c r="C66" i="5"/>
  <c r="B67" i="5"/>
  <c r="C67" i="5"/>
  <c r="D67" i="5"/>
  <c r="E67" i="5"/>
  <c r="F67" i="5"/>
  <c r="F60" i="5" s="1"/>
  <c r="G67" i="5"/>
  <c r="G68" i="5" s="1"/>
  <c r="H67" i="5"/>
  <c r="H68" i="5" s="1"/>
  <c r="I67" i="5"/>
  <c r="J67" i="5" s="1"/>
  <c r="K67" i="5" s="1"/>
  <c r="L67" i="5" s="1"/>
  <c r="M67" i="5" s="1"/>
  <c r="N67" i="5" s="1"/>
  <c r="I68" i="5"/>
  <c r="B69" i="5"/>
  <c r="I69" i="5"/>
  <c r="J69" i="5" s="1"/>
  <c r="K69" i="5"/>
  <c r="L69" i="5" s="1"/>
  <c r="M69" i="5" s="1"/>
  <c r="N69" i="5" s="1"/>
  <c r="B73" i="5"/>
  <c r="C74" i="5" s="1"/>
  <c r="C76" i="5" s="1"/>
  <c r="C73" i="5"/>
  <c r="D73" i="5"/>
  <c r="E73" i="5"/>
  <c r="F73" i="5"/>
  <c r="G73" i="5"/>
  <c r="H73" i="5"/>
  <c r="I73" i="5"/>
  <c r="B74" i="5"/>
  <c r="B76" i="5" s="1"/>
  <c r="B75" i="5"/>
  <c r="C75" i="5"/>
  <c r="D75" i="5"/>
  <c r="E75" i="5"/>
  <c r="F75" i="5"/>
  <c r="G75" i="5"/>
  <c r="H75" i="5"/>
  <c r="I75" i="5"/>
  <c r="B77" i="5"/>
  <c r="C77" i="5"/>
  <c r="D77" i="5"/>
  <c r="E77" i="5"/>
  <c r="E78" i="5" s="1"/>
  <c r="E80" i="5" s="1"/>
  <c r="F77" i="5"/>
  <c r="G77" i="5"/>
  <c r="G78" i="5" s="1"/>
  <c r="G80" i="5" s="1"/>
  <c r="H77" i="5"/>
  <c r="I78" i="5" s="1"/>
  <c r="I80" i="5" s="1"/>
  <c r="I77" i="5"/>
  <c r="J77" i="5" s="1"/>
  <c r="K77" i="5" s="1"/>
  <c r="L77" i="5" s="1"/>
  <c r="M77" i="5" s="1"/>
  <c r="N77" i="5" s="1"/>
  <c r="B78" i="5"/>
  <c r="B79" i="5"/>
  <c r="C79" i="5"/>
  <c r="D79" i="5"/>
  <c r="E79" i="5"/>
  <c r="F79" i="5"/>
  <c r="G79" i="5"/>
  <c r="H79" i="5"/>
  <c r="I79" i="5"/>
  <c r="B80" i="5"/>
  <c r="B81" i="5"/>
  <c r="B82" i="5" s="1"/>
  <c r="B84" i="5" s="1"/>
  <c r="C81" i="5"/>
  <c r="D81" i="5"/>
  <c r="E81" i="5"/>
  <c r="F81" i="5"/>
  <c r="G81" i="5"/>
  <c r="G82" i="5" s="1"/>
  <c r="H81" i="5"/>
  <c r="H82" i="5" s="1"/>
  <c r="H84" i="5" s="1"/>
  <c r="I81" i="5"/>
  <c r="J81" i="5" s="1"/>
  <c r="K81" i="5" s="1"/>
  <c r="L81" i="5" s="1"/>
  <c r="M81" i="5" s="1"/>
  <c r="N81" i="5" s="1"/>
  <c r="E82" i="5"/>
  <c r="E84" i="5" s="1"/>
  <c r="F82" i="5"/>
  <c r="B83" i="5"/>
  <c r="C83" i="5"/>
  <c r="D83" i="5"/>
  <c r="E83" i="5"/>
  <c r="F83" i="5"/>
  <c r="G83" i="5"/>
  <c r="H83" i="5"/>
  <c r="I83" i="5"/>
  <c r="C85" i="5"/>
  <c r="B88" i="5"/>
  <c r="C88" i="5"/>
  <c r="D88" i="5"/>
  <c r="E88" i="5"/>
  <c r="F88" i="5"/>
  <c r="F89" i="5" s="1"/>
  <c r="G88" i="5"/>
  <c r="G89" i="5" s="1"/>
  <c r="H88" i="5"/>
  <c r="I88" i="5"/>
  <c r="J88" i="5" s="1"/>
  <c r="K88" i="5" s="1"/>
  <c r="L88" i="5" s="1"/>
  <c r="M88" i="5" s="1"/>
  <c r="N88" i="5" s="1"/>
  <c r="C91" i="5"/>
  <c r="B92" i="5"/>
  <c r="C92" i="5"/>
  <c r="D92" i="5"/>
  <c r="E92" i="5"/>
  <c r="E85" i="5" s="1"/>
  <c r="F92" i="5"/>
  <c r="G92" i="5"/>
  <c r="G93" i="5" s="1"/>
  <c r="H92" i="5"/>
  <c r="I92" i="5"/>
  <c r="B93" i="5"/>
  <c r="B95" i="5"/>
  <c r="B96" i="5" s="1"/>
  <c r="C95" i="5"/>
  <c r="D95" i="5"/>
  <c r="E95" i="5"/>
  <c r="E96" i="5" s="1"/>
  <c r="F95" i="5"/>
  <c r="G95" i="5"/>
  <c r="H95" i="5"/>
  <c r="I95" i="5"/>
  <c r="J95" i="5"/>
  <c r="K95" i="5" s="1"/>
  <c r="L95" i="5" s="1"/>
  <c r="M95" i="5" s="1"/>
  <c r="N95" i="5" s="1"/>
  <c r="F96" i="5"/>
  <c r="B98" i="5"/>
  <c r="C98" i="5"/>
  <c r="D98" i="5"/>
  <c r="D91" i="5" s="1"/>
  <c r="E98" i="5"/>
  <c r="F98" i="5"/>
  <c r="G98" i="5"/>
  <c r="H98" i="5"/>
  <c r="I98" i="5"/>
  <c r="B99" i="5"/>
  <c r="C99" i="5"/>
  <c r="D99" i="5"/>
  <c r="H99" i="5"/>
  <c r="B104" i="5"/>
  <c r="C105" i="5" s="1"/>
  <c r="C104" i="5"/>
  <c r="D104" i="5"/>
  <c r="E105" i="5" s="1"/>
  <c r="E104" i="5"/>
  <c r="F104" i="5"/>
  <c r="F105" i="5" s="1"/>
  <c r="F107" i="5" s="1"/>
  <c r="G104" i="5"/>
  <c r="H104" i="5"/>
  <c r="I104" i="5"/>
  <c r="J104" i="5" s="1"/>
  <c r="B105" i="5"/>
  <c r="D105" i="5"/>
  <c r="B106" i="5"/>
  <c r="C106" i="5"/>
  <c r="D106" i="5"/>
  <c r="E106" i="5"/>
  <c r="F106" i="5"/>
  <c r="G106" i="5"/>
  <c r="H106" i="5"/>
  <c r="I106" i="5"/>
  <c r="B108" i="5"/>
  <c r="B109" i="5" s="1"/>
  <c r="B111" i="5" s="1"/>
  <c r="C108" i="5"/>
  <c r="C109" i="5" s="1"/>
  <c r="C111" i="5" s="1"/>
  <c r="D108" i="5"/>
  <c r="E108" i="5"/>
  <c r="F108" i="5"/>
  <c r="F109" i="5" s="1"/>
  <c r="G108" i="5"/>
  <c r="G109" i="5" s="1"/>
  <c r="H108" i="5"/>
  <c r="H109" i="5" s="1"/>
  <c r="H111" i="5" s="1"/>
  <c r="I108" i="5"/>
  <c r="I109" i="5" s="1"/>
  <c r="I111" i="5" s="1"/>
  <c r="B110" i="5"/>
  <c r="C110" i="5"/>
  <c r="D110" i="5"/>
  <c r="E110" i="5"/>
  <c r="F110" i="5"/>
  <c r="G110" i="5"/>
  <c r="H110" i="5"/>
  <c r="I110" i="5"/>
  <c r="B112" i="5"/>
  <c r="C112" i="5"/>
  <c r="C113" i="5" s="1"/>
  <c r="D112" i="5"/>
  <c r="E112" i="5"/>
  <c r="E113" i="5" s="1"/>
  <c r="F112" i="5"/>
  <c r="G112" i="5"/>
  <c r="H112" i="5"/>
  <c r="I112" i="5"/>
  <c r="J112" i="5" s="1"/>
  <c r="K112" i="5" s="1"/>
  <c r="L112" i="5" s="1"/>
  <c r="M112" i="5" s="1"/>
  <c r="N112" i="5" s="1"/>
  <c r="B113" i="5"/>
  <c r="B115" i="5" s="1"/>
  <c r="I113" i="5"/>
  <c r="B114" i="5"/>
  <c r="C114" i="5"/>
  <c r="C115" i="5" s="1"/>
  <c r="D114" i="5"/>
  <c r="E114" i="5"/>
  <c r="F114" i="5"/>
  <c r="G114" i="5"/>
  <c r="H114" i="5"/>
  <c r="I114" i="5"/>
  <c r="C116" i="5"/>
  <c r="D117" i="5" s="1"/>
  <c r="B119" i="5"/>
  <c r="C120" i="5" s="1"/>
  <c r="C119" i="5"/>
  <c r="D119" i="5"/>
  <c r="E119" i="5"/>
  <c r="F119" i="5"/>
  <c r="G119" i="5"/>
  <c r="H119" i="5"/>
  <c r="I119" i="5"/>
  <c r="B120" i="5"/>
  <c r="B123" i="5"/>
  <c r="C123" i="5"/>
  <c r="C124" i="5" s="1"/>
  <c r="D123" i="5"/>
  <c r="D116" i="5" s="1"/>
  <c r="E123" i="5"/>
  <c r="E124" i="5" s="1"/>
  <c r="F123" i="5"/>
  <c r="G123" i="5"/>
  <c r="H123" i="5"/>
  <c r="I123" i="5"/>
  <c r="D124" i="5"/>
  <c r="B126" i="5"/>
  <c r="B127" i="5" s="1"/>
  <c r="C126" i="5"/>
  <c r="D126" i="5"/>
  <c r="E126" i="5"/>
  <c r="F126" i="5"/>
  <c r="G126" i="5"/>
  <c r="H126" i="5"/>
  <c r="I126" i="5"/>
  <c r="J126" i="5"/>
  <c r="K126" i="5"/>
  <c r="L126" i="5" s="1"/>
  <c r="M126" i="5" s="1"/>
  <c r="N126" i="5" s="1"/>
  <c r="C127" i="5"/>
  <c r="B129" i="5"/>
  <c r="C129" i="5"/>
  <c r="D129" i="5"/>
  <c r="E129" i="5"/>
  <c r="E130" i="5" s="1"/>
  <c r="F129" i="5"/>
  <c r="G129" i="5"/>
  <c r="H130" i="5" s="1"/>
  <c r="H129" i="5"/>
  <c r="I129" i="5"/>
  <c r="I130" i="5" s="1"/>
  <c r="C133" i="5"/>
  <c r="C156" i="5" s="1"/>
  <c r="B135" i="5"/>
  <c r="B136" i="5" s="1"/>
  <c r="C135" i="5"/>
  <c r="C136" i="5" s="1"/>
  <c r="D135" i="5"/>
  <c r="E135" i="5"/>
  <c r="F135" i="5"/>
  <c r="F136" i="5" s="1"/>
  <c r="F138" i="5" s="1"/>
  <c r="G135" i="5"/>
  <c r="H135" i="5"/>
  <c r="I135" i="5"/>
  <c r="J135" i="5"/>
  <c r="K135" i="5"/>
  <c r="G136" i="5"/>
  <c r="B137" i="5"/>
  <c r="C137" i="5"/>
  <c r="D137" i="5"/>
  <c r="E137" i="5"/>
  <c r="F137" i="5"/>
  <c r="G137" i="5"/>
  <c r="H137" i="5"/>
  <c r="I137" i="5"/>
  <c r="G138" i="5"/>
  <c r="B139" i="5"/>
  <c r="C139" i="5"/>
  <c r="D139" i="5"/>
  <c r="E139" i="5"/>
  <c r="E140" i="5" s="1"/>
  <c r="F139" i="5"/>
  <c r="G139" i="5"/>
  <c r="G140" i="5" s="1"/>
  <c r="G142" i="5" s="1"/>
  <c r="H139" i="5"/>
  <c r="H133" i="5" s="1"/>
  <c r="I139" i="5"/>
  <c r="I133" i="5" s="1"/>
  <c r="C140" i="5"/>
  <c r="C142" i="5" s="1"/>
  <c r="D140" i="5"/>
  <c r="B141" i="5"/>
  <c r="C141" i="5"/>
  <c r="D141" i="5"/>
  <c r="E141" i="5"/>
  <c r="F141" i="5"/>
  <c r="G141" i="5"/>
  <c r="H141" i="5"/>
  <c r="I141" i="5"/>
  <c r="B143" i="5"/>
  <c r="B144" i="5" s="1"/>
  <c r="C143" i="5"/>
  <c r="D143" i="5"/>
  <c r="D144" i="5" s="1"/>
  <c r="D146" i="5" s="1"/>
  <c r="E143" i="5"/>
  <c r="E144" i="5" s="1"/>
  <c r="F143" i="5"/>
  <c r="F144" i="5" s="1"/>
  <c r="F146" i="5" s="1"/>
  <c r="G143" i="5"/>
  <c r="H143" i="5"/>
  <c r="I143" i="5"/>
  <c r="I144" i="5" s="1"/>
  <c r="B145" i="5"/>
  <c r="C145" i="5"/>
  <c r="D145" i="5"/>
  <c r="E145" i="5"/>
  <c r="F145" i="5"/>
  <c r="G145" i="5"/>
  <c r="H145" i="5"/>
  <c r="I145" i="5"/>
  <c r="E147" i="5"/>
  <c r="B150" i="5"/>
  <c r="B153" i="5" s="1"/>
  <c r="C150" i="5"/>
  <c r="C147" i="5" s="1"/>
  <c r="D150" i="5"/>
  <c r="E150" i="5"/>
  <c r="F150" i="5"/>
  <c r="G150" i="5"/>
  <c r="H150" i="5"/>
  <c r="H151" i="5" s="1"/>
  <c r="I150" i="5"/>
  <c r="D151" i="5"/>
  <c r="E151" i="5"/>
  <c r="B154" i="5"/>
  <c r="C154" i="5"/>
  <c r="D154" i="5"/>
  <c r="E154" i="5"/>
  <c r="E155" i="5" s="1"/>
  <c r="F154" i="5"/>
  <c r="G154" i="5"/>
  <c r="H154" i="5"/>
  <c r="I154" i="5"/>
  <c r="B155" i="5"/>
  <c r="B157" i="5"/>
  <c r="C157" i="5"/>
  <c r="C158" i="5" s="1"/>
  <c r="D157" i="5"/>
  <c r="D158" i="5" s="1"/>
  <c r="E157" i="5"/>
  <c r="F157" i="5"/>
  <c r="G157" i="5"/>
  <c r="H158" i="5" s="1"/>
  <c r="H157" i="5"/>
  <c r="I157" i="5"/>
  <c r="B158" i="5"/>
  <c r="B160" i="5"/>
  <c r="C160" i="5"/>
  <c r="D160" i="5"/>
  <c r="E160" i="5"/>
  <c r="F160" i="5"/>
  <c r="G160" i="5"/>
  <c r="H160" i="5"/>
  <c r="I160" i="5"/>
  <c r="J160" i="5" s="1"/>
  <c r="K160" i="5" s="1"/>
  <c r="L160" i="5" s="1"/>
  <c r="M160" i="5" s="1"/>
  <c r="N160" i="5" s="1"/>
  <c r="B161" i="5"/>
  <c r="F161" i="5"/>
  <c r="G161" i="5"/>
  <c r="H161" i="5"/>
  <c r="B164" i="5"/>
  <c r="C164" i="5"/>
  <c r="D164" i="5"/>
  <c r="E164" i="5"/>
  <c r="E165" i="5" s="1"/>
  <c r="D165" i="5"/>
  <c r="B166" i="5"/>
  <c r="C166" i="5"/>
  <c r="D166" i="5"/>
  <c r="E166" i="5"/>
  <c r="E167" i="5" s="1"/>
  <c r="E169" i="5" s="1"/>
  <c r="F166" i="5"/>
  <c r="G166" i="5"/>
  <c r="H167" i="5" s="1"/>
  <c r="H169" i="5" s="1"/>
  <c r="H166" i="5"/>
  <c r="I166" i="5"/>
  <c r="J166" i="5" s="1"/>
  <c r="K166" i="5" s="1"/>
  <c r="L166" i="5" s="1"/>
  <c r="M166" i="5" s="1"/>
  <c r="N166" i="5" s="1"/>
  <c r="B168" i="5"/>
  <c r="C168" i="5"/>
  <c r="D168" i="5"/>
  <c r="E168" i="5"/>
  <c r="F168" i="5"/>
  <c r="G168" i="5"/>
  <c r="H168" i="5"/>
  <c r="I168" i="5"/>
  <c r="B170" i="5"/>
  <c r="B171" i="5" s="1"/>
  <c r="B173" i="5" s="1"/>
  <c r="C170" i="5"/>
  <c r="D170" i="5"/>
  <c r="E170" i="5"/>
  <c r="E171" i="5" s="1"/>
  <c r="E173" i="5" s="1"/>
  <c r="F170" i="5"/>
  <c r="F171" i="5" s="1"/>
  <c r="G170" i="5"/>
  <c r="G171" i="5" s="1"/>
  <c r="H170" i="5"/>
  <c r="H171" i="5" s="1"/>
  <c r="H173" i="5" s="1"/>
  <c r="I170" i="5"/>
  <c r="I171" i="5" s="1"/>
  <c r="I173" i="5" s="1"/>
  <c r="D171" i="5"/>
  <c r="D173" i="5" s="1"/>
  <c r="B172" i="5"/>
  <c r="C172" i="5"/>
  <c r="D172" i="5"/>
  <c r="E172" i="5"/>
  <c r="F172" i="5"/>
  <c r="G172" i="5"/>
  <c r="H172" i="5"/>
  <c r="I172" i="5"/>
  <c r="B174" i="5"/>
  <c r="B175" i="5" s="1"/>
  <c r="C174" i="5"/>
  <c r="C175" i="5" s="1"/>
  <c r="D174" i="5"/>
  <c r="D175" i="5" s="1"/>
  <c r="E174" i="5"/>
  <c r="F174" i="5"/>
  <c r="G175" i="5" s="1"/>
  <c r="G177" i="5" s="1"/>
  <c r="G174" i="5"/>
  <c r="H175" i="5" s="1"/>
  <c r="H174" i="5"/>
  <c r="I174" i="5"/>
  <c r="J174" i="5" s="1"/>
  <c r="K174" i="5"/>
  <c r="L174" i="5" s="1"/>
  <c r="M174" i="5" s="1"/>
  <c r="N174" i="5" s="1"/>
  <c r="I175" i="5"/>
  <c r="B176" i="5"/>
  <c r="C176" i="5"/>
  <c r="D176" i="5"/>
  <c r="E176" i="5"/>
  <c r="F176" i="5"/>
  <c r="G176" i="5"/>
  <c r="H176" i="5"/>
  <c r="I176" i="5"/>
  <c r="H177" i="5"/>
  <c r="I177" i="5"/>
  <c r="B178" i="5"/>
  <c r="C178" i="5"/>
  <c r="D179" i="5" s="1"/>
  <c r="D181" i="5" s="1"/>
  <c r="D178" i="5"/>
  <c r="E178" i="5"/>
  <c r="F178" i="5"/>
  <c r="F179" i="5" s="1"/>
  <c r="G178" i="5"/>
  <c r="H178" i="5"/>
  <c r="H179" i="5" s="1"/>
  <c r="H181" i="5" s="1"/>
  <c r="I178" i="5"/>
  <c r="B179" i="5"/>
  <c r="B181" i="5" s="1"/>
  <c r="C179" i="5"/>
  <c r="C181" i="5" s="1"/>
  <c r="B180" i="5"/>
  <c r="C180" i="5"/>
  <c r="D180" i="5"/>
  <c r="E180" i="5"/>
  <c r="F180" i="5"/>
  <c r="G180" i="5"/>
  <c r="H180" i="5"/>
  <c r="I180" i="5"/>
  <c r="B185" i="5"/>
  <c r="C185" i="5"/>
  <c r="D186" i="5" s="1"/>
  <c r="D185" i="5"/>
  <c r="D188" i="5" s="1"/>
  <c r="E185" i="5"/>
  <c r="E187" i="5" s="1"/>
  <c r="F185" i="5"/>
  <c r="G185" i="5"/>
  <c r="H185" i="5"/>
  <c r="I186" i="5" s="1"/>
  <c r="I185" i="5"/>
  <c r="B186" i="5"/>
  <c r="C186" i="5"/>
  <c r="B187" i="5"/>
  <c r="C187" i="5"/>
  <c r="D187" i="5"/>
  <c r="B189" i="5"/>
  <c r="C190" i="5" s="1"/>
  <c r="C189" i="5"/>
  <c r="C182" i="5" s="1"/>
  <c r="D189" i="5"/>
  <c r="D190" i="5" s="1"/>
  <c r="E189" i="5"/>
  <c r="E182" i="5" s="1"/>
  <c r="F189" i="5"/>
  <c r="F190" i="5" s="1"/>
  <c r="G189" i="5"/>
  <c r="H189" i="5"/>
  <c r="I189" i="5"/>
  <c r="B190" i="5"/>
  <c r="C191" i="5"/>
  <c r="D191" i="5"/>
  <c r="B192" i="5"/>
  <c r="C192" i="5"/>
  <c r="D192" i="5"/>
  <c r="E192" i="5"/>
  <c r="F192" i="5"/>
  <c r="G192" i="5"/>
  <c r="H192" i="5"/>
  <c r="H193" i="5" s="1"/>
  <c r="I192" i="5"/>
  <c r="J192" i="5" s="1"/>
  <c r="K192" i="5" s="1"/>
  <c r="L192" i="5" s="1"/>
  <c r="M192" i="5" s="1"/>
  <c r="N192" i="5" s="1"/>
  <c r="B193" i="5"/>
  <c r="C193" i="5"/>
  <c r="D193" i="5"/>
  <c r="C194" i="5"/>
  <c r="B195" i="5"/>
  <c r="C195" i="5"/>
  <c r="D195" i="5"/>
  <c r="E195" i="5"/>
  <c r="F195" i="5"/>
  <c r="F196" i="5" s="1"/>
  <c r="G195" i="5"/>
  <c r="G196" i="5" s="1"/>
  <c r="H195" i="5"/>
  <c r="I195" i="5"/>
  <c r="J195" i="5" s="1"/>
  <c r="K195" i="5" s="1"/>
  <c r="L195" i="5" s="1"/>
  <c r="M195" i="5" s="1"/>
  <c r="N195" i="5" s="1"/>
  <c r="B196" i="5"/>
  <c r="I196" i="5"/>
  <c r="B199" i="5"/>
  <c r="B200" i="5" s="1"/>
  <c r="C199" i="5"/>
  <c r="D200" i="5" s="1"/>
  <c r="D199" i="5"/>
  <c r="E199" i="5"/>
  <c r="F199" i="5"/>
  <c r="G199" i="5"/>
  <c r="H199" i="5"/>
  <c r="H200" i="5" s="1"/>
  <c r="I199" i="5"/>
  <c r="I200" i="5" s="1"/>
  <c r="J199" i="5"/>
  <c r="E200" i="5"/>
  <c r="F200" i="5"/>
  <c r="H201" i="5"/>
  <c r="B204" i="5"/>
  <c r="C204" i="5"/>
  <c r="D204" i="5"/>
  <c r="E204" i="5"/>
  <c r="F204" i="5"/>
  <c r="G204" i="5"/>
  <c r="H204" i="5"/>
  <c r="I204" i="5"/>
  <c r="J204" i="5" s="1"/>
  <c r="K204" i="5" s="1"/>
  <c r="L204" i="5" s="1"/>
  <c r="M204" i="5"/>
  <c r="N204" i="5"/>
  <c r="H205" i="5"/>
  <c r="I205" i="5"/>
  <c r="B208" i="5"/>
  <c r="B201" i="5" s="1"/>
  <c r="C208" i="5"/>
  <c r="D208" i="5"/>
  <c r="D201" i="5" s="1"/>
  <c r="E208" i="5"/>
  <c r="F208" i="5"/>
  <c r="G208" i="5"/>
  <c r="H208" i="5"/>
  <c r="H210" i="5" s="1"/>
  <c r="I208" i="5"/>
  <c r="I201" i="5" s="1"/>
  <c r="B209" i="5"/>
  <c r="H209" i="5"/>
  <c r="I209" i="5"/>
  <c r="F210" i="5"/>
  <c r="B211" i="5"/>
  <c r="C211" i="5"/>
  <c r="D211" i="5"/>
  <c r="D212" i="5" s="1"/>
  <c r="E211" i="5"/>
  <c r="F211" i="5"/>
  <c r="F213" i="5" s="1"/>
  <c r="G211" i="5"/>
  <c r="H211" i="5"/>
  <c r="I211" i="5"/>
  <c r="J211" i="5"/>
  <c r="K211" i="5" s="1"/>
  <c r="L211" i="5"/>
  <c r="M211" i="5"/>
  <c r="N211" i="5" s="1"/>
  <c r="H212" i="5"/>
  <c r="H213" i="5"/>
  <c r="B214" i="5"/>
  <c r="B207" i="5" s="1"/>
  <c r="C214" i="5"/>
  <c r="C215" i="5" s="1"/>
  <c r="D214" i="5"/>
  <c r="E214" i="5"/>
  <c r="E216" i="5" s="1"/>
  <c r="F214" i="5"/>
  <c r="F215" i="5" s="1"/>
  <c r="G214" i="5"/>
  <c r="H214" i="5"/>
  <c r="I214" i="5"/>
  <c r="J214" i="5" s="1"/>
  <c r="K214" i="5"/>
  <c r="L214" i="5" s="1"/>
  <c r="M214" i="5" s="1"/>
  <c r="N214" i="5" s="1"/>
  <c r="B215" i="5"/>
  <c r="F216" i="5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184" i="5" l="1"/>
  <c r="E183" i="5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B203" i="5"/>
  <c r="F207" i="5"/>
  <c r="H203" i="5"/>
  <c r="G212" i="5"/>
  <c r="E212" i="5"/>
  <c r="E207" i="5"/>
  <c r="D182" i="5"/>
  <c r="D184" i="5" s="1"/>
  <c r="C177" i="5"/>
  <c r="H147" i="5"/>
  <c r="H148" i="5" s="1"/>
  <c r="C122" i="5"/>
  <c r="D120" i="5"/>
  <c r="G85" i="5"/>
  <c r="G87" i="5" s="1"/>
  <c r="H71" i="5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C138" i="5"/>
  <c r="D207" i="5"/>
  <c r="D216" i="5"/>
  <c r="I105" i="5"/>
  <c r="I107" i="5" s="1"/>
  <c r="F62" i="5"/>
  <c r="I202" i="5"/>
  <c r="G200" i="5"/>
  <c r="G210" i="5"/>
  <c r="E190" i="5"/>
  <c r="E115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B202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I24" i="5"/>
  <c r="I26" i="5" s="1"/>
  <c r="F201" i="5"/>
  <c r="I161" i="5"/>
  <c r="D142" i="5"/>
  <c r="G113" i="5"/>
  <c r="G115" i="5" s="1"/>
  <c r="E107" i="5"/>
  <c r="B107" i="5"/>
  <c r="E93" i="5"/>
  <c r="E50" i="5"/>
  <c r="B44" i="5"/>
  <c r="D34" i="5"/>
  <c r="D22" i="5"/>
  <c r="E32" i="6"/>
  <c r="E43" i="6" s="1"/>
  <c r="C31" i="6"/>
  <c r="H31" i="6"/>
  <c r="B31" i="6"/>
  <c r="G31" i="6"/>
  <c r="E31" i="6"/>
  <c r="N18" i="6"/>
  <c r="H51" i="6"/>
  <c r="F56" i="5"/>
  <c r="C43" i="5"/>
  <c r="F24" i="5"/>
  <c r="F26" i="5" s="1"/>
  <c r="B39" i="6"/>
  <c r="B43" i="6" s="1"/>
  <c r="E18" i="6"/>
  <c r="B19" i="6"/>
  <c r="H26" i="5"/>
  <c r="D39" i="6"/>
  <c r="D43" i="6" s="1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F86" i="5" s="1"/>
  <c r="E89" i="5"/>
  <c r="F71" i="5"/>
  <c r="F94" i="5" s="1"/>
  <c r="C65" i="5"/>
  <c r="H59" i="5"/>
  <c r="D39" i="5"/>
  <c r="G30" i="5"/>
  <c r="H39" i="6"/>
  <c r="H32" i="6"/>
  <c r="C18" i="6"/>
  <c r="F181" i="5"/>
  <c r="B30" i="5"/>
  <c r="F30" i="5"/>
  <c r="K23" i="5"/>
  <c r="B26" i="5"/>
  <c r="G39" i="6"/>
  <c r="B32" i="6"/>
  <c r="G32" i="6"/>
  <c r="H153" i="5"/>
  <c r="B147" i="5"/>
  <c r="B148" i="5" s="1"/>
  <c r="I146" i="5"/>
  <c r="D107" i="5"/>
  <c r="E71" i="5"/>
  <c r="E94" i="5" s="1"/>
  <c r="B188" i="5"/>
  <c r="E179" i="5"/>
  <c r="E181" i="5" s="1"/>
  <c r="D167" i="5"/>
  <c r="D169" i="5" s="1"/>
  <c r="G153" i="5"/>
  <c r="H144" i="5"/>
  <c r="H146" i="5" s="1"/>
  <c r="H113" i="5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F32" i="6"/>
  <c r="F43" i="6" s="1"/>
  <c r="F31" i="6"/>
  <c r="I19" i="6"/>
  <c r="I18" i="6"/>
  <c r="L18" i="6"/>
  <c r="G19" i="6"/>
  <c r="G18" i="6"/>
  <c r="F19" i="6"/>
  <c r="F18" i="6"/>
  <c r="H19" i="6"/>
  <c r="H18" i="6"/>
  <c r="I43" i="6"/>
  <c r="P19" i="6"/>
  <c r="P18" i="6"/>
  <c r="H43" i="6"/>
  <c r="G43" i="6"/>
  <c r="O19" i="6"/>
  <c r="E19" i="6"/>
  <c r="N19" i="6"/>
  <c r="D19" i="6"/>
  <c r="I31" i="6"/>
  <c r="F203" i="5"/>
  <c r="E131" i="5"/>
  <c r="G202" i="5"/>
  <c r="I134" i="5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H152" i="5"/>
  <c r="H159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F90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G187" i="5"/>
  <c r="D213" i="5"/>
  <c r="C209" i="5"/>
  <c r="C210" i="5"/>
  <c r="C201" i="5"/>
  <c r="D205" i="5"/>
  <c r="D206" i="5"/>
  <c r="G155" i="5"/>
  <c r="G156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L23" i="5"/>
  <c r="B205" i="5"/>
  <c r="B206" i="5"/>
  <c r="D161" i="5"/>
  <c r="D162" i="5"/>
  <c r="D153" i="5"/>
  <c r="G151" i="5"/>
  <c r="F153" i="5"/>
  <c r="H149" i="5"/>
  <c r="G133" i="5"/>
  <c r="H136" i="5"/>
  <c r="H138" i="5" s="1"/>
  <c r="E127" i="5"/>
  <c r="I124" i="5"/>
  <c r="E116" i="5"/>
  <c r="I115" i="5"/>
  <c r="D69" i="5"/>
  <c r="D68" i="5"/>
  <c r="D17" i="5"/>
  <c r="G55" i="5"/>
  <c r="J201" i="5"/>
  <c r="J208" i="5" s="1"/>
  <c r="F164" i="5"/>
  <c r="F197" i="5" s="1"/>
  <c r="F167" i="5"/>
  <c r="F169" i="5" s="1"/>
  <c r="E213" i="5"/>
  <c r="D183" i="5"/>
  <c r="D156" i="5"/>
  <c r="K104" i="5"/>
  <c r="J102" i="5"/>
  <c r="C207" i="5"/>
  <c r="I190" i="5"/>
  <c r="I191" i="5"/>
  <c r="J191" i="5" s="1"/>
  <c r="K191" i="5" s="1"/>
  <c r="L191" i="5" s="1"/>
  <c r="M191" i="5" s="1"/>
  <c r="N191" i="5" s="1"/>
  <c r="F186" i="5"/>
  <c r="F187" i="5"/>
  <c r="B182" i="5"/>
  <c r="H86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D134" i="5"/>
  <c r="H115" i="5"/>
  <c r="F102" i="5"/>
  <c r="F103" i="5" s="1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11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D152" i="5"/>
  <c r="C144" i="5"/>
  <c r="C146" i="5" s="1"/>
  <c r="B133" i="5"/>
  <c r="C134" i="5" s="1"/>
  <c r="I117" i="5"/>
  <c r="G111" i="5"/>
  <c r="E102" i="5"/>
  <c r="C93" i="5"/>
  <c r="I89" i="5"/>
  <c r="G86" i="5"/>
  <c r="D202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1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F194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C165" i="5"/>
  <c r="F158" i="5"/>
  <c r="C148" i="5"/>
  <c r="C149" i="5"/>
  <c r="J143" i="5"/>
  <c r="K143" i="5" s="1"/>
  <c r="L143" i="5" s="1"/>
  <c r="M143" i="5" s="1"/>
  <c r="N143" i="5" s="1"/>
  <c r="J139" i="5"/>
  <c r="I140" i="5"/>
  <c r="I142" i="5" s="1"/>
  <c r="G128" i="5"/>
  <c r="H122" i="5"/>
  <c r="H116" i="5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D149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87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97" i="5"/>
  <c r="H14" i="5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H72" i="5" s="1"/>
  <c r="F65" i="5"/>
  <c r="G65" i="5"/>
  <c r="E54" i="5"/>
  <c r="F55" i="5" s="1"/>
  <c r="E46" i="5"/>
  <c r="E14" i="5"/>
  <c r="E47" i="5"/>
  <c r="H41" i="5"/>
  <c r="K3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97" i="5"/>
  <c r="G14" i="5"/>
  <c r="G91" i="5"/>
  <c r="D89" i="5"/>
  <c r="I82" i="5"/>
  <c r="I84" i="5" s="1"/>
  <c r="F78" i="5"/>
  <c r="F80" i="5" s="1"/>
  <c r="D54" i="5"/>
  <c r="B17" i="5"/>
  <c r="B49" i="5"/>
  <c r="D14" i="5"/>
  <c r="B41" i="5"/>
  <c r="G8" i="5"/>
  <c r="B36" i="5"/>
  <c r="B37" i="5"/>
  <c r="C30" i="5"/>
  <c r="D30" i="5"/>
  <c r="C22" i="5"/>
  <c r="C40" i="5"/>
  <c r="C44" i="5"/>
  <c r="C3" i="5"/>
  <c r="C3" i="6" s="1"/>
  <c r="C24" i="6" s="1"/>
  <c r="B22" i="5"/>
  <c r="B40" i="5"/>
  <c r="C63" i="5"/>
  <c r="C62" i="5"/>
  <c r="E59" i="5"/>
  <c r="E58" i="5"/>
  <c r="C54" i="5"/>
  <c r="C14" i="5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E30" i="5"/>
  <c r="B14" i="5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D47" i="6" l="1"/>
  <c r="D53" i="6" s="1"/>
  <c r="D6" i="6"/>
  <c r="F6" i="6"/>
  <c r="F47" i="6"/>
  <c r="F53" i="6" s="1"/>
  <c r="G6" i="6"/>
  <c r="G47" i="6"/>
  <c r="G53" i="6" s="1"/>
  <c r="E100" i="5"/>
  <c r="F97" i="5"/>
  <c r="F128" i="5"/>
  <c r="F72" i="5"/>
  <c r="H53" i="6"/>
  <c r="D37" i="5"/>
  <c r="D36" i="5"/>
  <c r="H87" i="5"/>
  <c r="E47" i="6"/>
  <c r="E53" i="6" s="1"/>
  <c r="E6" i="6"/>
  <c r="H128" i="5"/>
  <c r="D3" i="5"/>
  <c r="I6" i="6"/>
  <c r="I47" i="6"/>
  <c r="I53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B53" i="6" s="1"/>
  <c r="F100" i="5"/>
  <c r="E90" i="5"/>
  <c r="H121" i="5"/>
  <c r="F156" i="5"/>
  <c r="F87" i="5"/>
  <c r="H6" i="6"/>
  <c r="H47" i="6"/>
  <c r="C47" i="6"/>
  <c r="C53" i="6" s="1"/>
  <c r="C6" i="6"/>
  <c r="C131" i="5"/>
  <c r="F125" i="5"/>
  <c r="E97" i="5"/>
  <c r="B5" i="5"/>
  <c r="B5" i="6" s="1"/>
  <c r="F121" i="5"/>
  <c r="H202" i="5"/>
  <c r="H94" i="5"/>
  <c r="B11" i="5"/>
  <c r="C55" i="5"/>
  <c r="C56" i="5"/>
  <c r="D103" i="5"/>
  <c r="D118" i="5"/>
  <c r="D121" i="5"/>
  <c r="D125" i="5"/>
  <c r="K201" i="5"/>
  <c r="K208" i="5" s="1"/>
  <c r="L199" i="5"/>
  <c r="E15" i="5"/>
  <c r="E16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D19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F16" i="5"/>
  <c r="B72" i="5"/>
  <c r="B100" i="5"/>
  <c r="B152" i="5"/>
  <c r="G194" i="5"/>
  <c r="F152" i="5"/>
  <c r="F134" i="5"/>
  <c r="F18" i="5"/>
  <c r="F19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D10" i="5"/>
  <c r="E37" i="5"/>
  <c r="E5" i="5"/>
  <c r="E5" i="6" s="1"/>
  <c r="E36" i="5"/>
  <c r="H3" i="5"/>
  <c r="B3" i="5"/>
  <c r="E3" i="5"/>
  <c r="E19" i="5" s="1"/>
  <c r="D15" i="5"/>
  <c r="D16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G19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H4" i="5" l="1"/>
  <c r="H4" i="6" s="1"/>
  <c r="H3" i="6"/>
  <c r="H24" i="6" s="1"/>
  <c r="H16" i="5"/>
  <c r="B6" i="5"/>
  <c r="B7" i="6"/>
  <c r="B46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13" i="5"/>
  <c r="B9" i="6" s="1"/>
  <c r="I7" i="6" l="1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19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J13" i="5" l="1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<sst xmlns="http://schemas.openxmlformats.org/spreadsheetml/2006/main" count="513" uniqueCount="218">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</sst>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4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164" fontId="17" fillId="0" borderId="0" xfId="1" applyFont="1" applyBorder="1"/>
    <xf numFmtId="168" fontId="2" fillId="0" borderId="4" xfId="1" applyNumberFormat="1" applyFont="1" applyBorder="1"/>
    <xf numFmtId="165" fontId="0" fillId="0" borderId="0" xfId="3" applyNumberFormat="1" applyFont="1"/>
    <xf numFmtId="165" fontId="2" fillId="0" borderId="4" xfId="3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umdhir/Downloads/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umdhir/Downloads/71708102123220_17821708045884983_71708016238104_17821707944433966_1701169456_Task%2010%20-%20Linking%20Balance%20sheet%20Sohum%20Dhir_Feedbac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42" activePane="bottomLeft" state="frozen"/>
      <selection pane="bottomLeft" activeCell="A186" sqref="A186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workbookViewId="0">
      <selection activeCell="B5" sqref="B5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3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3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3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3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3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3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3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3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3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3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3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3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3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3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3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3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3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3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3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3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3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3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3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3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3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3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3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3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3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3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3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3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3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3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3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3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3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3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3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3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3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3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3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3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3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3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3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3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3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3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3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3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3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3">
      <c r="A73" s="45" t="s">
        <v>113</v>
      </c>
      <c r="B73" s="73">
        <f>+[1]Historicals!B112</f>
        <v>4703</v>
      </c>
      <c r="C73" s="73">
        <f>+[1]Historicals!C112</f>
        <v>4867</v>
      </c>
      <c r="D73" s="73">
        <f>+[1]Historicals!D112</f>
        <v>5192</v>
      </c>
      <c r="E73" s="73">
        <f>+[1]Historicals!E112</f>
        <v>5875</v>
      </c>
      <c r="F73" s="73">
        <f>+[1]Historicals!F112</f>
        <v>6293</v>
      </c>
      <c r="G73" s="73">
        <f>+[1]Historicals!G112</f>
        <v>5892</v>
      </c>
      <c r="H73" s="73">
        <f>+[1]Historicals!H112</f>
        <v>6970</v>
      </c>
      <c r="I73" s="73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3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3">
      <c r="A75" s="44" t="s">
        <v>137</v>
      </c>
      <c r="B75" s="77">
        <f>+[1]Historicals!B184</f>
        <v>0.158</v>
      </c>
      <c r="C75" s="77">
        <f>+[1]Historicals!C184</f>
        <v>3.5000000000000003E-2</v>
      </c>
      <c r="D75" s="77">
        <f>+[1]Historicals!D184</f>
        <v>2.5999999999999999E-2</v>
      </c>
      <c r="E75" s="77">
        <f>+[1]Historicals!E184</f>
        <v>0.13</v>
      </c>
      <c r="F75" s="77">
        <f>+[1]Historicals!F184</f>
        <v>7.0000000000000007E-2</v>
      </c>
      <c r="G75" s="77">
        <f>+[1]Historicals!G184</f>
        <v>-0.06</v>
      </c>
      <c r="H75" s="77">
        <f>+[1]Historicals!H184</f>
        <v>0.18</v>
      </c>
      <c r="I75" s="77">
        <f>+[1]Historicals!I184</f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3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3">
      <c r="A77" s="45" t="s">
        <v>114</v>
      </c>
      <c r="B77" s="73">
        <f>+[1]Historicals!B113</f>
        <v>2051</v>
      </c>
      <c r="C77" s="73">
        <f>+[1]Historicals!C113</f>
        <v>2091</v>
      </c>
      <c r="D77" s="73">
        <f>+[1]Historicals!D113</f>
        <v>2395</v>
      </c>
      <c r="E77" s="73">
        <f>+[1]Historicals!E113</f>
        <v>2940</v>
      </c>
      <c r="F77" s="73">
        <f>+[1]Historicals!F113</f>
        <v>3087</v>
      </c>
      <c r="G77" s="73">
        <f>+[1]Historicals!G113</f>
        <v>3053</v>
      </c>
      <c r="H77" s="73">
        <f>+[1]Historicals!H113</f>
        <v>3996</v>
      </c>
      <c r="I77" s="73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3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3">
      <c r="A79" s="44" t="s">
        <v>137</v>
      </c>
      <c r="B79" s="61">
        <f>+[1]Historicals!B185</f>
        <v>4.7E-2</v>
      </c>
      <c r="C79" s="61">
        <f>+[1]Historicals!C185</f>
        <v>0.02</v>
      </c>
      <c r="D79" s="61">
        <f>+[1]Historicals!D185</f>
        <v>0.11899999999999999</v>
      </c>
      <c r="E79" s="61">
        <f>+[1]Historicals!E185</f>
        <v>0.23</v>
      </c>
      <c r="F79" s="61">
        <f>+[1]Historicals!F185</f>
        <v>0.05</v>
      </c>
      <c r="G79" s="61">
        <f>+[1]Historicals!G185</f>
        <v>-0.01</v>
      </c>
      <c r="H79" s="61">
        <f>+[1]Historicals!H185</f>
        <v>0.31</v>
      </c>
      <c r="I79" s="61">
        <f>+[1]Historicals!I185</f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3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3">
      <c r="A81" s="45" t="s">
        <v>115</v>
      </c>
      <c r="B81" s="71">
        <f>+[1]Historicals!B114</f>
        <v>372</v>
      </c>
      <c r="C81" s="71">
        <f>+[1]Historicals!C114</f>
        <v>357</v>
      </c>
      <c r="D81" s="71">
        <f>+[1]Historicals!D114</f>
        <v>383</v>
      </c>
      <c r="E81" s="71">
        <f>+[1]Historicals!E114</f>
        <v>427</v>
      </c>
      <c r="F81" s="71">
        <f>+[1]Historicals!F114</f>
        <v>432</v>
      </c>
      <c r="G81" s="71">
        <f>+[1]Historicals!G114</f>
        <v>402</v>
      </c>
      <c r="H81" s="71">
        <f>+[1]Historicals!H114</f>
        <v>490</v>
      </c>
      <c r="I81" s="71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3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3">
      <c r="A83" s="44" t="s">
        <v>137</v>
      </c>
      <c r="B83" s="61">
        <f>+[1]Historicals!B186</f>
        <v>7.8E-2</v>
      </c>
      <c r="C83" s="61">
        <f>+[1]Historicals!C186</f>
        <v>-0.04</v>
      </c>
      <c r="D83" s="61">
        <f>+[1]Historicals!D186</f>
        <v>0.02</v>
      </c>
      <c r="E83" s="61">
        <f>+[1]Historicals!E186</f>
        <v>0.11</v>
      </c>
      <c r="F83" s="61">
        <f>+[1]Historicals!F186</f>
        <v>0.01</v>
      </c>
      <c r="G83" s="61">
        <f>+[1]Historicals!G186</f>
        <v>-7.0000000000000007E-2</v>
      </c>
      <c r="H83" s="61">
        <f>+[1]Historicals!H186</f>
        <v>0.22</v>
      </c>
      <c r="I83" s="61">
        <f>+[1]Historicals!I186</f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3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3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3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3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3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3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3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3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3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3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3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3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3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3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3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3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3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3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3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3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3">
      <c r="A104" s="45" t="s">
        <v>113</v>
      </c>
      <c r="B104" s="73">
        <f>+[1]Historicals!B116</f>
        <v>2016</v>
      </c>
      <c r="C104" s="73">
        <f>+[1]Historicals!C116</f>
        <v>2599</v>
      </c>
      <c r="D104" s="73">
        <f>+[1]Historicals!D116</f>
        <v>2920</v>
      </c>
      <c r="E104" s="73">
        <f>+[1]Historicals!E116</f>
        <v>3496</v>
      </c>
      <c r="F104" s="73">
        <f>+[1]Historicals!F116</f>
        <v>4262</v>
      </c>
      <c r="G104" s="73">
        <f>+[1]Historicals!G116</f>
        <v>4635</v>
      </c>
      <c r="H104" s="73">
        <f>+[1]Historicals!H116</f>
        <v>5748</v>
      </c>
      <c r="I104" s="73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3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3">
      <c r="A106" s="44" t="s">
        <v>137</v>
      </c>
      <c r="B106" s="61">
        <f>+[1]Historicals!B188</f>
        <v>0.26</v>
      </c>
      <c r="C106" s="61">
        <f>+[1]Historicals!C188</f>
        <v>0.28999999999999998</v>
      </c>
      <c r="D106" s="61">
        <f>+[1]Historicals!D188</f>
        <v>0.12</v>
      </c>
      <c r="E106" s="61">
        <f>+[1]Historicals!E188</f>
        <v>0.2</v>
      </c>
      <c r="F106" s="61">
        <f>+[1]Historicals!F188</f>
        <v>0.22</v>
      </c>
      <c r="G106" s="61">
        <f>+[1]Historicals!G188</f>
        <v>0.09</v>
      </c>
      <c r="H106" s="61">
        <f>+[1]Historicals!H188</f>
        <v>0.24</v>
      </c>
      <c r="I106" s="61">
        <f>+[1]Historicals!I188</f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3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3">
      <c r="A108" s="45" t="s">
        <v>114</v>
      </c>
      <c r="B108" s="73">
        <f>+[1]Historicals!B117</f>
        <v>925</v>
      </c>
      <c r="C108" s="73">
        <f>+[1]Historicals!C117</f>
        <v>1055</v>
      </c>
      <c r="D108" s="73">
        <f>+[1]Historicals!D117</f>
        <v>1188</v>
      </c>
      <c r="E108" s="73">
        <f>+[1]Historicals!E117</f>
        <v>1508</v>
      </c>
      <c r="F108" s="73">
        <f>+[1]Historicals!F117</f>
        <v>1808</v>
      </c>
      <c r="G108" s="73">
        <f>+[1]Historicals!G117</f>
        <v>1896</v>
      </c>
      <c r="H108" s="73">
        <f>+[1]Historicals!H117</f>
        <v>2347</v>
      </c>
      <c r="I108" s="73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3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3">
      <c r="A110" s="44" t="s">
        <v>137</v>
      </c>
      <c r="B110" s="61">
        <f>+[1]Historicals!B189</f>
        <v>0.06</v>
      </c>
      <c r="C110" s="61">
        <f>+[1]Historicals!C189</f>
        <v>0.14000000000000001</v>
      </c>
      <c r="D110" s="61">
        <f>+[1]Historicals!D189</f>
        <v>0.13</v>
      </c>
      <c r="E110" s="61">
        <f>+[1]Historicals!E189</f>
        <v>0.27</v>
      </c>
      <c r="F110" s="61">
        <f>+[1]Historicals!F189</f>
        <v>0.2</v>
      </c>
      <c r="G110" s="61">
        <f>+[1]Historicals!G189</f>
        <v>0.05</v>
      </c>
      <c r="H110" s="61">
        <f>+[1]Historicals!H189</f>
        <v>0.24</v>
      </c>
      <c r="I110" s="61">
        <f>+[1]Historicals!I189</f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3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3">
      <c r="A112" s="45" t="s">
        <v>115</v>
      </c>
      <c r="B112" s="73">
        <f>+[1]Historicals!B118</f>
        <v>126</v>
      </c>
      <c r="C112" s="73">
        <f>+[1]Historicals!C118</f>
        <v>131</v>
      </c>
      <c r="D112" s="73">
        <f>+[1]Historicals!D118</f>
        <v>129</v>
      </c>
      <c r="E112" s="73">
        <f>+[1]Historicals!E118</f>
        <v>130</v>
      </c>
      <c r="F112" s="73">
        <f>+[1]Historicals!F118</f>
        <v>138</v>
      </c>
      <c r="G112" s="73">
        <f>+[1]Historicals!G118</f>
        <v>148</v>
      </c>
      <c r="H112" s="73">
        <f>+[1]Historicals!H118</f>
        <v>195</v>
      </c>
      <c r="I112" s="73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3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3">
      <c r="A114" s="44" t="s">
        <v>137</v>
      </c>
      <c r="B114" s="61">
        <f>+[1]Historicals!B190</f>
        <v>0</v>
      </c>
      <c r="C114" s="61">
        <f>+[1]Historicals!C190</f>
        <v>0.04</v>
      </c>
      <c r="D114" s="61">
        <f>+[1]Historicals!D190</f>
        <v>-0.02</v>
      </c>
      <c r="E114" s="61">
        <f>+[1]Historicals!E190</f>
        <v>0.01</v>
      </c>
      <c r="F114" s="61">
        <f>+[1]Historicals!F190</f>
        <v>0.06</v>
      </c>
      <c r="G114" s="61">
        <f>+[1]Historicals!G190</f>
        <v>7.0000000000000007E-2</v>
      </c>
      <c r="H114" s="61">
        <f>+[1]Historicals!H190</f>
        <v>0.32</v>
      </c>
      <c r="I114" s="61">
        <f>+[1]Historicals!I190</f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3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3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3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3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3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3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3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3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3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3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3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3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3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3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3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3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3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3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3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3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3">
      <c r="A135" s="45" t="s">
        <v>113</v>
      </c>
      <c r="B135" s="73">
        <f>+[1]Historicals!B120</f>
        <v>3093</v>
      </c>
      <c r="C135" s="73">
        <f>+[1]Historicals!C120</f>
        <v>3106</v>
      </c>
      <c r="D135" s="73">
        <f>+[1]Historicals!D120</f>
        <v>3285</v>
      </c>
      <c r="E135" s="73">
        <f>+[1]Historicals!E120</f>
        <v>3575</v>
      </c>
      <c r="F135" s="73">
        <f>+[1]Historicals!F120</f>
        <v>3622</v>
      </c>
      <c r="G135" s="73">
        <f>+[1]Historicals!G120</f>
        <v>3449</v>
      </c>
      <c r="H135" s="73">
        <f>+[1]Historicals!H120</f>
        <v>3659</v>
      </c>
      <c r="I135" s="73">
        <f>+[1]Historicals!I120</f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3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3">
      <c r="A137" s="44" t="s">
        <v>137</v>
      </c>
      <c r="B137" s="61">
        <f>+[1]Historicals!B192</f>
        <v>1.4E-2</v>
      </c>
      <c r="C137" s="61">
        <f>+[1]Historicals!C192</f>
        <v>4.0000000000000001E-3</v>
      </c>
      <c r="D137" s="61">
        <f>+[1]Historicals!D192</f>
        <v>0.121</v>
      </c>
      <c r="E137" s="61">
        <f>+[1]Historicals!E192</f>
        <v>0.09</v>
      </c>
      <c r="F137" s="61">
        <f>+[1]Historicals!F192</f>
        <v>0.01</v>
      </c>
      <c r="G137" s="61">
        <f>+[1]Historicals!G192</f>
        <v>-0.05</v>
      </c>
      <c r="H137" s="61">
        <f>+[1]Historicals!H192</f>
        <v>0.06</v>
      </c>
      <c r="I137" s="61">
        <f>+[1]Historicals!I192</f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3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3">
      <c r="A139" s="45" t="s">
        <v>114</v>
      </c>
      <c r="B139" s="73">
        <f>+[1]Historicals!B121</f>
        <v>1251</v>
      </c>
      <c r="C139" s="73">
        <f>+[1]Historicals!C121</f>
        <v>1175</v>
      </c>
      <c r="D139" s="73">
        <f>+[1]Historicals!D121</f>
        <v>1185</v>
      </c>
      <c r="E139" s="73">
        <f>+[1]Historicals!E121</f>
        <v>1347</v>
      </c>
      <c r="F139" s="73">
        <f>+[1]Historicals!F121</f>
        <v>1395</v>
      </c>
      <c r="G139" s="73">
        <f>+[1]Historicals!G121</f>
        <v>1365</v>
      </c>
      <c r="H139" s="73">
        <f>+[1]Historicals!H121</f>
        <v>1494</v>
      </c>
      <c r="I139" s="73">
        <f>+[1]Historicals!I121</f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3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3">
      <c r="A141" s="44" t="s">
        <v>137</v>
      </c>
      <c r="B141" s="61">
        <f>+[1]Historicals!B193</f>
        <v>-6.4000000000000001E-2</v>
      </c>
      <c r="C141" s="61">
        <f>+[1]Historicals!C193</f>
        <v>-6.0999999999999999E-2</v>
      </c>
      <c r="D141" s="61">
        <f>+[1]Historicals!D193</f>
        <v>5.6000000000000001E-2</v>
      </c>
      <c r="E141" s="61">
        <f>+[1]Historicals!E193</f>
        <v>0.14000000000000001</v>
      </c>
      <c r="F141" s="61">
        <f>+[1]Historicals!F193</f>
        <v>0.04</v>
      </c>
      <c r="G141" s="61">
        <f>+[1]Historicals!G193</f>
        <v>-0.02</v>
      </c>
      <c r="H141" s="61">
        <f>+[1]Historicals!H193</f>
        <v>0.09</v>
      </c>
      <c r="I141" s="61">
        <f>+[1]Historicals!I193</f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3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3">
      <c r="A143" s="45" t="s">
        <v>115</v>
      </c>
      <c r="B143" s="73">
        <f>+[1]Historicals!B122</f>
        <v>309</v>
      </c>
      <c r="C143" s="73">
        <f>+[1]Historicals!C122</f>
        <v>289</v>
      </c>
      <c r="D143" s="73">
        <f>+[1]Historicals!D122</f>
        <v>267</v>
      </c>
      <c r="E143" s="73">
        <f>+[1]Historicals!E122</f>
        <v>244</v>
      </c>
      <c r="F143" s="73">
        <f>+[1]Historicals!F122</f>
        <v>237</v>
      </c>
      <c r="G143" s="73">
        <f>+[1]Historicals!G122</f>
        <v>214</v>
      </c>
      <c r="H143" s="73">
        <f>+[1]Historicals!H122</f>
        <v>190</v>
      </c>
      <c r="I143" s="73">
        <f>+[1]Historicals!I122</f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3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3">
      <c r="A145" s="44" t="s">
        <v>137</v>
      </c>
      <c r="B145" s="61">
        <f>+[1]Historicals!B194</f>
        <v>-6.9000000000000006E-2</v>
      </c>
      <c r="C145" s="61">
        <f>+[1]Historicals!C194</f>
        <v>-6.5000000000000002E-2</v>
      </c>
      <c r="D145" s="61">
        <f>+[1]Historicals!D194</f>
        <v>-0.01</v>
      </c>
      <c r="E145" s="61">
        <f>+[1]Historicals!E194</f>
        <v>-0.09</v>
      </c>
      <c r="F145" s="61">
        <f>+[1]Historicals!F194</f>
        <v>-0.03</v>
      </c>
      <c r="G145" s="61">
        <f>+[1]Historicals!G194</f>
        <v>-0.1</v>
      </c>
      <c r="H145" s="61">
        <f>+[1]Historicals!H194</f>
        <v>-0.11</v>
      </c>
      <c r="I145" s="61">
        <f>+[1]Historicals!I194</f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3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3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3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3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3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3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3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3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3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3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3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3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3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3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3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3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3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3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3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3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3">
      <c r="A166" s="45" t="s">
        <v>113</v>
      </c>
      <c r="B166" s="73">
        <f>+[1]Historicals!B126</f>
        <v>0</v>
      </c>
      <c r="C166" s="73">
        <f>+[1]Historicals!C126</f>
        <v>0</v>
      </c>
      <c r="D166" s="73">
        <f>+[1]Historicals!D126</f>
        <v>0</v>
      </c>
      <c r="E166" s="73">
        <f>+[1]Historicals!E126</f>
        <v>0</v>
      </c>
      <c r="F166" s="73">
        <f>+[1]Historicals!F126</f>
        <v>1658</v>
      </c>
      <c r="G166" s="73">
        <f>+[1]Historicals!G126</f>
        <v>1642</v>
      </c>
      <c r="H166" s="73">
        <f>+[1]Historicals!H126</f>
        <v>1986</v>
      </c>
      <c r="I166" s="73">
        <f>+[1]Historicals!I126</f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3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3">
      <c r="A168" s="44" t="s">
        <v>137</v>
      </c>
      <c r="B168" s="61">
        <f>+[1]Historicals!B198</f>
        <v>0</v>
      </c>
      <c r="C168" s="61">
        <f>+[1]Historicals!C198</f>
        <v>0</v>
      </c>
      <c r="D168" s="61">
        <f>+[1]Historicals!D198</f>
        <v>0</v>
      </c>
      <c r="E168" s="61">
        <f>+[1]Historicals!E198</f>
        <v>0</v>
      </c>
      <c r="F168" s="61">
        <f>+[1]Historicals!F198</f>
        <v>0</v>
      </c>
      <c r="G168" s="61">
        <f>+[1]Historicals!G198</f>
        <v>-9.6501809408926498E-3</v>
      </c>
      <c r="H168" s="61">
        <f>+[1]Historicals!H198</f>
        <v>0.2095006090133984</v>
      </c>
      <c r="I168" s="61">
        <f>+[1]Historicals!I198</f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3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3">
      <c r="A170" s="45" t="s">
        <v>114</v>
      </c>
      <c r="B170" s="73">
        <f>+[1]Historicals!B127</f>
        <v>0</v>
      </c>
      <c r="C170" s="73">
        <f>+[1]Historicals!C127</f>
        <v>0</v>
      </c>
      <c r="D170" s="73">
        <f>+[1]Historicals!D127</f>
        <v>0</v>
      </c>
      <c r="E170" s="73">
        <f>+[1]Historicals!E127</f>
        <v>0</v>
      </c>
      <c r="F170" s="73">
        <f>+[1]Historicals!F127</f>
        <v>118</v>
      </c>
      <c r="G170" s="73">
        <f>+[1]Historicals!G127</f>
        <v>89</v>
      </c>
      <c r="H170" s="73">
        <f>+[1]Historicals!H127</f>
        <v>104</v>
      </c>
      <c r="I170" s="73">
        <f>+[1]Historicals!I127</f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3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3">
      <c r="A172" s="44" t="s">
        <v>137</v>
      </c>
      <c r="B172" s="61">
        <f>+[1]Historicals!B199</f>
        <v>0</v>
      </c>
      <c r="C172" s="61">
        <f>+[1]Historicals!C199</f>
        <v>0</v>
      </c>
      <c r="D172" s="61">
        <f>+[1]Historicals!D199</f>
        <v>0</v>
      </c>
      <c r="E172" s="61">
        <f>+[1]Historicals!E199</f>
        <v>0</v>
      </c>
      <c r="F172" s="61">
        <f>+[1]Historicals!F199</f>
        <v>0</v>
      </c>
      <c r="G172" s="61">
        <f>+[1]Historicals!G199</f>
        <v>-0.24576271186440679</v>
      </c>
      <c r="H172" s="61">
        <f>+[1]Historicals!H199</f>
        <v>0.1685393258426966</v>
      </c>
      <c r="I172" s="61">
        <f>+[1]Historicals!I199</f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3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3">
      <c r="A174" s="45" t="s">
        <v>115</v>
      </c>
      <c r="B174" s="73">
        <f>+[1]Historicals!B128</f>
        <v>0</v>
      </c>
      <c r="C174" s="73">
        <f>+[1]Historicals!C128</f>
        <v>0</v>
      </c>
      <c r="D174" s="73">
        <f>+[1]Historicals!D128</f>
        <v>0</v>
      </c>
      <c r="E174" s="73">
        <f>+[1]Historicals!E128</f>
        <v>0</v>
      </c>
      <c r="F174" s="73">
        <f>+[1]Historicals!F128</f>
        <v>24</v>
      </c>
      <c r="G174" s="73">
        <f>+[1]Historicals!G128</f>
        <v>25</v>
      </c>
      <c r="H174" s="73">
        <f>+[1]Historicals!H128</f>
        <v>29</v>
      </c>
      <c r="I174" s="73">
        <f>+[1]Historicals!I128</f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3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3">
      <c r="A176" s="44" t="s">
        <v>137</v>
      </c>
      <c r="B176" s="61">
        <f>+[1]Historicals!B200</f>
        <v>0</v>
      </c>
      <c r="C176" s="61">
        <f>+[1]Historicals!C200</f>
        <v>0</v>
      </c>
      <c r="D176" s="61">
        <f>+[1]Historicals!D200</f>
        <v>0</v>
      </c>
      <c r="E176" s="61">
        <f>+[1]Historicals!E200</f>
        <v>0</v>
      </c>
      <c r="F176" s="61">
        <f>+[1]Historicals!F200</f>
        <v>0</v>
      </c>
      <c r="G176" s="61">
        <f>+[1]Historicals!G200</f>
        <v>4.1666666666666741E-2</v>
      </c>
      <c r="H176" s="61">
        <f>+[1]Historicals!H200</f>
        <v>0.15999999999999992</v>
      </c>
      <c r="I176" s="61">
        <f>+[1]Historicals!I200</f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3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3">
      <c r="A178" s="72" t="s">
        <v>121</v>
      </c>
      <c r="B178" s="71">
        <f>+[1]Historicals!B129</f>
        <v>0</v>
      </c>
      <c r="C178" s="71">
        <f>+[1]Historicals!C129</f>
        <v>0</v>
      </c>
      <c r="D178" s="71">
        <f>+[1]Historicals!D129</f>
        <v>0</v>
      </c>
      <c r="E178" s="71">
        <f>+[1]Historicals!E129</f>
        <v>0</v>
      </c>
      <c r="F178" s="71">
        <f>+[1]Historicals!F129</f>
        <v>106</v>
      </c>
      <c r="G178" s="71">
        <f>+[1]Historicals!G129</f>
        <v>90</v>
      </c>
      <c r="H178" s="71">
        <f>+[1]Historicals!H129</f>
        <v>86</v>
      </c>
      <c r="I178" s="71">
        <f>+[1]Historicals!I129</f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3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3">
      <c r="A180" s="44" t="s">
        <v>137</v>
      </c>
      <c r="B180" s="61">
        <f>+[1]Historicals!B201</f>
        <v>0</v>
      </c>
      <c r="C180" s="61">
        <f>+[1]Historicals!C201</f>
        <v>0</v>
      </c>
      <c r="D180" s="61">
        <f>+[1]Historicals!D201</f>
        <v>0</v>
      </c>
      <c r="E180" s="61">
        <f>+[1]Historicals!E201</f>
        <v>0</v>
      </c>
      <c r="F180" s="61">
        <f>+[1]Historicals!F201</f>
        <v>0</v>
      </c>
      <c r="G180" s="61">
        <f>+[1]Historicals!G201</f>
        <v>-0.15094339622641506</v>
      </c>
      <c r="H180" s="61">
        <f>+[1]Historicals!H201</f>
        <v>-4.4444444444444398E-2</v>
      </c>
      <c r="I180" s="61">
        <f>+[1]Historicals!I201</f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3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3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3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3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3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3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3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3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3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3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3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3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3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3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3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3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3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3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3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3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3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3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3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3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3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3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3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3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3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3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3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3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3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3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3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3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3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tabSelected="1" topLeftCell="A42" workbookViewId="0">
      <selection activeCell="J52" sqref="J52"/>
    </sheetView>
  </sheetViews>
  <sheetFormatPr defaultColWidth="8.77734375" defaultRowHeight="14.4" x14ac:dyDescent="0.3"/>
  <cols>
    <col min="1" max="1" width="48.77734375" customWidth="1"/>
    <col min="2" max="10" width="11.77734375" customWidth="1"/>
    <col min="11" max="11" width="42.33203125" bestFit="1" customWidth="1"/>
    <col min="12" max="16" width="11.77734375" customWidth="1"/>
    <col min="17" max="17" width="39.7773437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3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3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3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3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3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3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3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3">
      <c r="A10" s="2" t="s">
        <v>24</v>
      </c>
      <c r="B10" s="3">
        <f>[3]Historicals!B8</f>
        <v>28</v>
      </c>
      <c r="C10" s="3">
        <f>[3]Historicals!C8</f>
        <v>19</v>
      </c>
      <c r="D10" s="3">
        <f>[3]Historicals!D8</f>
        <v>59</v>
      </c>
      <c r="E10" s="3">
        <f>[3]Historicals!E8</f>
        <v>54</v>
      </c>
      <c r="F10" s="3">
        <f>[3]Historicals!F8</f>
        <v>49</v>
      </c>
      <c r="G10" s="3">
        <f>[3]Historicals!G8</f>
        <v>89</v>
      </c>
      <c r="H10" s="3">
        <f>[3]Historicals!H8</f>
        <v>262</v>
      </c>
      <c r="I10" s="3">
        <f>[3]Historicals!I8</f>
        <v>205</v>
      </c>
      <c r="J10" s="3"/>
      <c r="K10" s="3"/>
      <c r="L10" s="3">
        <f>[3]Historicals!J8</f>
        <v>0</v>
      </c>
      <c r="M10" s="3">
        <f>[3]Historicals!K8</f>
        <v>0</v>
      </c>
      <c r="N10" s="3">
        <f>[3]Historicals!L8</f>
        <v>0</v>
      </c>
      <c r="O10" s="3">
        <f>[3]Historicals!M8</f>
        <v>0</v>
      </c>
      <c r="P10" s="3">
        <f>[3]Historicals!N8</f>
        <v>0</v>
      </c>
    </row>
    <row r="11" spans="1:17" x14ac:dyDescent="0.3">
      <c r="A11" s="4" t="s">
        <v>150</v>
      </c>
      <c r="B11" s="5">
        <f>[3]Historicals!B10</f>
        <v>4205</v>
      </c>
      <c r="C11" s="5">
        <f>[3]Historicals!C10</f>
        <v>4623</v>
      </c>
      <c r="D11" s="5">
        <f>[3]Historicals!D10</f>
        <v>4886</v>
      </c>
      <c r="E11" s="5">
        <f>[3]Historicals!E10</f>
        <v>4325</v>
      </c>
      <c r="F11" s="5">
        <f>[3]Historicals!F10</f>
        <v>4801</v>
      </c>
      <c r="G11" s="5">
        <f>[3]Historicals!G10</f>
        <v>2887</v>
      </c>
      <c r="H11" s="5">
        <f>[3]Historicals!H10</f>
        <v>6661</v>
      </c>
      <c r="I11" s="5">
        <f>[3]Historicals!I10</f>
        <v>6651</v>
      </c>
      <c r="J11" s="5"/>
      <c r="K11" s="5"/>
      <c r="L11" s="5">
        <f>[3]Historicals!J10</f>
        <v>0</v>
      </c>
      <c r="M11" s="5">
        <f>[3]Historicals!K10</f>
        <v>0</v>
      </c>
      <c r="N11" s="5">
        <f>[3]Historicals!L10</f>
        <v>0</v>
      </c>
      <c r="O11" s="5">
        <f>[3]Historicals!M10</f>
        <v>0</v>
      </c>
      <c r="P11" s="5">
        <f>[3]Historicals!N10</f>
        <v>0</v>
      </c>
    </row>
    <row r="12" spans="1:17" x14ac:dyDescent="0.3">
      <c r="A12" t="s">
        <v>26</v>
      </c>
      <c r="B12" s="3">
        <f>[3]Historicals!B11</f>
        <v>932</v>
      </c>
      <c r="C12" s="3">
        <f>[3]Historicals!C11</f>
        <v>863</v>
      </c>
      <c r="D12" s="3">
        <f>[3]Historicals!D11</f>
        <v>646</v>
      </c>
      <c r="E12" s="3">
        <f>[3]Historicals!E11</f>
        <v>2392</v>
      </c>
      <c r="F12" s="3">
        <f>[3]Historicals!F11</f>
        <v>772</v>
      </c>
      <c r="G12" s="3">
        <f>[3]Historicals!G11</f>
        <v>348</v>
      </c>
      <c r="H12" s="3">
        <f>[3]Historicals!H11</f>
        <v>934</v>
      </c>
      <c r="I12" s="3">
        <f>[3]Historicals!I11</f>
        <v>605</v>
      </c>
      <c r="J12" s="3"/>
      <c r="K12" s="3"/>
      <c r="L12" s="3">
        <f>[3]Historicals!J11</f>
        <v>0</v>
      </c>
      <c r="M12" s="3">
        <f>[3]Historicals!K11</f>
        <v>0</v>
      </c>
      <c r="N12" s="3">
        <f>[3]Historicals!L11</f>
        <v>0</v>
      </c>
      <c r="O12" s="3">
        <f>[3]Historicals!M11</f>
        <v>0</v>
      </c>
      <c r="P12" s="3">
        <f>[3]Historicals!N11</f>
        <v>0</v>
      </c>
    </row>
    <row r="13" spans="1:17" x14ac:dyDescent="0.3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5" thickBot="1" x14ac:dyDescent="0.35">
      <c r="A14" s="6" t="s">
        <v>152</v>
      </c>
      <c r="B14" s="7">
        <f>[3]Historicals!B12</f>
        <v>3273</v>
      </c>
      <c r="C14" s="7">
        <f>[3]Historicals!C12</f>
        <v>3760</v>
      </c>
      <c r="D14" s="7">
        <f>[3]Historicals!D12</f>
        <v>4240</v>
      </c>
      <c r="E14" s="7">
        <f>[3]Historicals!E12</f>
        <v>1933</v>
      </c>
      <c r="F14" s="7">
        <f>[3]Historicals!F12</f>
        <v>4029</v>
      </c>
      <c r="G14" s="7">
        <f>[3]Historicals!G12</f>
        <v>2539</v>
      </c>
      <c r="H14" s="7">
        <f>[3]Historicals!H12</f>
        <v>5727</v>
      </c>
      <c r="I14" s="7">
        <f>[3]Historicals!I12</f>
        <v>6046</v>
      </c>
      <c r="J14" s="7"/>
      <c r="K14" s="7"/>
      <c r="L14" s="7">
        <f>[3]Historicals!J12</f>
        <v>0</v>
      </c>
      <c r="M14" s="7">
        <f>[3]Historicals!K12</f>
        <v>0</v>
      </c>
      <c r="N14" s="7">
        <f>[3]Historicals!L12</f>
        <v>0</v>
      </c>
      <c r="O14" s="7">
        <f>[3]Historicals!M12</f>
        <v>0</v>
      </c>
      <c r="P14" s="7">
        <f>[3]Historicals!N12</f>
        <v>0</v>
      </c>
    </row>
    <row r="15" spans="1:17" ht="15" thickTop="1" x14ac:dyDescent="0.3">
      <c r="A15" t="s">
        <v>153</v>
      </c>
      <c r="B15" s="3">
        <f>[3]Historicals!B18</f>
        <v>1768.8</v>
      </c>
      <c r="C15" s="3">
        <f>[3]Historicals!C18</f>
        <v>1742.5</v>
      </c>
      <c r="D15" s="3">
        <f>[3]Historicals!D18</f>
        <v>1692</v>
      </c>
      <c r="E15" s="3">
        <f>[3]Historicals!E18</f>
        <v>1659.1</v>
      </c>
      <c r="F15" s="3">
        <f>[3]Historicals!F18</f>
        <v>1618.4</v>
      </c>
      <c r="G15" s="3">
        <f>[3]Historicals!G18</f>
        <v>1591.6</v>
      </c>
      <c r="H15" s="3">
        <f>[3]Historicals!H18</f>
        <v>1609.4</v>
      </c>
      <c r="I15" s="3">
        <f>[3]Historicals!I18</f>
        <v>1610.8</v>
      </c>
      <c r="J15" s="3"/>
      <c r="K15" s="3"/>
      <c r="L15" s="3">
        <f>[3]Historicals!J18</f>
        <v>0</v>
      </c>
      <c r="M15" s="3">
        <f>[3]Historicals!K18</f>
        <v>0</v>
      </c>
      <c r="N15" s="3">
        <f>[3]Historicals!L18</f>
        <v>0</v>
      </c>
      <c r="O15" s="3">
        <f>[3]Historicals!M18</f>
        <v>0</v>
      </c>
      <c r="P15" s="3">
        <f>[3]Historicals!N18</f>
        <v>0</v>
      </c>
      <c r="Q15" t="s">
        <v>197</v>
      </c>
    </row>
    <row r="16" spans="1:17" x14ac:dyDescent="0.3">
      <c r="A16" t="s">
        <v>154</v>
      </c>
      <c r="B16" s="57">
        <f>[3]Historicals!B15</f>
        <v>1.85</v>
      </c>
      <c r="C16" s="57">
        <f>[3]Historicals!C15</f>
        <v>2.16</v>
      </c>
      <c r="D16" s="57">
        <f>[3]Historicals!D15</f>
        <v>2.5099999999999998</v>
      </c>
      <c r="E16" s="57">
        <f>[3]Historicals!E15</f>
        <v>1.17</v>
      </c>
      <c r="F16" s="57">
        <f>[3]Historicals!F15</f>
        <v>2.4900000000000002</v>
      </c>
      <c r="G16" s="57">
        <f>[3]Historicals!G15</f>
        <v>1.6</v>
      </c>
      <c r="H16" s="57">
        <f>[3]Historicals!H15</f>
        <v>3.56</v>
      </c>
      <c r="I16" s="57">
        <f>[3]Historicals!I15</f>
        <v>3.75</v>
      </c>
      <c r="J16" s="57"/>
      <c r="K16" s="57"/>
      <c r="L16" s="57">
        <f>[3]Historicals!J14</f>
        <v>0</v>
      </c>
      <c r="M16" s="57">
        <f>[3]Historicals!K14</f>
        <v>0</v>
      </c>
      <c r="N16" s="57">
        <f>[3]Historicals!L14</f>
        <v>0</v>
      </c>
      <c r="O16" s="57">
        <f>[3]Historicals!M14</f>
        <v>0</v>
      </c>
      <c r="P16" s="57">
        <f>[3]Historicals!N14</f>
        <v>0</v>
      </c>
    </row>
    <row r="17" spans="1:17" x14ac:dyDescent="0.3">
      <c r="A17" t="s">
        <v>155</v>
      </c>
      <c r="B17" s="82">
        <f>(([3]Historicals!B90)*-1)/'Three Statements '!B15</f>
        <v>0.50260063319764814</v>
      </c>
      <c r="C17" s="82">
        <f>(([3]Historicals!C90)*-1)/'Three Statements '!C15</f>
        <v>0.58651362984218081</v>
      </c>
      <c r="D17" s="82">
        <f>(([3]Historicals!D90)*-1)/'Three Statements '!D15</f>
        <v>0.66962174940898345</v>
      </c>
      <c r="E17" s="82">
        <f>(([3]Historicals!E90)*-1)/'Three Statements '!E15</f>
        <v>0.74920137423904531</v>
      </c>
      <c r="F17" s="82">
        <f>(([3]Historicals!F90)*-1)/'Three Statements '!F15</f>
        <v>0.82303509639149774</v>
      </c>
      <c r="G17" s="82">
        <f>(([3]Historicals!G90)*-1)/'Three Statements '!G15</f>
        <v>0.91228951997989449</v>
      </c>
      <c r="H17" s="82">
        <f>(([3]Historicals!H90)*-1)/'Three Statements '!H15</f>
        <v>1.0177705977382876</v>
      </c>
      <c r="I17" s="82">
        <f>(([3]Historicals!I90)*-1)/'Three Statements '!I15</f>
        <v>1.1404271169605165</v>
      </c>
      <c r="J17" s="82"/>
      <c r="K17" s="82"/>
      <c r="L17" s="57" t="e">
        <f>[3]Historicals!J90/'Three Statements '!L15</f>
        <v>#DIV/0!</v>
      </c>
      <c r="M17" s="57" t="e">
        <f>[3]Historicals!K90/'Three Statements '!M15</f>
        <v>#DIV/0!</v>
      </c>
      <c r="N17" s="57" t="e">
        <f>[3]Historicals!L90/'Three Statements '!N15</f>
        <v>#DIV/0!</v>
      </c>
      <c r="O17" s="57" t="e">
        <f>[3]Historicals!M90/'Three Statements '!O15</f>
        <v>#DIV/0!</v>
      </c>
      <c r="P17" s="57" t="e">
        <f>[3]Historicals!N90/'Three Statements '!P15</f>
        <v>#DIV/0!</v>
      </c>
    </row>
    <row r="18" spans="1:17" x14ac:dyDescent="0.3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3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3">
      <c r="A21" t="s">
        <v>158</v>
      </c>
      <c r="B21" s="3">
        <f>[3]Historicals!B25</f>
        <v>3852</v>
      </c>
      <c r="C21" s="3">
        <f>[3]Historicals!C25</f>
        <v>3138</v>
      </c>
      <c r="D21" s="3">
        <f>[3]Historicals!D25</f>
        <v>3808</v>
      </c>
      <c r="E21" s="3">
        <f>[3]Historicals!E25</f>
        <v>4249</v>
      </c>
      <c r="F21" s="3">
        <f>[3]Historicals!F25</f>
        <v>4466</v>
      </c>
      <c r="G21" s="3">
        <f>[3]Historicals!G25</f>
        <v>8348</v>
      </c>
      <c r="H21" s="3">
        <f>[3]Historicals!H25</f>
        <v>9889</v>
      </c>
      <c r="I21" s="3">
        <f>[3]Historicals!I25</f>
        <v>8574</v>
      </c>
      <c r="J21" s="3"/>
      <c r="K21" s="3"/>
      <c r="L21" s="3">
        <f>[3]Historicals!J25</f>
        <v>0</v>
      </c>
      <c r="M21" s="3">
        <f>[3]Historicals!K25</f>
        <v>0</v>
      </c>
      <c r="N21" s="3">
        <f>[3]Historicals!L25</f>
        <v>0</v>
      </c>
      <c r="O21" s="3">
        <f>[3]Historicals!M25</f>
        <v>0</v>
      </c>
      <c r="P21" s="3">
        <f>[3]Historicals!N25</f>
        <v>0</v>
      </c>
    </row>
    <row r="22" spans="1:17" x14ac:dyDescent="0.3">
      <c r="A22" t="s">
        <v>159</v>
      </c>
      <c r="B22" s="84">
        <f>[3]Historicals!B26</f>
        <v>2072</v>
      </c>
      <c r="C22" s="84">
        <f>[3]Historicals!C26</f>
        <v>2319</v>
      </c>
      <c r="D22" s="84">
        <f>[3]Historicals!D26</f>
        <v>2371</v>
      </c>
      <c r="E22" s="84">
        <f>[3]Historicals!E26</f>
        <v>996</v>
      </c>
      <c r="F22" s="84">
        <f>[3]Historicals!F26</f>
        <v>197</v>
      </c>
      <c r="G22" s="84">
        <f>[3]Historicals!G26</f>
        <v>439</v>
      </c>
      <c r="H22" s="84">
        <f>[3]Historicals!H26</f>
        <v>3587</v>
      </c>
      <c r="I22" s="84">
        <f>[3]Historicals!I26</f>
        <v>4423</v>
      </c>
      <c r="J22" s="79"/>
      <c r="L22" s="3"/>
      <c r="M22" s="3"/>
      <c r="N22" s="3"/>
      <c r="O22" s="3"/>
      <c r="P22" s="3"/>
    </row>
    <row r="23" spans="1:17" x14ac:dyDescent="0.3">
      <c r="A23" t="s">
        <v>160</v>
      </c>
      <c r="B23" s="84">
        <f>[3]Historicals!B28+[3]Historicals!B27-[3]Historicals!B41</f>
        <v>5564</v>
      </c>
      <c r="C23" s="84">
        <f>[3]Historicals!C28+[3]Historicals!C27-[3]Historicals!C41</f>
        <v>5888</v>
      </c>
      <c r="D23" s="84">
        <f>[3]Historicals!D28+[3]Historicals!D27-[3]Historicals!D41</f>
        <v>6684</v>
      </c>
      <c r="E23" s="84">
        <f>[3]Historicals!E28+[3]Historicals!E27-[3]Historicals!E41</f>
        <v>6480</v>
      </c>
      <c r="F23" s="84">
        <f>[3]Historicals!F28+[3]Historicals!F27-[3]Historicals!F41</f>
        <v>7282</v>
      </c>
      <c r="G23" s="84">
        <f>[3]Historicals!G28+[3]Historicals!G27-[3]Historicals!G41</f>
        <v>7868</v>
      </c>
      <c r="H23" s="84">
        <f>[3]Historicals!H28+[3]Historicals!H27-[3]Historicals!H41</f>
        <v>8481</v>
      </c>
      <c r="I23" s="84">
        <f>[3]Historicals!I28+[3]Historicals!I27-[3]Historicals!I41</f>
        <v>9729</v>
      </c>
      <c r="J23" s="84"/>
      <c r="K23" s="84"/>
      <c r="L23" s="3">
        <f>[3]Historicals!J30-[3]Historicals!J45</f>
        <v>0</v>
      </c>
      <c r="M23" s="3">
        <f>[3]Historicals!K30-[3]Historicals!K45</f>
        <v>0</v>
      </c>
      <c r="N23" s="3">
        <f>[3]Historicals!L30-[3]Historicals!L45</f>
        <v>0</v>
      </c>
      <c r="O23" s="3">
        <f>[3]Historicals!M30-[3]Historicals!M45</f>
        <v>0</v>
      </c>
      <c r="P23" s="3">
        <f>[3]Historicals!N30-[3]Historicals!N45</f>
        <v>0</v>
      </c>
    </row>
    <row r="24" spans="1:17" x14ac:dyDescent="0.3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3">
      <c r="A25" t="s">
        <v>162</v>
      </c>
      <c r="B25" s="84">
        <f>[3]Historicals!B29</f>
        <v>1968</v>
      </c>
      <c r="C25" s="84">
        <f>[3]Historicals!C29</f>
        <v>1489</v>
      </c>
      <c r="D25" s="84">
        <f>[3]Historicals!D29</f>
        <v>1150</v>
      </c>
      <c r="E25" s="84">
        <f>[3]Historicals!E29</f>
        <v>1130</v>
      </c>
      <c r="F25" s="84">
        <f>[3]Historicals!F29</f>
        <v>1968</v>
      </c>
      <c r="G25" s="84">
        <f>[3]Historicals!G29</f>
        <v>1653</v>
      </c>
      <c r="H25" s="84">
        <f>[3]Historicals!H29</f>
        <v>1498</v>
      </c>
      <c r="I25" s="84">
        <f>[3]Historicals!I29</f>
        <v>2129</v>
      </c>
      <c r="J25" s="84"/>
      <c r="K25" s="84"/>
      <c r="L25" s="3" t="e">
        <f>SUM([3]Historicals!J26:'[3]Historicals'!J29)</f>
        <v>#REF!</v>
      </c>
      <c r="M25" s="3" t="e">
        <f>SUM([3]Historicals!K26:'[3]Historicals'!K29)</f>
        <v>#REF!</v>
      </c>
      <c r="N25" s="3" t="e">
        <f>SUM([3]Historicals!L26:'[3]Historicals'!L29)</f>
        <v>#REF!</v>
      </c>
      <c r="O25" s="3" t="e">
        <f>SUM([3]Historicals!M26:'[3]Historicals'!M29)</f>
        <v>#REF!</v>
      </c>
      <c r="P25" s="3" t="e">
        <f>SUM([3]Historicals!N26:'[3]Historicals'!N29)</f>
        <v>#REF!</v>
      </c>
    </row>
    <row r="26" spans="1:17" x14ac:dyDescent="0.3">
      <c r="A26" t="s">
        <v>163</v>
      </c>
      <c r="B26" s="84">
        <f>[3]Historicals!B31</f>
        <v>3011</v>
      </c>
      <c r="C26" s="84">
        <f>[3]Historicals!C31</f>
        <v>3520</v>
      </c>
      <c r="D26" s="84">
        <f>[3]Historicals!D31</f>
        <v>3989</v>
      </c>
      <c r="E26" s="84">
        <f>[3]Historicals!E31</f>
        <v>4454</v>
      </c>
      <c r="F26" s="84">
        <f>[3]Historicals!F31</f>
        <v>4744</v>
      </c>
      <c r="G26" s="84">
        <f>[3]Historicals!G31</f>
        <v>4866</v>
      </c>
      <c r="H26" s="84">
        <f>[3]Historicals!H31</f>
        <v>4904</v>
      </c>
      <c r="I26" s="84">
        <f>[3]Historicals!I31</f>
        <v>4791</v>
      </c>
      <c r="J26" s="84"/>
      <c r="K26" s="84"/>
      <c r="L26" s="3">
        <f>[3]Historicals!J31</f>
        <v>0</v>
      </c>
      <c r="M26" s="3">
        <f>[3]Historicals!K31</f>
        <v>0</v>
      </c>
      <c r="N26" s="3">
        <f>[3]Historicals!L31</f>
        <v>0</v>
      </c>
      <c r="O26" s="3">
        <f>[3]Historicals!M31</f>
        <v>0</v>
      </c>
      <c r="P26" s="3">
        <f>[3]Historicals!N31</f>
        <v>0</v>
      </c>
    </row>
    <row r="27" spans="1:17" x14ac:dyDescent="0.3">
      <c r="A27" t="s">
        <v>164</v>
      </c>
      <c r="B27" s="84">
        <f>[3]Historicals!B33</f>
        <v>281</v>
      </c>
      <c r="C27" s="84">
        <f>[3]Historicals!C33</f>
        <v>281</v>
      </c>
      <c r="D27" s="84">
        <f>[3]Historicals!D33</f>
        <v>283</v>
      </c>
      <c r="E27" s="84">
        <f>[3]Historicals!E33</f>
        <v>285</v>
      </c>
      <c r="F27" s="84">
        <f>[3]Historicals!F33</f>
        <v>283</v>
      </c>
      <c r="G27" s="84">
        <f>[3]Historicals!G33</f>
        <v>274</v>
      </c>
      <c r="H27" s="84">
        <f>[3]Historicals!H33</f>
        <v>269</v>
      </c>
      <c r="I27" s="84">
        <f>[3]Historicals!I33</f>
        <v>286</v>
      </c>
      <c r="J27" s="84"/>
      <c r="K27" s="84"/>
      <c r="L27" s="3">
        <f>[3]Historicals!J33</f>
        <v>0</v>
      </c>
      <c r="M27" s="3">
        <f>[3]Historicals!K33</f>
        <v>0</v>
      </c>
      <c r="N27" s="3">
        <f>[3]Historicals!L33</f>
        <v>0</v>
      </c>
      <c r="O27" s="3">
        <f>[3]Historicals!M33</f>
        <v>0</v>
      </c>
      <c r="P27" s="3">
        <f>[3]Historicals!N33</f>
        <v>0</v>
      </c>
    </row>
    <row r="28" spans="1:17" x14ac:dyDescent="0.3">
      <c r="A28" t="s">
        <v>40</v>
      </c>
      <c r="B28" s="84">
        <f>[3]Historicals!B34</f>
        <v>131</v>
      </c>
      <c r="C28" s="84">
        <f>[3]Historicals!C34</f>
        <v>131</v>
      </c>
      <c r="D28" s="84">
        <f>[3]Historicals!D34</f>
        <v>139</v>
      </c>
      <c r="E28" s="84">
        <f>[3]Historicals!E34</f>
        <v>154</v>
      </c>
      <c r="F28" s="84">
        <f>[3]Historicals!F34</f>
        <v>154</v>
      </c>
      <c r="G28" s="84">
        <f>[3]Historicals!G34</f>
        <v>223</v>
      </c>
      <c r="H28" s="84">
        <f>[3]Historicals!H34</f>
        <v>242</v>
      </c>
      <c r="I28" s="84">
        <f>[3]Historicals!I34</f>
        <v>284</v>
      </c>
      <c r="J28" s="84"/>
      <c r="K28" s="84"/>
      <c r="L28" s="3">
        <f>[3]Historicals!J34</f>
        <v>0</v>
      </c>
      <c r="M28" s="3">
        <f>[3]Historicals!K34</f>
        <v>0</v>
      </c>
      <c r="N28" s="3">
        <f>[3]Historicals!L34</f>
        <v>0</v>
      </c>
      <c r="O28" s="3">
        <f>[3]Historicals!M34</f>
        <v>0</v>
      </c>
      <c r="P28" s="3">
        <f>[3]Historicals!N34</f>
        <v>0</v>
      </c>
    </row>
    <row r="29" spans="1:17" x14ac:dyDescent="0.3">
      <c r="A29" s="53" t="s">
        <v>38</v>
      </c>
      <c r="B29" s="84">
        <f>[3]Historicals!B32</f>
        <v>0</v>
      </c>
      <c r="C29" s="84">
        <f>[3]Historicals!C32</f>
        <v>0</v>
      </c>
      <c r="D29" s="84">
        <f>[3]Historicals!D32</f>
        <v>0</v>
      </c>
      <c r="E29" s="84">
        <f>[3]Historicals!E32</f>
        <v>0</v>
      </c>
      <c r="F29" s="84">
        <f>[3]Historicals!F32</f>
        <v>0</v>
      </c>
      <c r="G29" s="84">
        <f>[3]Historicals!G32</f>
        <v>3097</v>
      </c>
      <c r="H29" s="84">
        <f>[3]Historicals!H32</f>
        <v>3113</v>
      </c>
      <c r="I29" s="84">
        <f>[3]Historicals!I32</f>
        <v>2926</v>
      </c>
      <c r="J29" s="84"/>
      <c r="K29" s="84"/>
      <c r="L29" s="3">
        <f>[3]Historicals!J32</f>
        <v>0</v>
      </c>
      <c r="M29" s="3">
        <f>[3]Historicals!K32</f>
        <v>0</v>
      </c>
      <c r="N29" s="3">
        <f>[3]Historicals!L32</f>
        <v>0</v>
      </c>
      <c r="O29" s="3">
        <f>[3]Historicals!M32</f>
        <v>0</v>
      </c>
      <c r="P29" s="3">
        <f>[3]Historicals!N32</f>
        <v>0</v>
      </c>
    </row>
    <row r="30" spans="1:17" x14ac:dyDescent="0.3">
      <c r="A30" t="s">
        <v>165</v>
      </c>
      <c r="B30" s="84">
        <f>[3]Historicals!B35</f>
        <v>2587</v>
      </c>
      <c r="C30" s="84">
        <f>[3]Historicals!C35</f>
        <v>2439</v>
      </c>
      <c r="D30" s="84">
        <f>[3]Historicals!D35</f>
        <v>2787</v>
      </c>
      <c r="E30" s="84">
        <f>[3]Historicals!E35</f>
        <v>2509</v>
      </c>
      <c r="F30" s="84">
        <f>[3]Historicals!F35</f>
        <v>2011</v>
      </c>
      <c r="G30" s="84">
        <f>[3]Historicals!G35</f>
        <v>2326</v>
      </c>
      <c r="H30" s="84">
        <f>[3]Historicals!H35</f>
        <v>2921</v>
      </c>
      <c r="I30" s="84">
        <f>[3]Historicals!I35</f>
        <v>3821</v>
      </c>
      <c r="J30" s="84"/>
      <c r="K30" s="84"/>
      <c r="L30" s="3">
        <f>[3]Historicals!J35</f>
        <v>0</v>
      </c>
      <c r="M30" s="3">
        <f>[3]Historicals!K35</f>
        <v>0</v>
      </c>
      <c r="N30" s="3">
        <f>[3]Historicals!L35</f>
        <v>0</v>
      </c>
      <c r="O30" s="3">
        <f>[3]Historicals!M35</f>
        <v>0</v>
      </c>
      <c r="P30" s="3">
        <f>[3]Historicals!N35</f>
        <v>0</v>
      </c>
    </row>
    <row r="31" spans="1:17" ht="15" thickBot="1" x14ac:dyDescent="0.3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7">
        <f>[3]Historicals!J36</f>
        <v>0</v>
      </c>
      <c r="M31" s="7">
        <f>[3]Historicals!K36</f>
        <v>0</v>
      </c>
      <c r="N31" s="7">
        <f>[3]Historicals!L36</f>
        <v>0</v>
      </c>
      <c r="O31" s="7">
        <f>[3]Historicals!M36</f>
        <v>0</v>
      </c>
      <c r="P31" s="7">
        <f>[3]Historicals!N36</f>
        <v>0</v>
      </c>
    </row>
    <row r="32" spans="1:17" ht="15" thickTop="1" x14ac:dyDescent="0.3">
      <c r="A32" t="s">
        <v>167</v>
      </c>
      <c r="B32" s="84">
        <f t="shared" ref="B32:I32" si="6">B33+B34</f>
        <v>181</v>
      </c>
      <c r="C32" s="84">
        <f t="shared" si="6"/>
        <v>45</v>
      </c>
      <c r="D32" s="84">
        <f t="shared" si="6"/>
        <v>331</v>
      </c>
      <c r="E32" s="84">
        <f t="shared" si="6"/>
        <v>342</v>
      </c>
      <c r="F32" s="84">
        <f t="shared" si="6"/>
        <v>15</v>
      </c>
      <c r="G32" s="84">
        <f t="shared" si="6"/>
        <v>251</v>
      </c>
      <c r="H32" s="84">
        <f t="shared" si="6"/>
        <v>2</v>
      </c>
      <c r="I32" s="84">
        <f t="shared" si="6"/>
        <v>510</v>
      </c>
      <c r="J32" s="84"/>
      <c r="K32" s="84"/>
      <c r="L32" s="3">
        <f>[3]Historicals!J41</f>
        <v>0</v>
      </c>
      <c r="M32" s="3">
        <f>[3]Historicals!K41</f>
        <v>0</v>
      </c>
      <c r="N32" s="3">
        <f>[3]Historicals!L41</f>
        <v>0</v>
      </c>
      <c r="O32" s="3">
        <f>[3]Historicals!M41</f>
        <v>0</v>
      </c>
      <c r="P32" s="3">
        <f>[3]Historicals!N41</f>
        <v>0</v>
      </c>
    </row>
    <row r="33" spans="1:16" x14ac:dyDescent="0.3">
      <c r="A33" s="2" t="s">
        <v>45</v>
      </c>
      <c r="B33" s="3">
        <f>[3]Historicals!B39</f>
        <v>107</v>
      </c>
      <c r="C33" s="3">
        <f>[3]Historicals!C39</f>
        <v>44</v>
      </c>
      <c r="D33" s="3">
        <f>[3]Historicals!D39</f>
        <v>6</v>
      </c>
      <c r="E33" s="3">
        <f>[3]Historicals!E39</f>
        <v>6</v>
      </c>
      <c r="F33" s="3">
        <f>[3]Historicals!F39</f>
        <v>6</v>
      </c>
      <c r="G33" s="3">
        <f>[3]Historicals!G39</f>
        <v>3</v>
      </c>
      <c r="H33" s="3">
        <f>[3]Historicals!H39</f>
        <v>0</v>
      </c>
      <c r="I33" s="3">
        <f>[3]Historicals!I39</f>
        <v>500</v>
      </c>
      <c r="J33" s="84"/>
      <c r="K33" s="3"/>
      <c r="L33" s="3">
        <f>[3]Historicals!J39</f>
        <v>0</v>
      </c>
      <c r="M33" s="3">
        <f>[3]Historicals!K39</f>
        <v>0</v>
      </c>
      <c r="N33" s="3">
        <f>[3]Historicals!L39</f>
        <v>0</v>
      </c>
      <c r="O33" s="3">
        <f>[3]Historicals!M39</f>
        <v>0</v>
      </c>
      <c r="P33" s="3">
        <f>[3]Historicals!N39</f>
        <v>0</v>
      </c>
    </row>
    <row r="34" spans="1:16" x14ac:dyDescent="0.3">
      <c r="A34" s="2" t="s">
        <v>46</v>
      </c>
      <c r="B34" s="3">
        <f>[3]Historicals!B40</f>
        <v>74</v>
      </c>
      <c r="C34" s="3">
        <f>[3]Historicals!C40</f>
        <v>1</v>
      </c>
      <c r="D34" s="3">
        <f>[3]Historicals!D40</f>
        <v>325</v>
      </c>
      <c r="E34" s="3">
        <f>[3]Historicals!E40</f>
        <v>336</v>
      </c>
      <c r="F34" s="3">
        <f>[3]Historicals!F40</f>
        <v>9</v>
      </c>
      <c r="G34" s="3">
        <f>[3]Historicals!G40</f>
        <v>248</v>
      </c>
      <c r="H34" s="3">
        <f>[3]Historicals!H40</f>
        <v>2</v>
      </c>
      <c r="I34" s="3">
        <f>[3]Historicals!I40</f>
        <v>10</v>
      </c>
      <c r="J34" s="84"/>
      <c r="K34" s="3"/>
      <c r="L34" s="3">
        <f>[3]Historicals!J40</f>
        <v>0</v>
      </c>
      <c r="M34" s="3">
        <f>[3]Historicals!K40</f>
        <v>0</v>
      </c>
      <c r="N34" s="3">
        <f>[3]Historicals!L40</f>
        <v>0</v>
      </c>
      <c r="O34" s="3">
        <f>[3]Historicals!M40</f>
        <v>0</v>
      </c>
      <c r="P34" s="3">
        <f>[3]Historicals!N40</f>
        <v>0</v>
      </c>
    </row>
    <row r="35" spans="1:16" x14ac:dyDescent="0.3">
      <c r="A35" t="s">
        <v>168</v>
      </c>
      <c r="B35" s="84">
        <f>[3]Historicals!B44+[3]Historicals!B42+[3]Historicals!B43</f>
        <v>4020</v>
      </c>
      <c r="C35" s="84">
        <f>[3]Historicals!C44+[3]Historicals!C42+[3]Historicals!C43</f>
        <v>3122</v>
      </c>
      <c r="D35" s="84">
        <f>[3]Historicals!D44+[3]Historicals!D42+[3]Historicals!D43</f>
        <v>3095</v>
      </c>
      <c r="E35" s="84">
        <f>[3]Historicals!E44+[3]Historicals!E42+[3]Historicals!E43</f>
        <v>3419</v>
      </c>
      <c r="F35" s="84">
        <f>[3]Historicals!F44+[3]Historicals!F42+[3]Historicals!F43</f>
        <v>5239</v>
      </c>
      <c r="G35" s="84">
        <f>[3]Historicals!G44+[3]Historicals!G42+[3]Historicals!G43</f>
        <v>5785</v>
      </c>
      <c r="H35" s="84">
        <f>[3]Historicals!H44+[3]Historicals!H42+[3]Historicals!H43</f>
        <v>6836</v>
      </c>
      <c r="I35" s="84">
        <f>[3]Historicals!I44+[3]Historicals!I42+[3]Historicals!I43</f>
        <v>6862</v>
      </c>
      <c r="J35" s="84"/>
      <c r="K35" s="84"/>
      <c r="L35" s="3"/>
      <c r="M35" s="3"/>
      <c r="N35" s="3"/>
      <c r="O35" s="3"/>
      <c r="P35" s="3"/>
    </row>
    <row r="36" spans="1:16" x14ac:dyDescent="0.3">
      <c r="A36" t="s">
        <v>49</v>
      </c>
      <c r="B36" s="84">
        <f>[3]Historicals!B46</f>
        <v>1079</v>
      </c>
      <c r="C36" s="84">
        <f>[3]Historicals!C46</f>
        <v>2010</v>
      </c>
      <c r="D36" s="84">
        <f>[3]Historicals!D46</f>
        <v>3471</v>
      </c>
      <c r="E36" s="84">
        <f>[3]Historicals!E46</f>
        <v>3468</v>
      </c>
      <c r="F36" s="84">
        <f>[3]Historicals!F46</f>
        <v>3464</v>
      </c>
      <c r="G36" s="84">
        <f>[3]Historicals!G46</f>
        <v>9406</v>
      </c>
      <c r="H36" s="84">
        <f>[3]Historicals!H46</f>
        <v>9413</v>
      </c>
      <c r="I36" s="84">
        <f>[3]Historicals!I46</f>
        <v>8920</v>
      </c>
      <c r="J36" s="84"/>
      <c r="K36" s="84"/>
      <c r="L36" s="3">
        <f>[3]Historicals!J46</f>
        <v>0</v>
      </c>
      <c r="M36" s="3">
        <f>[3]Historicals!K46</f>
        <v>0</v>
      </c>
      <c r="N36" s="3">
        <f>[3]Historicals!L46</f>
        <v>0</v>
      </c>
      <c r="O36" s="3">
        <f>[3]Historicals!M46</f>
        <v>0</v>
      </c>
      <c r="P36" s="3">
        <f>[3]Historicals!N46</f>
        <v>0</v>
      </c>
    </row>
    <row r="37" spans="1:16" x14ac:dyDescent="0.3">
      <c r="A37" s="53" t="s">
        <v>50</v>
      </c>
      <c r="B37" s="84">
        <f>[3]Historicals!B47</f>
        <v>0</v>
      </c>
      <c r="C37" s="84">
        <f>[3]Historicals!C47</f>
        <v>0</v>
      </c>
      <c r="D37" s="84">
        <f>[3]Historicals!D47</f>
        <v>0</v>
      </c>
      <c r="E37" s="84">
        <f>[3]Historicals!E47</f>
        <v>0</v>
      </c>
      <c r="F37" s="84">
        <f>[3]Historicals!F47</f>
        <v>0</v>
      </c>
      <c r="G37" s="84">
        <f>[3]Historicals!G47</f>
        <v>2913</v>
      </c>
      <c r="H37" s="84">
        <f>[3]Historicals!H47</f>
        <v>2931</v>
      </c>
      <c r="I37" s="84">
        <f>[3]Historicals!I47</f>
        <v>2777</v>
      </c>
      <c r="J37" s="84"/>
      <c r="K37" s="84"/>
      <c r="L37" s="3">
        <f>[3]Historicals!J47</f>
        <v>0</v>
      </c>
      <c r="M37" s="3">
        <f>[3]Historicals!K47</f>
        <v>0</v>
      </c>
      <c r="N37" s="3">
        <f>[3]Historicals!L47</f>
        <v>0</v>
      </c>
      <c r="O37" s="3">
        <f>[3]Historicals!M47</f>
        <v>0</v>
      </c>
      <c r="P37" s="3">
        <f>[3]Historicals!N47</f>
        <v>0</v>
      </c>
    </row>
    <row r="38" spans="1:16" x14ac:dyDescent="0.3">
      <c r="A38" t="s">
        <v>169</v>
      </c>
      <c r="B38" s="84">
        <f>[3]Historicals!B48</f>
        <v>1479</v>
      </c>
      <c r="C38" s="84">
        <f>[3]Historicals!C48</f>
        <v>1770</v>
      </c>
      <c r="D38" s="84">
        <f>[3]Historicals!D48</f>
        <v>1907</v>
      </c>
      <c r="E38" s="84">
        <f>[3]Historicals!E48</f>
        <v>3216</v>
      </c>
      <c r="F38" s="84">
        <f>[3]Historicals!F48</f>
        <v>3347</v>
      </c>
      <c r="G38" s="84">
        <f>[3]Historicals!G48</f>
        <v>2684</v>
      </c>
      <c r="H38" s="84">
        <f>[3]Historicals!H48</f>
        <v>2955</v>
      </c>
      <c r="I38" s="84">
        <f>[3]Historicals!I48</f>
        <v>2613</v>
      </c>
      <c r="J38" s="84"/>
      <c r="K38" s="84"/>
      <c r="L38" s="3">
        <f>[3]Historicals!J48</f>
        <v>0</v>
      </c>
      <c r="M38" s="3">
        <f>[3]Historicals!K48</f>
        <v>0</v>
      </c>
      <c r="N38" s="3">
        <f>[3]Historicals!L48</f>
        <v>0</v>
      </c>
      <c r="O38" s="3">
        <f>[3]Historicals!M48</f>
        <v>0</v>
      </c>
      <c r="P38" s="3">
        <f>[3]Historicals!N48</f>
        <v>0</v>
      </c>
    </row>
    <row r="39" spans="1:16" x14ac:dyDescent="0.3">
      <c r="A39" t="s">
        <v>170</v>
      </c>
      <c r="B39" s="84">
        <f t="shared" ref="B39:I39" si="7">B40+B41+B42</f>
        <v>12707</v>
      </c>
      <c r="C39" s="84">
        <f t="shared" si="7"/>
        <v>12258</v>
      </c>
      <c r="D39" s="84">
        <f t="shared" si="7"/>
        <v>12407</v>
      </c>
      <c r="E39" s="84">
        <f t="shared" si="7"/>
        <v>9812</v>
      </c>
      <c r="F39" s="84">
        <f t="shared" si="7"/>
        <v>9040</v>
      </c>
      <c r="G39" s="84">
        <f t="shared" si="7"/>
        <v>8055</v>
      </c>
      <c r="H39" s="84">
        <f t="shared" si="7"/>
        <v>12767</v>
      </c>
      <c r="I39" s="84">
        <f t="shared" si="7"/>
        <v>15281</v>
      </c>
      <c r="J39" s="84"/>
      <c r="K39" s="84"/>
      <c r="L39" s="3">
        <f>[3]Historicals!J58</f>
        <v>0</v>
      </c>
      <c r="M39" s="3">
        <f>[3]Historicals!K58</f>
        <v>0</v>
      </c>
      <c r="N39" s="3">
        <f>[3]Historicals!L58</f>
        <v>0</v>
      </c>
      <c r="O39" s="3">
        <f>[3]Historicals!M58</f>
        <v>0</v>
      </c>
      <c r="P39" s="3">
        <f>[3]Historicals!N58</f>
        <v>0</v>
      </c>
    </row>
    <row r="40" spans="1:16" x14ac:dyDescent="0.3">
      <c r="A40" s="2" t="s">
        <v>171</v>
      </c>
      <c r="B40" s="84">
        <f>[3]Historicals!B54</f>
        <v>3</v>
      </c>
      <c r="C40" s="84">
        <f>[3]Historicals!C54</f>
        <v>3</v>
      </c>
      <c r="D40" s="84">
        <f>[3]Historicals!D54</f>
        <v>3</v>
      </c>
      <c r="E40" s="84">
        <f>[3]Historicals!E54</f>
        <v>3</v>
      </c>
      <c r="F40" s="84">
        <f>[3]Historicals!F54</f>
        <v>3</v>
      </c>
      <c r="G40" s="84">
        <f>[3]Historicals!G54</f>
        <v>3</v>
      </c>
      <c r="H40" s="84">
        <f>[3]Historicals!H54</f>
        <v>3</v>
      </c>
      <c r="I40" s="84">
        <f>[3]Historicals!I54</f>
        <v>3</v>
      </c>
      <c r="J40" s="84"/>
      <c r="K40" s="84"/>
      <c r="L40" s="3">
        <f>[3]Historicals!J55</f>
        <v>0</v>
      </c>
      <c r="M40" s="3">
        <f>[3]Historicals!K55</f>
        <v>0</v>
      </c>
      <c r="N40" s="3">
        <f>[3]Historicals!L55</f>
        <v>0</v>
      </c>
      <c r="O40" s="3">
        <f>[3]Historicals!M55</f>
        <v>0</v>
      </c>
      <c r="P40" s="3">
        <f>[3]Historicals!N55</f>
        <v>0</v>
      </c>
    </row>
    <row r="41" spans="1:16" x14ac:dyDescent="0.3">
      <c r="A41" s="2" t="s">
        <v>172</v>
      </c>
      <c r="B41" s="84">
        <f>[3]Historicals!B57</f>
        <v>4685</v>
      </c>
      <c r="C41" s="84">
        <f>[3]Historicals!C57</f>
        <v>4151</v>
      </c>
      <c r="D41" s="84">
        <f>[3]Historicals!D57</f>
        <v>6907</v>
      </c>
      <c r="E41" s="84">
        <f>[3]Historicals!E57</f>
        <v>3517</v>
      </c>
      <c r="F41" s="84">
        <f>[3]Historicals!F57</f>
        <v>1643</v>
      </c>
      <c r="G41" s="84">
        <f>[3]Historicals!G57</f>
        <v>-191</v>
      </c>
      <c r="H41" s="84">
        <f>[3]Historicals!H57</f>
        <v>3179</v>
      </c>
      <c r="I41" s="84">
        <f>[3]Historicals!I57</f>
        <v>3476</v>
      </c>
      <c r="J41" s="84"/>
      <c r="K41" s="84"/>
      <c r="L41" s="3">
        <f>[3]Historicals!J57</f>
        <v>0</v>
      </c>
      <c r="M41" s="3">
        <f>[3]Historicals!K57</f>
        <v>0</v>
      </c>
      <c r="N41" s="3">
        <f>[3]Historicals!L57</f>
        <v>0</v>
      </c>
      <c r="O41" s="3">
        <f>[3]Historicals!M57</f>
        <v>0</v>
      </c>
      <c r="P41" s="3">
        <f>[3]Historicals!N57</f>
        <v>0</v>
      </c>
    </row>
    <row r="42" spans="1:16" x14ac:dyDescent="0.3">
      <c r="A42" s="2" t="s">
        <v>173</v>
      </c>
      <c r="B42" s="84">
        <f>[3]Historicals!B56+[3]Historicals!B55</f>
        <v>8019</v>
      </c>
      <c r="C42" s="84">
        <f>[3]Historicals!C56+[3]Historicals!C55</f>
        <v>8104</v>
      </c>
      <c r="D42" s="84">
        <f>[3]Historicals!D56+[3]Historicals!D55</f>
        <v>5497</v>
      </c>
      <c r="E42" s="84">
        <f>[3]Historicals!E56+[3]Historicals!E55</f>
        <v>6292</v>
      </c>
      <c r="F42" s="84">
        <f>[3]Historicals!F56+[3]Historicals!F55</f>
        <v>7394</v>
      </c>
      <c r="G42" s="84">
        <f>[3]Historicals!G56+[3]Historicals!G55</f>
        <v>8243</v>
      </c>
      <c r="H42" s="84">
        <f>[3]Historicals!H56+[3]Historicals!H55</f>
        <v>9585</v>
      </c>
      <c r="I42" s="84">
        <f>[3]Historicals!I56+[3]Historicals!I55</f>
        <v>11802</v>
      </c>
      <c r="J42" s="84"/>
      <c r="K42" s="84"/>
      <c r="L42" s="3">
        <f>[3]Historicals!J56</f>
        <v>0</v>
      </c>
      <c r="M42" s="3">
        <f>[3]Historicals!K56</f>
        <v>0</v>
      </c>
      <c r="N42" s="3">
        <f>[3]Historicals!L56</f>
        <v>0</v>
      </c>
      <c r="O42" s="3">
        <f>[3]Historicals!M56</f>
        <v>0</v>
      </c>
      <c r="P42" s="3">
        <f>[3]Historicals!N56</f>
        <v>0</v>
      </c>
    </row>
    <row r="43" spans="1:16" ht="15" thickBot="1" x14ac:dyDescent="0.35">
      <c r="A43" s="6" t="s">
        <v>174</v>
      </c>
      <c r="B43" s="85">
        <f t="shared" ref="B43:I43" si="8">B32+B35+B36+B37+B38+B39</f>
        <v>19466</v>
      </c>
      <c r="C43" s="85">
        <f t="shared" si="8"/>
        <v>19205</v>
      </c>
      <c r="D43" s="85">
        <f t="shared" si="8"/>
        <v>21211</v>
      </c>
      <c r="E43" s="85">
        <f t="shared" si="8"/>
        <v>20257</v>
      </c>
      <c r="F43" s="85">
        <f t="shared" si="8"/>
        <v>21105</v>
      </c>
      <c r="G43" s="85">
        <f t="shared" si="8"/>
        <v>29094</v>
      </c>
      <c r="H43" s="85">
        <f t="shared" si="8"/>
        <v>34904</v>
      </c>
      <c r="I43" s="85">
        <f t="shared" si="8"/>
        <v>36963</v>
      </c>
      <c r="J43" s="85"/>
      <c r="K43" s="85"/>
      <c r="L43" s="7">
        <f>[3]Historicals!J59</f>
        <v>0</v>
      </c>
      <c r="M43" s="7">
        <f>[3]Historicals!K59</f>
        <v>0</v>
      </c>
      <c r="N43" s="7">
        <f>[3]Historicals!L59</f>
        <v>0</v>
      </c>
      <c r="O43" s="7">
        <f>[3]Historicals!M59</f>
        <v>0</v>
      </c>
      <c r="P43" s="7">
        <f>[3]Historicals!N59</f>
        <v>0</v>
      </c>
    </row>
    <row r="44" spans="1:16" ht="15" thickTop="1" x14ac:dyDescent="0.3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3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3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3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3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2" x14ac:dyDescent="0.3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2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2" x14ac:dyDescent="0.3">
      <c r="A51" t="s">
        <v>179</v>
      </c>
      <c r="B51" s="3">
        <f>B23-5451</f>
        <v>113</v>
      </c>
      <c r="C51" s="3">
        <f>C23-B23</f>
        <v>324</v>
      </c>
      <c r="D51" s="3">
        <f t="shared" ref="D51:I51" si="9">D23-C23</f>
        <v>796</v>
      </c>
      <c r="E51" s="3">
        <f t="shared" si="9"/>
        <v>-204</v>
      </c>
      <c r="F51" s="3">
        <f t="shared" si="9"/>
        <v>802</v>
      </c>
      <c r="G51" s="3">
        <f t="shared" si="9"/>
        <v>586</v>
      </c>
      <c r="H51" s="3">
        <f t="shared" si="9"/>
        <v>613</v>
      </c>
      <c r="I51" s="3">
        <f t="shared" si="9"/>
        <v>1248</v>
      </c>
      <c r="J51" s="3"/>
      <c r="K51" s="3"/>
      <c r="L51" t="s">
        <v>205</v>
      </c>
    </row>
    <row r="52" spans="1:12" x14ac:dyDescent="0.3">
      <c r="A52" t="s">
        <v>135</v>
      </c>
      <c r="B52" s="3">
        <f>Historicals!B81-Historicals!B102</f>
        <v>-1169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 t="s">
        <v>209</v>
      </c>
      <c r="K52" s="3"/>
      <c r="L52" t="s">
        <v>206</v>
      </c>
    </row>
    <row r="53" spans="1:12" x14ac:dyDescent="0.3">
      <c r="A53" s="1" t="s">
        <v>180</v>
      </c>
      <c r="B53" s="9">
        <f>B49+B47+(B50*(1-'Three Statements '!B13))-'Three Statements '!B51-'Three Statements '!B52</f>
        <v>4976.2530321046379</v>
      </c>
      <c r="C53" s="9">
        <f>C49+C47+(C50*(1-'Three Statements '!C13))-'Three Statements '!C51-'Three Statements '!C52</f>
        <v>5536.9327276660179</v>
      </c>
      <c r="D53" s="9">
        <f>D49+D47+(D50*(1-'Three Statements '!D13))-'Three Statements '!D51-'Three Statements '!D52</f>
        <v>5606.0429799426938</v>
      </c>
      <c r="E53" s="9">
        <f>E49+E47+(E50*(1-'Three Statements '!E13))-'Three Statements '!E51-'Three Statements '!E52</f>
        <v>4261.8670520231208</v>
      </c>
      <c r="F53" s="9">
        <f>F49+F47+(F50*(1-'Three Statements '!F13))-'Three Statements '!F51-'Three Statements '!F52</f>
        <v>5339.3976254946883</v>
      </c>
      <c r="G53" s="9">
        <f>G49+G47+(G50*(1-'Three Statements '!G13))-'Three Statements '!G51-'Three Statements '!G52</f>
        <v>4004.1243505368893</v>
      </c>
      <c r="H53" s="9">
        <f>H49+H47+(H50*(1-'Three Statements '!H13))-'Three Statements '!H51-'Three Statements '!H52</f>
        <v>6983.9157784116496</v>
      </c>
      <c r="I53" s="9">
        <f>I49+I47+(I50*(1-'Three Statements '!I13))-'Three Statements '!I51-'Three Statements '!I52</f>
        <v>6696.6205081942562</v>
      </c>
      <c r="J53" s="9"/>
      <c r="K53" s="9"/>
    </row>
    <row r="54" spans="1:12" x14ac:dyDescent="0.3">
      <c r="A54" t="s">
        <v>181</v>
      </c>
      <c r="B54" s="3">
        <f>Historicals!B76</f>
        <v>4680</v>
      </c>
      <c r="C54" s="3">
        <f>Historicals!C76</f>
        <v>3096</v>
      </c>
      <c r="D54" s="3">
        <f>Historicals!D76</f>
        <v>3846</v>
      </c>
      <c r="E54" s="3">
        <f>Historicals!E76</f>
        <v>4955</v>
      </c>
      <c r="F54" s="3">
        <f>Historicals!F76</f>
        <v>5903</v>
      </c>
      <c r="G54" s="3">
        <f>Historicals!G76</f>
        <v>2485</v>
      </c>
      <c r="H54" s="3">
        <f>Historicals!H76</f>
        <v>6657</v>
      </c>
      <c r="I54" s="3">
        <f>Historicals!I76</f>
        <v>5188</v>
      </c>
      <c r="J54" s="88" t="s">
        <v>210</v>
      </c>
      <c r="K54" s="3"/>
    </row>
    <row r="55" spans="1:12" x14ac:dyDescent="0.3">
      <c r="A55" s="27" t="s">
        <v>182</v>
      </c>
      <c r="B55" s="26">
        <f>B14+B47-B51</f>
        <v>3766</v>
      </c>
      <c r="C55" s="26">
        <f t="shared" ref="C55:I55" si="10">C14+C47-C51</f>
        <v>4085</v>
      </c>
      <c r="D55" s="26">
        <f t="shared" si="10"/>
        <v>4150</v>
      </c>
      <c r="E55" s="26">
        <f t="shared" si="10"/>
        <v>2884</v>
      </c>
      <c r="F55" s="26">
        <f t="shared" si="10"/>
        <v>3932</v>
      </c>
      <c r="G55" s="26">
        <f t="shared" si="10"/>
        <v>2674</v>
      </c>
      <c r="H55" s="26">
        <f t="shared" si="10"/>
        <v>5858</v>
      </c>
      <c r="I55" s="26">
        <f t="shared" si="10"/>
        <v>5515</v>
      </c>
      <c r="J55" s="89" t="s">
        <v>213</v>
      </c>
      <c r="K55" s="26"/>
    </row>
    <row r="56" spans="1:12" x14ac:dyDescent="0.3">
      <c r="A56" t="s">
        <v>183</v>
      </c>
      <c r="B56" s="3">
        <f>Historicals!B81</f>
        <v>-963</v>
      </c>
      <c r="C56" s="3">
        <f>Historicals!C81</f>
        <v>-1143</v>
      </c>
      <c r="D56" s="3">
        <f>Historicals!D81</f>
        <v>-1105</v>
      </c>
      <c r="E56" s="3">
        <f>Historicals!E81</f>
        <v>-1028</v>
      </c>
      <c r="F56" s="3">
        <f>Historicals!F81</f>
        <v>-1119</v>
      </c>
      <c r="G56" s="3">
        <f>Historicals!G81</f>
        <v>-1086</v>
      </c>
      <c r="H56" s="3">
        <f>Historicals!H81</f>
        <v>-695</v>
      </c>
      <c r="I56" s="3">
        <f>Historicals!I81</f>
        <v>-758</v>
      </c>
      <c r="J56" s="3" t="s">
        <v>211</v>
      </c>
      <c r="K56" s="3"/>
    </row>
    <row r="57" spans="1:12" x14ac:dyDescent="0.3">
      <c r="A57" t="s">
        <v>184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 t="s">
        <v>212</v>
      </c>
      <c r="K57" s="3"/>
    </row>
    <row r="58" spans="1:12" x14ac:dyDescent="0.3">
      <c r="A58" s="27" t="s">
        <v>185</v>
      </c>
      <c r="B58" s="87">
        <f>B55/B53</f>
        <v>0.7567943140558554</v>
      </c>
      <c r="C58" s="87">
        <f t="shared" ref="C58:I58" si="11">C55/C53</f>
        <v>0.73777309584939621</v>
      </c>
      <c r="D58" s="87">
        <f t="shared" si="11"/>
        <v>0.74027259777491439</v>
      </c>
      <c r="E58" s="87">
        <f t="shared" si="11"/>
        <v>0.67669872494754546</v>
      </c>
      <c r="F58" s="87">
        <f t="shared" si="11"/>
        <v>0.7364126584664511</v>
      </c>
      <c r="G58" s="87">
        <f t="shared" si="11"/>
        <v>0.66781142789470538</v>
      </c>
      <c r="H58" s="87">
        <f t="shared" si="11"/>
        <v>0.83878445643745769</v>
      </c>
      <c r="I58" s="87">
        <f t="shared" si="11"/>
        <v>0.82354972829229645</v>
      </c>
      <c r="J58" s="26" t="s">
        <v>214</v>
      </c>
      <c r="K58" s="26"/>
    </row>
    <row r="59" spans="1:12" x14ac:dyDescent="0.3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</row>
    <row r="60" spans="1:12" x14ac:dyDescent="0.3">
      <c r="A60" s="51" t="s">
        <v>129</v>
      </c>
      <c r="B60" s="56" t="str">
        <f>+IFERROR(B59/A59-1,"nm")</f>
        <v>nm</v>
      </c>
      <c r="C60" s="56">
        <f t="shared" ref="C60:I60" si="12">+IFERROR(C59/B59-1,"nm")</f>
        <v>0.27782162588792425</v>
      </c>
      <c r="D60" s="56">
        <f t="shared" si="12"/>
        <v>-4.6324891908585686E-3</v>
      </c>
      <c r="E60" s="56">
        <f t="shared" si="12"/>
        <v>0.31988830282345648</v>
      </c>
      <c r="F60" s="56">
        <f t="shared" si="12"/>
        <v>7.5223319228960861E-3</v>
      </c>
      <c r="G60" s="56">
        <f t="shared" si="12"/>
        <v>-0.28441437237517497</v>
      </c>
      <c r="H60" s="56">
        <f t="shared" si="12"/>
        <v>-0.80176067818715357</v>
      </c>
      <c r="I60" s="56">
        <f t="shared" si="12"/>
        <v>5.6019736842105265</v>
      </c>
      <c r="J60" s="56"/>
      <c r="K60" s="56"/>
    </row>
    <row r="61" spans="1:12" x14ac:dyDescent="0.3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</row>
    <row r="62" spans="1:12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</row>
    <row r="63" spans="1:12" x14ac:dyDescent="0.3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</row>
    <row r="64" spans="1:12" x14ac:dyDescent="0.3">
      <c r="A64" s="27" t="s">
        <v>190</v>
      </c>
      <c r="B64" s="26">
        <f>Historicals!B88+Historicals!B85+Historicals!B91-Historicals!B90-Historicals!B89-Historicals!B86</f>
        <v>4070</v>
      </c>
      <c r="C64" s="26">
        <f>Historicals!C88+Historicals!C85+Historicals!C91-Historicals!C90-Historicals!C89-Historicals!C86</f>
        <v>6061</v>
      </c>
      <c r="D64" s="26">
        <f>Historicals!D88+Historicals!D85+Historicals!D91-Historicals!D90-Historicals!D89-Historicals!D86</f>
        <v>5910</v>
      </c>
      <c r="E64" s="26">
        <f>Historicals!E88+Historicals!E85+Historicals!E91-Historicals!E90-Historicals!E89-Historicals!E86</f>
        <v>6133</v>
      </c>
      <c r="F64" s="26">
        <f>Historicals!F88+Historicals!F85+Historicals!F91-Historicals!F90-Historicals!F89-Historicals!F86</f>
        <v>6593</v>
      </c>
      <c r="G64" s="26">
        <f>Historicals!G88+Historicals!G85+Historicals!G91-Historicals!G90-Historicals!G89-Historicals!G86</f>
        <v>11431</v>
      </c>
      <c r="H64" s="26">
        <f>Historicals!H88+Historicals!H85+Historicals!H91-Historicals!H90-Historicals!H89-Historicals!H86</f>
        <v>3334</v>
      </c>
      <c r="I64" s="26">
        <f>Historicals!I88+Historicals!I85+Historicals!I91-Historicals!I90-Historicals!I89-Historicals!I86</f>
        <v>6836</v>
      </c>
      <c r="J64" s="26" t="s">
        <v>215</v>
      </c>
      <c r="K64" s="26"/>
    </row>
    <row r="65" spans="1:12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</row>
    <row r="66" spans="1:12" x14ac:dyDescent="0.3">
      <c r="A66" s="27" t="s">
        <v>192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s="26"/>
      <c r="K66" s="26"/>
    </row>
    <row r="67" spans="1:12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t="s">
        <v>216</v>
      </c>
      <c r="K67" s="3"/>
    </row>
    <row r="68" spans="1:12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 t="s">
        <v>217</v>
      </c>
      <c r="K68" s="7"/>
    </row>
    <row r="69" spans="1:12" ht="15" thickTop="1" x14ac:dyDescent="0.3">
      <c r="A69" s="1" t="s">
        <v>195</v>
      </c>
      <c r="B69" s="48">
        <f>B32+B36-B68-B26</f>
        <v>-5603</v>
      </c>
      <c r="C69" s="48">
        <f t="shared" ref="C69:I69" si="13">C32+C36-C68-C26</f>
        <v>-4603</v>
      </c>
      <c r="D69" s="48">
        <f t="shared" si="13"/>
        <v>-3995</v>
      </c>
      <c r="E69" s="48">
        <f t="shared" si="13"/>
        <v>-4893</v>
      </c>
      <c r="F69" s="48">
        <f t="shared" si="13"/>
        <v>-5731</v>
      </c>
      <c r="G69" s="48">
        <f t="shared" si="13"/>
        <v>-3557</v>
      </c>
      <c r="H69" s="48">
        <f t="shared" si="13"/>
        <v>-5378</v>
      </c>
      <c r="I69" s="48">
        <f t="shared" si="13"/>
        <v>-3935</v>
      </c>
      <c r="J69" s="48"/>
      <c r="K69" s="48"/>
    </row>
    <row r="70" spans="1:12" x14ac:dyDescent="0.3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2024-02-19T17:28:34Z</dcterms:modified>
</cp:coreProperties>
</file>