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IA Freelance work\Level 2\"/>
    </mc:Choice>
  </mc:AlternateContent>
  <bookViews>
    <workbookView xWindow="0" yWindow="0" windowWidth="5976" windowHeight="1752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N19" i="3" l="1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K50" i="3"/>
  <c r="L50" i="3" s="1"/>
  <c r="J50" i="3"/>
  <c r="J49" i="3" s="1"/>
  <c r="N45" i="3"/>
  <c r="M45" i="3"/>
  <c r="L45" i="3"/>
  <c r="K45" i="3"/>
  <c r="J45" i="3"/>
  <c r="J47" i="3"/>
  <c r="K47" i="3" s="1"/>
  <c r="J46" i="3"/>
  <c r="J41" i="3"/>
  <c r="K41" i="3" s="1"/>
  <c r="L41" i="3" s="1"/>
  <c r="M41" i="3" s="1"/>
  <c r="N41" i="3" s="1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L49" i="3" l="1"/>
  <c r="L48" i="3"/>
  <c r="M50" i="3"/>
  <c r="K48" i="3"/>
  <c r="K49" i="3"/>
  <c r="J48" i="3"/>
  <c r="J38" i="3" s="1"/>
  <c r="J42" i="3" s="1"/>
  <c r="L47" i="3"/>
  <c r="K46" i="3"/>
  <c r="M49" i="3" l="1"/>
  <c r="M48" i="3"/>
  <c r="N50" i="3"/>
  <c r="J43" i="3"/>
  <c r="J44" i="3"/>
  <c r="K38" i="3"/>
  <c r="K42" i="3" s="1"/>
  <c r="L46" i="3"/>
  <c r="M47" i="3"/>
  <c r="N48" i="3" l="1"/>
  <c r="N49" i="3"/>
  <c r="L38" i="3"/>
  <c r="L42" i="3" s="1"/>
  <c r="K43" i="3"/>
  <c r="K44" i="3"/>
  <c r="M46" i="3"/>
  <c r="N47" i="3"/>
  <c r="N46" i="3" s="1"/>
  <c r="M38" i="3" l="1"/>
  <c r="M42" i="3" s="1"/>
  <c r="N38" i="3"/>
  <c r="N42" i="3" s="1"/>
  <c r="L44" i="3"/>
  <c r="L43" i="3"/>
  <c r="N44" i="3" l="1"/>
  <c r="N43" i="3"/>
  <c r="M44" i="3"/>
  <c r="M43" i="3"/>
  <c r="I48" i="3" l="1"/>
  <c r="H48" i="3"/>
  <c r="G48" i="3"/>
  <c r="F48" i="3"/>
  <c r="E48" i="3"/>
  <c r="D48" i="3"/>
  <c r="C48" i="3"/>
  <c r="B48" i="3"/>
  <c r="B49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N24" i="3" s="1"/>
  <c r="K26" i="3"/>
  <c r="L26" i="3" s="1"/>
  <c r="M26" i="3" s="1"/>
  <c r="N26" i="3" s="1"/>
  <c r="F49" i="3" l="1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G41" i="3" s="1"/>
  <c r="F38" i="3"/>
  <c r="F41" i="3" s="1"/>
  <c r="E38" i="3"/>
  <c r="E41" i="3" s="1"/>
  <c r="D38" i="3"/>
  <c r="D41" i="3" s="1"/>
  <c r="C38" i="3"/>
  <c r="C41" i="3" s="1"/>
  <c r="B38" i="3"/>
  <c r="B41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H21" i="3"/>
  <c r="H50" i="3" s="1"/>
  <c r="G21" i="3"/>
  <c r="G44" i="3" s="1"/>
  <c r="F21" i="3"/>
  <c r="F50" i="3" s="1"/>
  <c r="E21" i="3"/>
  <c r="E50" i="3" s="1"/>
  <c r="D21" i="3"/>
  <c r="C21" i="3"/>
  <c r="C50" i="3" s="1"/>
  <c r="B21" i="3"/>
  <c r="B22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32" i="3" l="1"/>
  <c r="G34" i="3" s="1"/>
  <c r="H24" i="3"/>
  <c r="H26" i="3" s="1"/>
  <c r="D22" i="3"/>
  <c r="E28" i="3"/>
  <c r="E30" i="3" s="1"/>
  <c r="C24" i="3"/>
  <c r="C26" i="3" s="1"/>
  <c r="C46" i="3"/>
  <c r="D24" i="3"/>
  <c r="D26" i="3" s="1"/>
  <c r="G43" i="3"/>
  <c r="G46" i="3"/>
  <c r="C40" i="3"/>
  <c r="B50" i="3"/>
  <c r="G50" i="3"/>
  <c r="D50" i="3"/>
  <c r="G24" i="3"/>
  <c r="G26" i="3" s="1"/>
  <c r="H35" i="3"/>
  <c r="H37" i="3" s="1"/>
  <c r="H46" i="3"/>
  <c r="B34" i="3"/>
  <c r="I35" i="3"/>
  <c r="I36" i="3" s="1"/>
  <c r="B40" i="3"/>
  <c r="H47" i="3"/>
  <c r="E32" i="3"/>
  <c r="E34" i="3" s="1"/>
  <c r="C32" i="3"/>
  <c r="C34" i="3" s="1"/>
  <c r="B35" i="3"/>
  <c r="B36" i="3" s="1"/>
  <c r="E22" i="3"/>
  <c r="E24" i="3"/>
  <c r="E26" i="3" s="1"/>
  <c r="F28" i="3"/>
  <c r="F30" i="3" s="1"/>
  <c r="F32" i="3"/>
  <c r="F34" i="3" s="1"/>
  <c r="E46" i="3"/>
  <c r="G47" i="3"/>
  <c r="G28" i="3"/>
  <c r="G30" i="3" s="1"/>
  <c r="H28" i="3"/>
  <c r="H30" i="3" s="1"/>
  <c r="H32" i="3"/>
  <c r="H34" i="3" s="1"/>
  <c r="C35" i="3"/>
  <c r="C37" i="3" s="1"/>
  <c r="D40" i="3"/>
  <c r="H22" i="3"/>
  <c r="B26" i="3"/>
  <c r="D44" i="3"/>
  <c r="E39" i="3"/>
  <c r="H44" i="3"/>
  <c r="F43" i="3"/>
  <c r="F40" i="3"/>
  <c r="F22" i="3"/>
  <c r="F44" i="3"/>
  <c r="C28" i="3"/>
  <c r="C30" i="3" s="1"/>
  <c r="G40" i="3"/>
  <c r="F46" i="3"/>
  <c r="C22" i="3"/>
  <c r="D28" i="3"/>
  <c r="D30" i="3" s="1"/>
  <c r="D32" i="3"/>
  <c r="D34" i="3" s="1"/>
  <c r="I24" i="3"/>
  <c r="I26" i="3" s="1"/>
  <c r="G35" i="3"/>
  <c r="G37" i="3" s="1"/>
  <c r="H40" i="3"/>
  <c r="G22" i="3"/>
  <c r="D47" i="3"/>
  <c r="F47" i="3"/>
  <c r="E44" i="3"/>
  <c r="E47" i="3"/>
  <c r="J21" i="3"/>
  <c r="K23" i="3"/>
  <c r="L23" i="3" s="1"/>
  <c r="M23" i="3" s="1"/>
  <c r="N23" i="3" s="1"/>
  <c r="I39" i="3"/>
  <c r="I43" i="3"/>
  <c r="I46" i="3"/>
  <c r="D35" i="3"/>
  <c r="E43" i="3"/>
  <c r="E40" i="3"/>
  <c r="F24" i="3"/>
  <c r="F26" i="3" s="1"/>
  <c r="E35" i="3"/>
  <c r="F35" i="3"/>
  <c r="G39" i="3"/>
  <c r="B39" i="3"/>
  <c r="B43" i="3"/>
  <c r="B44" i="3"/>
  <c r="B46" i="3"/>
  <c r="B47" i="3"/>
  <c r="F39" i="3"/>
  <c r="H43" i="3"/>
  <c r="I28" i="3"/>
  <c r="I30" i="3" s="1"/>
  <c r="C39" i="3"/>
  <c r="C43" i="3"/>
  <c r="C44" i="3"/>
  <c r="C47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H163" i="1"/>
  <c r="H164" i="1" s="1"/>
  <c r="H165" i="1" s="1"/>
  <c r="B163" i="1"/>
  <c r="I163" i="1"/>
  <c r="I164" i="1"/>
  <c r="I165" i="1" s="1"/>
  <c r="I161" i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4" i="1" s="1"/>
  <c r="B165" i="1" s="1"/>
  <c r="H125" i="1"/>
  <c r="I125" i="1"/>
  <c r="H154" i="1"/>
  <c r="E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B37" i="3" l="1"/>
  <c r="C36" i="3"/>
  <c r="G36" i="3"/>
  <c r="H36" i="3"/>
  <c r="D36" i="3"/>
  <c r="D37" i="3"/>
  <c r="F37" i="3"/>
  <c r="F36" i="3"/>
  <c r="E36" i="3"/>
  <c r="E37" i="3"/>
  <c r="L32" i="3"/>
  <c r="M33" i="3"/>
  <c r="L31" i="3"/>
  <c r="L28" i="3"/>
  <c r="L27" i="3" s="1"/>
  <c r="M29" i="3"/>
  <c r="K21" i="3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G107" i="1"/>
  <c r="F107" i="1"/>
  <c r="E107" i="1"/>
  <c r="D107" i="1"/>
  <c r="C107" i="1"/>
  <c r="B107" i="1"/>
  <c r="I107" i="1"/>
  <c r="I21" i="3" s="1"/>
  <c r="I50" i="3" s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I22" i="3" l="1"/>
  <c r="I44" i="3"/>
  <c r="J22" i="3"/>
  <c r="I40" i="3"/>
  <c r="I47" i="3"/>
  <c r="I37" i="3"/>
  <c r="J37" i="3" s="1"/>
  <c r="K22" i="3"/>
  <c r="M32" i="3"/>
  <c r="M31" i="3" s="1"/>
  <c r="N31" i="3" s="1"/>
  <c r="N33" i="3"/>
  <c r="N32" i="3" s="1"/>
  <c r="L21" i="3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K37" i="3" l="1"/>
  <c r="J35" i="3"/>
  <c r="J36" i="3" s="1"/>
  <c r="L22" i="3"/>
  <c r="N27" i="3"/>
  <c r="N21" i="3" s="1"/>
  <c r="M21" i="3"/>
  <c r="E131" i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L37" i="3" l="1"/>
  <c r="K35" i="3"/>
  <c r="K36" i="3" s="1"/>
  <c r="M22" i="3"/>
  <c r="N22" i="3"/>
  <c r="E12" i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M37" i="3" l="1"/>
  <c r="L35" i="3"/>
  <c r="L36" i="3" s="1"/>
  <c r="I64" i="1"/>
  <c r="I76" i="1" s="1"/>
  <c r="I94" i="1" s="1"/>
  <c r="G12" i="1"/>
  <c r="G20" i="1" s="1"/>
  <c r="G143" i="1"/>
  <c r="I95" i="1"/>
  <c r="I96" i="1" s="1"/>
  <c r="I97" i="1" s="1"/>
  <c r="H97" i="1"/>
  <c r="N37" i="3" l="1"/>
  <c r="N35" i="3" s="1"/>
  <c r="M35" i="3"/>
  <c r="M36" i="3" s="1"/>
  <c r="H1" i="1"/>
  <c r="G1" i="1" s="1"/>
  <c r="F1" i="1" s="1"/>
  <c r="E1" i="1" s="1"/>
  <c r="D1" i="1" s="1"/>
  <c r="C1" i="1" s="1"/>
  <c r="B1" i="1" s="1"/>
  <c r="N36" i="3" l="1"/>
  <c r="K39" i="3" l="1"/>
  <c r="M39" i="3"/>
  <c r="N39" i="3"/>
  <c r="M40" i="3"/>
  <c r="N40" i="3"/>
  <c r="K40" i="3"/>
  <c r="J39" i="3"/>
  <c r="L39" i="3"/>
  <c r="J40" i="3"/>
  <c r="L40" i="3"/>
</calcChain>
</file>

<file path=xl/comments1.xml><?xml version="1.0" encoding="utf-8"?>
<comments xmlns="http://schemas.openxmlformats.org/spreadsheetml/2006/main">
  <authors>
    <author>Dell</author>
  </authors>
  <commentList>
    <comment ref="A16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<sst xmlns="http://schemas.openxmlformats.org/spreadsheetml/2006/main" count="342" uniqueCount="209">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</sst>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NumberFormat="1" applyFont="1"/>
    <xf numFmtId="165" fontId="0" fillId="0" borderId="0" xfId="0" applyNumberFormat="1" applyFont="1"/>
    <xf numFmtId="165" fontId="16" fillId="8" borderId="0" xfId="1" applyNumberFormat="1" applyFont="1" applyFill="1"/>
    <xf numFmtId="164" fontId="5" fillId="0" borderId="0" xfId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3" t="s">
        <v>201</v>
      </c>
    </row>
    <row r="3" spans="1:1" x14ac:dyDescent="0.3">
      <c r="A3" s="53" t="s">
        <v>199</v>
      </c>
    </row>
    <row r="4" spans="1:1" x14ac:dyDescent="0.3">
      <c r="A4" s="54" t="s">
        <v>200</v>
      </c>
    </row>
    <row r="5" spans="1:1" x14ac:dyDescent="0.3">
      <c r="A5" s="41"/>
    </row>
    <row r="6" spans="1:1" x14ac:dyDescent="0.3">
      <c r="A6" s="41"/>
    </row>
    <row r="7" spans="1:1" x14ac:dyDescent="0.3">
      <c r="A7" s="42"/>
    </row>
    <row r="8" spans="1:1" s="17" customFormat="1" x14ac:dyDescent="0.3">
      <c r="A8" s="23"/>
    </row>
    <row r="9" spans="1:1" x14ac:dyDescent="0.3">
      <c r="A9" s="21"/>
    </row>
    <row r="10" spans="1:1" x14ac:dyDescent="0.3">
      <c r="A10" s="21"/>
    </row>
    <row r="11" spans="1:1" x14ac:dyDescent="0.3">
      <c r="A1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4"/>
  <sheetViews>
    <sheetView workbookViewId="0">
      <pane ySplit="1" topLeftCell="A77" activePane="bottomLeft" state="frozen"/>
      <selection pane="bottomLeft" activeCell="H81" sqref="H81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3">
      <c r="A3" s="26" t="s">
        <v>28</v>
      </c>
      <c r="B3" s="27"/>
      <c r="C3" s="27"/>
      <c r="D3" s="27"/>
      <c r="E3" s="27"/>
      <c r="F3" s="27"/>
      <c r="G3" s="27"/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3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0</v>
      </c>
      <c r="C7" s="22">
        <f t="shared" si="2"/>
        <v>0</v>
      </c>
      <c r="D7" s="22">
        <f t="shared" si="2"/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3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H14">
        <v>3.64</v>
      </c>
      <c r="I14">
        <v>3.83</v>
      </c>
    </row>
    <row r="15" spans="1:9" x14ac:dyDescent="0.3">
      <c r="A15" s="2" t="s">
        <v>7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G17" s="8"/>
      <c r="H17" s="8">
        <v>1573</v>
      </c>
      <c r="I17" s="8">
        <v>1578.8</v>
      </c>
    </row>
    <row r="18" spans="1:9" x14ac:dyDescent="0.3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3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3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3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3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3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3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3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3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3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3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3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3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3">
      <c r="A55" s="18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3">
      <c r="A56" s="18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3">
      <c r="A57" s="18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s="17" customFormat="1" x14ac:dyDescent="0.3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s="17" customFormat="1" x14ac:dyDescent="0.3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s="17" customFormat="1" x14ac:dyDescent="0.3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0</v>
      </c>
      <c r="C76" s="29">
        <f t="shared" si="12"/>
        <v>0</v>
      </c>
      <c r="D76" s="29">
        <f t="shared" si="12"/>
        <v>0</v>
      </c>
      <c r="E76" s="29">
        <f t="shared" si="12"/>
        <v>0</v>
      </c>
      <c r="F76" s="29">
        <f t="shared" si="12"/>
        <v>0</v>
      </c>
      <c r="G76" s="29">
        <f t="shared" si="12"/>
        <v>0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s="17" customFormat="1" x14ac:dyDescent="0.3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s="17" customFormat="1" x14ac:dyDescent="0.3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s="17" customFormat="1" x14ac:dyDescent="0.3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0</v>
      </c>
      <c r="C83" s="29">
        <f t="shared" si="13"/>
        <v>0</v>
      </c>
      <c r="D83" s="29">
        <f t="shared" si="13"/>
        <v>0</v>
      </c>
      <c r="E83" s="29">
        <f t="shared" si="13"/>
        <v>0</v>
      </c>
      <c r="F83" s="29">
        <f t="shared" si="13"/>
        <v>0</v>
      </c>
      <c r="G83" s="29">
        <f t="shared" si="13"/>
        <v>0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s="17" customFormat="1" x14ac:dyDescent="0.3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s="17" customFormat="1" x14ac:dyDescent="0.3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s="17" customFormat="1" x14ac:dyDescent="0.3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s="17" customFormat="1" x14ac:dyDescent="0.3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0</v>
      </c>
      <c r="C92" s="29">
        <f t="shared" si="14"/>
        <v>0</v>
      </c>
      <c r="D92" s="29">
        <f t="shared" si="14"/>
        <v>0</v>
      </c>
      <c r="E92" s="29">
        <f t="shared" si="14"/>
        <v>0</v>
      </c>
      <c r="F92" s="29">
        <f t="shared" si="14"/>
        <v>0</v>
      </c>
      <c r="G92" s="29">
        <f t="shared" si="14"/>
        <v>0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0</v>
      </c>
      <c r="C94" s="29">
        <f t="shared" si="15"/>
        <v>0</v>
      </c>
      <c r="D94" s="29">
        <f t="shared" si="15"/>
        <v>0</v>
      </c>
      <c r="E94" s="29">
        <f t="shared" si="15"/>
        <v>0</v>
      </c>
      <c r="F94" s="29">
        <f t="shared" si="15"/>
        <v>0</v>
      </c>
      <c r="G94" s="29">
        <f t="shared" si="15"/>
        <v>0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s="17" customFormat="1" x14ac:dyDescent="0.3">
      <c r="A102" s="2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s="17" customFormat="1" x14ac:dyDescent="0.3">
      <c r="A103" s="2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3">
      <c r="A108" s="11" t="s">
        <v>113</v>
      </c>
      <c r="H108" s="8">
        <v>11644</v>
      </c>
      <c r="I108" s="8">
        <v>12228</v>
      </c>
    </row>
    <row r="109" spans="1:9" x14ac:dyDescent="0.3">
      <c r="A109" s="11" t="s">
        <v>114</v>
      </c>
      <c r="H109" s="8">
        <v>5028</v>
      </c>
      <c r="I109" s="8">
        <v>5492</v>
      </c>
    </row>
    <row r="110" spans="1:9" x14ac:dyDescent="0.3">
      <c r="A110" s="11" t="s">
        <v>115</v>
      </c>
      <c r="H110">
        <v>507</v>
      </c>
      <c r="I110">
        <v>633</v>
      </c>
    </row>
    <row r="111" spans="1:9" x14ac:dyDescent="0.3">
      <c r="A111" s="2" t="s">
        <v>101</v>
      </c>
      <c r="B111" s="3">
        <f t="shared" ref="B111:I111" si="18">+SUM(B112:B114)</f>
        <v>0</v>
      </c>
      <c r="C111" s="3">
        <f t="shared" si="18"/>
        <v>0</v>
      </c>
      <c r="D111" s="3">
        <f t="shared" si="18"/>
        <v>0</v>
      </c>
      <c r="E111" s="3">
        <f t="shared" si="18"/>
        <v>0</v>
      </c>
      <c r="F111" s="3">
        <f t="shared" si="18"/>
        <v>0</v>
      </c>
      <c r="G111" s="3">
        <f t="shared" si="18"/>
        <v>0</v>
      </c>
      <c r="H111" s="3">
        <f t="shared" si="18"/>
        <v>11456</v>
      </c>
      <c r="I111" s="3">
        <f t="shared" si="18"/>
        <v>12479</v>
      </c>
    </row>
    <row r="112" spans="1:9" x14ac:dyDescent="0.3">
      <c r="A112" s="11" t="s">
        <v>113</v>
      </c>
      <c r="H112" s="8">
        <v>6970</v>
      </c>
      <c r="I112" s="8">
        <v>7388</v>
      </c>
    </row>
    <row r="113" spans="1:9" x14ac:dyDescent="0.3">
      <c r="A113" s="11" t="s">
        <v>114</v>
      </c>
      <c r="H113" s="8">
        <v>3996</v>
      </c>
      <c r="I113" s="8">
        <v>4527</v>
      </c>
    </row>
    <row r="114" spans="1:9" x14ac:dyDescent="0.3">
      <c r="A114" s="11" t="s">
        <v>115</v>
      </c>
      <c r="H114">
        <v>490</v>
      </c>
      <c r="I114">
        <v>564</v>
      </c>
    </row>
    <row r="115" spans="1:9" x14ac:dyDescent="0.3">
      <c r="A115" s="2" t="s">
        <v>102</v>
      </c>
      <c r="B115" s="3">
        <f t="shared" ref="B115:I115" si="19">+SUM(B116:B118)</f>
        <v>0</v>
      </c>
      <c r="C115" s="3">
        <f t="shared" si="19"/>
        <v>0</v>
      </c>
      <c r="D115" s="3">
        <f t="shared" si="19"/>
        <v>0</v>
      </c>
      <c r="E115" s="3">
        <f t="shared" si="19"/>
        <v>0</v>
      </c>
      <c r="F115" s="3">
        <f t="shared" si="19"/>
        <v>0</v>
      </c>
      <c r="G115" s="3">
        <f t="shared" si="19"/>
        <v>0</v>
      </c>
      <c r="H115" s="3">
        <f t="shared" si="19"/>
        <v>8290</v>
      </c>
      <c r="I115" s="3">
        <f t="shared" si="19"/>
        <v>7547</v>
      </c>
    </row>
    <row r="116" spans="1:9" x14ac:dyDescent="0.3">
      <c r="A116" s="11" t="s">
        <v>113</v>
      </c>
      <c r="H116" s="8">
        <v>5748</v>
      </c>
      <c r="I116" s="8">
        <v>5416</v>
      </c>
    </row>
    <row r="117" spans="1:9" x14ac:dyDescent="0.3">
      <c r="A117" s="11" t="s">
        <v>114</v>
      </c>
      <c r="H117" s="8">
        <v>2347</v>
      </c>
      <c r="I117" s="8">
        <v>1938</v>
      </c>
    </row>
    <row r="118" spans="1:9" x14ac:dyDescent="0.3">
      <c r="A118" s="11" t="s">
        <v>115</v>
      </c>
      <c r="H118">
        <v>195</v>
      </c>
      <c r="I118">
        <v>193</v>
      </c>
    </row>
    <row r="119" spans="1:9" x14ac:dyDescent="0.3">
      <c r="A119" s="2" t="s">
        <v>106</v>
      </c>
      <c r="B119" s="3">
        <f t="shared" ref="B119:I119" si="20">+SUM(B120:B122)</f>
        <v>0</v>
      </c>
      <c r="C119" s="3">
        <f t="shared" si="20"/>
        <v>0</v>
      </c>
      <c r="D119" s="3">
        <f t="shared" si="20"/>
        <v>0</v>
      </c>
      <c r="E119" s="3">
        <f t="shared" si="20"/>
        <v>0</v>
      </c>
      <c r="F119" s="3">
        <f t="shared" si="20"/>
        <v>0</v>
      </c>
      <c r="G119" s="3">
        <f t="shared" si="20"/>
        <v>0</v>
      </c>
      <c r="H119" s="3">
        <f t="shared" si="20"/>
        <v>5343</v>
      </c>
      <c r="I119" s="3">
        <f t="shared" si="20"/>
        <v>5955</v>
      </c>
    </row>
    <row r="120" spans="1:9" x14ac:dyDescent="0.3">
      <c r="A120" s="11" t="s">
        <v>113</v>
      </c>
      <c r="H120" s="8">
        <v>3659</v>
      </c>
      <c r="I120" s="8">
        <v>4111</v>
      </c>
    </row>
    <row r="121" spans="1:9" x14ac:dyDescent="0.3">
      <c r="A121" s="11" t="s">
        <v>114</v>
      </c>
      <c r="H121" s="8">
        <v>1494</v>
      </c>
      <c r="I121" s="8">
        <v>1610</v>
      </c>
    </row>
    <row r="122" spans="1:9" x14ac:dyDescent="0.3">
      <c r="A122" s="11" t="s">
        <v>115</v>
      </c>
      <c r="H122">
        <v>190</v>
      </c>
      <c r="I122">
        <v>234</v>
      </c>
    </row>
    <row r="123" spans="1:9" x14ac:dyDescent="0.3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21">+B107+B111+B115+B119+B123</f>
        <v>0</v>
      </c>
      <c r="C124" s="5">
        <f t="shared" si="21"/>
        <v>0</v>
      </c>
      <c r="D124" s="5">
        <f t="shared" si="21"/>
        <v>0</v>
      </c>
      <c r="E124" s="5">
        <f t="shared" si="21"/>
        <v>0</v>
      </c>
      <c r="F124" s="5">
        <f t="shared" si="21"/>
        <v>0</v>
      </c>
      <c r="G124" s="5">
        <f t="shared" si="21"/>
        <v>0</v>
      </c>
      <c r="H124" s="5">
        <f t="shared" si="21"/>
        <v>42293</v>
      </c>
      <c r="I124" s="5">
        <f t="shared" si="21"/>
        <v>44436</v>
      </c>
    </row>
    <row r="125" spans="1:9" x14ac:dyDescent="0.3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22">+B124+B125+B130</f>
        <v>0</v>
      </c>
      <c r="C131" s="7">
        <f t="shared" si="22"/>
        <v>0</v>
      </c>
      <c r="D131" s="7">
        <f t="shared" si="22"/>
        <v>0</v>
      </c>
      <c r="E131" s="7">
        <f t="shared" si="22"/>
        <v>0</v>
      </c>
      <c r="F131" s="7">
        <f t="shared" si="22"/>
        <v>0</v>
      </c>
      <c r="G131" s="7">
        <f t="shared" si="22"/>
        <v>0</v>
      </c>
      <c r="H131" s="7">
        <f t="shared" si="2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H132" si="23">+C131-C2</f>
        <v>0</v>
      </c>
      <c r="D132" s="13">
        <f t="shared" si="23"/>
        <v>0</v>
      </c>
      <c r="E132" s="13">
        <f t="shared" si="23"/>
        <v>0</v>
      </c>
      <c r="F132" s="13">
        <f t="shared" si="23"/>
        <v>0</v>
      </c>
      <c r="G132" s="13">
        <f t="shared" si="23"/>
        <v>0</v>
      </c>
      <c r="H132" s="13">
        <f t="shared" si="23"/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3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3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24">+SUM(B134:B138)</f>
        <v>0</v>
      </c>
      <c r="C139" s="5">
        <f t="shared" si="24"/>
        <v>0</v>
      </c>
      <c r="D139" s="5">
        <f t="shared" si="24"/>
        <v>0</v>
      </c>
      <c r="E139" s="5">
        <f t="shared" si="24"/>
        <v>0</v>
      </c>
      <c r="F139" s="5">
        <f t="shared" si="24"/>
        <v>0</v>
      </c>
      <c r="G139" s="5">
        <f t="shared" si="24"/>
        <v>0</v>
      </c>
      <c r="H139" s="5">
        <f t="shared" si="24"/>
        <v>8641</v>
      </c>
      <c r="I139" s="5">
        <f t="shared" si="24"/>
        <v>8406</v>
      </c>
    </row>
    <row r="140" spans="1:9" x14ac:dyDescent="0.3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3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I142" si="25">+SUM(B139:B141)</f>
        <v>0</v>
      </c>
      <c r="C142" s="7">
        <f t="shared" si="25"/>
        <v>0</v>
      </c>
      <c r="D142" s="7">
        <f t="shared" si="25"/>
        <v>0</v>
      </c>
      <c r="E142" s="7">
        <f t="shared" si="25"/>
        <v>0</v>
      </c>
      <c r="F142" s="7">
        <f t="shared" si="25"/>
        <v>0</v>
      </c>
      <c r="G142" s="7">
        <f t="shared" si="25"/>
        <v>0</v>
      </c>
      <c r="H142" s="7">
        <f t="shared" si="25"/>
        <v>6923</v>
      </c>
      <c r="I142" s="7">
        <f t="shared" si="25"/>
        <v>6856</v>
      </c>
    </row>
    <row r="143" spans="1:9" s="12" customFormat="1" ht="15" thickTop="1" x14ac:dyDescent="0.3">
      <c r="A143" s="12" t="s">
        <v>111</v>
      </c>
      <c r="B143" s="13">
        <f t="shared" ref="B143:H143" si="26">+B142-B10-B8</f>
        <v>0</v>
      </c>
      <c r="C143" s="13">
        <f t="shared" si="26"/>
        <v>0</v>
      </c>
      <c r="D143" s="13">
        <f t="shared" si="26"/>
        <v>0</v>
      </c>
      <c r="E143" s="13">
        <f t="shared" si="26"/>
        <v>0</v>
      </c>
      <c r="F143" s="13">
        <f t="shared" si="26"/>
        <v>0</v>
      </c>
      <c r="G143" s="13">
        <f t="shared" si="26"/>
        <v>0</v>
      </c>
      <c r="H143" s="13">
        <f t="shared" si="26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3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3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3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3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27">+SUM(B145:B149)</f>
        <v>0</v>
      </c>
      <c r="C150" s="5">
        <f t="shared" si="27"/>
        <v>0</v>
      </c>
      <c r="D150" s="5">
        <f t="shared" si="27"/>
        <v>0</v>
      </c>
      <c r="E150" s="5">
        <f t="shared" si="27"/>
        <v>0</v>
      </c>
      <c r="F150" s="5">
        <f t="shared" si="27"/>
        <v>0</v>
      </c>
      <c r="G150" s="5">
        <f t="shared" si="27"/>
        <v>0</v>
      </c>
      <c r="H150" s="5">
        <f t="shared" si="27"/>
        <v>2971</v>
      </c>
      <c r="I150" s="5">
        <f t="shared" si="27"/>
        <v>2925</v>
      </c>
    </row>
    <row r="151" spans="1:9" x14ac:dyDescent="0.3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3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28">+SUM(B150:B152)</f>
        <v>0</v>
      </c>
      <c r="C153" s="7">
        <f t="shared" si="28"/>
        <v>0</v>
      </c>
      <c r="D153" s="7">
        <f t="shared" si="28"/>
        <v>0</v>
      </c>
      <c r="E153" s="7">
        <f t="shared" si="28"/>
        <v>0</v>
      </c>
      <c r="F153" s="7">
        <f t="shared" si="28"/>
        <v>0</v>
      </c>
      <c r="G153" s="7">
        <f t="shared" si="28"/>
        <v>0</v>
      </c>
      <c r="H153" s="7">
        <f t="shared" si="28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29">+B153-B31</f>
        <v>0</v>
      </c>
      <c r="C154" s="13">
        <f t="shared" si="29"/>
        <v>0</v>
      </c>
      <c r="D154" s="13">
        <f t="shared" si="29"/>
        <v>0</v>
      </c>
      <c r="E154" s="13">
        <f t="shared" si="29"/>
        <v>0</v>
      </c>
      <c r="F154" s="13">
        <f t="shared" si="29"/>
        <v>0</v>
      </c>
      <c r="G154" s="13">
        <f t="shared" si="29"/>
        <v>0</v>
      </c>
      <c r="H154" s="13">
        <f t="shared" si="29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3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3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3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3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I161" si="30">+SUM(B156:B160)</f>
        <v>0</v>
      </c>
      <c r="C161" s="5">
        <f t="shared" si="30"/>
        <v>0</v>
      </c>
      <c r="D161" s="5">
        <f t="shared" si="30"/>
        <v>0</v>
      </c>
      <c r="E161" s="5">
        <f t="shared" si="30"/>
        <v>0</v>
      </c>
      <c r="F161" s="5">
        <f t="shared" si="30"/>
        <v>0</v>
      </c>
      <c r="G161" s="5">
        <f t="shared" si="30"/>
        <v>0</v>
      </c>
      <c r="H161" s="5">
        <f t="shared" si="30"/>
        <v>677</v>
      </c>
      <c r="I161" s="5">
        <f t="shared" si="30"/>
        <v>699</v>
      </c>
    </row>
    <row r="162" spans="1:9" x14ac:dyDescent="0.3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3">
      <c r="A163" s="2" t="s">
        <v>108</v>
      </c>
      <c r="B163" s="3">
        <f t="shared" ref="B163:H163" si="31">-(SUM(B161:B162)+B81)</f>
        <v>0</v>
      </c>
      <c r="C163" s="3">
        <f t="shared" si="31"/>
        <v>0</v>
      </c>
      <c r="D163" s="3">
        <f t="shared" si="31"/>
        <v>0</v>
      </c>
      <c r="E163" s="3">
        <f t="shared" si="31"/>
        <v>0</v>
      </c>
      <c r="F163" s="3">
        <f t="shared" si="31"/>
        <v>0</v>
      </c>
      <c r="G163" s="3">
        <f t="shared" si="31"/>
        <v>0</v>
      </c>
      <c r="H163" s="3">
        <f t="shared" si="31"/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H164" si="32">+SUM(B161:B163)</f>
        <v>0</v>
      </c>
      <c r="C164" s="7">
        <f t="shared" si="32"/>
        <v>0</v>
      </c>
      <c r="D164" s="7">
        <f t="shared" si="32"/>
        <v>0</v>
      </c>
      <c r="E164" s="7">
        <f t="shared" si="32"/>
        <v>0</v>
      </c>
      <c r="F164" s="7">
        <f t="shared" si="32"/>
        <v>0</v>
      </c>
      <c r="G164" s="7">
        <f t="shared" si="32"/>
        <v>0</v>
      </c>
      <c r="H164" s="7">
        <f t="shared" si="32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H165" si="33">+B164+B81</f>
        <v>0</v>
      </c>
      <c r="C165" s="13">
        <f t="shared" si="33"/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3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3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3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3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I172" si="34">+SUM(B167:B171)</f>
        <v>0</v>
      </c>
      <c r="C172" s="5">
        <f t="shared" si="34"/>
        <v>0</v>
      </c>
      <c r="D172" s="5">
        <f t="shared" si="34"/>
        <v>0</v>
      </c>
      <c r="E172" s="5">
        <f t="shared" si="34"/>
        <v>0</v>
      </c>
      <c r="F172" s="5">
        <f t="shared" si="34"/>
        <v>0</v>
      </c>
      <c r="G172" s="5">
        <f t="shared" si="34"/>
        <v>0</v>
      </c>
      <c r="H172" s="5">
        <f t="shared" si="34"/>
        <v>577</v>
      </c>
      <c r="I172" s="5">
        <f t="shared" si="34"/>
        <v>561</v>
      </c>
    </row>
    <row r="173" spans="1:9" x14ac:dyDescent="0.3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3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5">+SUM(B172:B174)</f>
        <v>0</v>
      </c>
      <c r="C175" s="7">
        <f t="shared" si="35"/>
        <v>0</v>
      </c>
      <c r="D175" s="7">
        <f t="shared" si="35"/>
        <v>0</v>
      </c>
      <c r="E175" s="7">
        <f t="shared" si="35"/>
        <v>0</v>
      </c>
      <c r="F175" s="7">
        <f t="shared" si="35"/>
        <v>0</v>
      </c>
      <c r="G175" s="7">
        <f t="shared" si="35"/>
        <v>0</v>
      </c>
      <c r="H175" s="7">
        <f t="shared" si="35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36">+B175-B66</f>
        <v>0</v>
      </c>
      <c r="C176" s="13">
        <f t="shared" si="36"/>
        <v>0</v>
      </c>
      <c r="D176" s="13">
        <f t="shared" si="36"/>
        <v>0</v>
      </c>
      <c r="E176" s="13">
        <f t="shared" si="36"/>
        <v>0</v>
      </c>
      <c r="F176" s="13">
        <f t="shared" si="36"/>
        <v>0</v>
      </c>
      <c r="G176" s="13">
        <f t="shared" si="36"/>
        <v>0</v>
      </c>
      <c r="H176" s="13">
        <f t="shared" si="36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/>
      <c r="D179" s="37"/>
      <c r="E179" s="37"/>
      <c r="F179" s="37"/>
      <c r="G179" s="37"/>
      <c r="H179" s="37"/>
      <c r="I179" s="37">
        <v>7.0000000000000007E-2</v>
      </c>
    </row>
    <row r="180" spans="1:9" x14ac:dyDescent="0.3">
      <c r="A180" s="34" t="s">
        <v>113</v>
      </c>
      <c r="B180" s="33"/>
      <c r="C180" s="33"/>
      <c r="D180" s="33"/>
      <c r="E180" s="33"/>
      <c r="F180" s="33"/>
      <c r="G180" s="33"/>
      <c r="H180" s="33"/>
      <c r="I180" s="33">
        <v>0.05</v>
      </c>
    </row>
    <row r="181" spans="1:9" x14ac:dyDescent="0.3">
      <c r="A181" s="34" t="s">
        <v>114</v>
      </c>
      <c r="B181" s="33"/>
      <c r="C181" s="33"/>
      <c r="D181" s="33"/>
      <c r="E181" s="33"/>
      <c r="F181" s="33"/>
      <c r="G181" s="33"/>
      <c r="H181" s="33"/>
      <c r="I181" s="33">
        <v>0.09</v>
      </c>
    </row>
    <row r="182" spans="1:9" x14ac:dyDescent="0.3">
      <c r="A182" s="34" t="s">
        <v>115</v>
      </c>
      <c r="B182" s="33"/>
      <c r="C182" s="33"/>
      <c r="D182" s="33"/>
      <c r="E182" s="33"/>
      <c r="F182" s="33"/>
      <c r="G182" s="33"/>
      <c r="H182" s="33"/>
      <c r="I182" s="33">
        <v>0.25</v>
      </c>
    </row>
    <row r="183" spans="1:9" x14ac:dyDescent="0.3">
      <c r="A183" s="36" t="s">
        <v>101</v>
      </c>
      <c r="B183" s="37"/>
      <c r="C183" s="37"/>
      <c r="D183" s="37"/>
      <c r="E183" s="37"/>
      <c r="F183" s="37"/>
      <c r="G183" s="37"/>
      <c r="H183" s="37"/>
      <c r="I183" s="37">
        <v>0.12</v>
      </c>
    </row>
    <row r="184" spans="1:9" x14ac:dyDescent="0.3">
      <c r="A184" s="34" t="s">
        <v>113</v>
      </c>
      <c r="B184" s="33"/>
      <c r="C184" s="33"/>
      <c r="D184" s="33"/>
      <c r="E184" s="33"/>
      <c r="F184" s="33"/>
      <c r="G184" s="33"/>
      <c r="H184" s="33"/>
      <c r="I184" s="33">
        <v>0.09</v>
      </c>
    </row>
    <row r="185" spans="1:9" x14ac:dyDescent="0.3">
      <c r="A185" s="34" t="s">
        <v>114</v>
      </c>
      <c r="B185" s="33"/>
      <c r="C185" s="33"/>
      <c r="D185" s="33"/>
      <c r="E185" s="33"/>
      <c r="F185" s="33"/>
      <c r="G185" s="33"/>
      <c r="H185" s="33"/>
      <c r="I185" s="33">
        <v>0.16</v>
      </c>
    </row>
    <row r="186" spans="1:9" x14ac:dyDescent="0.3">
      <c r="A186" s="34" t="s">
        <v>115</v>
      </c>
      <c r="B186" s="33"/>
      <c r="C186" s="33"/>
      <c r="D186" s="33"/>
      <c r="E186" s="33"/>
      <c r="F186" s="33"/>
      <c r="G186" s="33"/>
      <c r="H186" s="33"/>
      <c r="I186" s="33">
        <v>0.17</v>
      </c>
    </row>
    <row r="187" spans="1:9" x14ac:dyDescent="0.3">
      <c r="A187" s="36" t="s">
        <v>102</v>
      </c>
      <c r="B187" s="37"/>
      <c r="C187" s="37"/>
      <c r="D187" s="37"/>
      <c r="E187" s="37"/>
      <c r="F187" s="37"/>
      <c r="G187" s="37"/>
      <c r="H187" s="37"/>
      <c r="I187" s="37">
        <v>-0.13</v>
      </c>
    </row>
    <row r="188" spans="1:9" x14ac:dyDescent="0.3">
      <c r="A188" s="34" t="s">
        <v>113</v>
      </c>
      <c r="B188" s="33"/>
      <c r="C188" s="33"/>
      <c r="D188" s="33"/>
      <c r="E188" s="33"/>
      <c r="F188" s="33"/>
      <c r="G188" s="33"/>
      <c r="H188" s="33"/>
      <c r="I188" s="33">
        <v>-0.1</v>
      </c>
    </row>
    <row r="189" spans="1:9" x14ac:dyDescent="0.3">
      <c r="A189" s="34" t="s">
        <v>114</v>
      </c>
      <c r="B189" s="33"/>
      <c r="C189" s="33"/>
      <c r="D189" s="33"/>
      <c r="E189" s="33"/>
      <c r="F189" s="33"/>
      <c r="G189" s="33"/>
      <c r="H189" s="33"/>
      <c r="I189" s="33">
        <v>-0.21</v>
      </c>
    </row>
    <row r="190" spans="1:9" x14ac:dyDescent="0.3">
      <c r="A190" s="34" t="s">
        <v>115</v>
      </c>
      <c r="B190" s="33"/>
      <c r="C190" s="33"/>
      <c r="D190" s="33"/>
      <c r="E190" s="33"/>
      <c r="F190" s="33"/>
      <c r="G190" s="33"/>
      <c r="H190" s="33"/>
      <c r="I190" s="33">
        <v>-0.06</v>
      </c>
    </row>
    <row r="191" spans="1:9" x14ac:dyDescent="0.3">
      <c r="A191" s="36" t="s">
        <v>106</v>
      </c>
      <c r="B191" s="37"/>
      <c r="C191" s="37"/>
      <c r="D191" s="37"/>
      <c r="E191" s="37"/>
      <c r="F191" s="37"/>
      <c r="G191" s="37"/>
      <c r="H191" s="37"/>
      <c r="I191" s="37">
        <v>0.16</v>
      </c>
    </row>
    <row r="192" spans="1:9" x14ac:dyDescent="0.3">
      <c r="A192" s="34" t="s">
        <v>113</v>
      </c>
      <c r="B192" s="33"/>
      <c r="C192" s="33"/>
      <c r="D192" s="33"/>
      <c r="E192" s="33"/>
      <c r="F192" s="33"/>
      <c r="G192" s="33"/>
      <c r="H192" s="33"/>
      <c r="I192" s="33">
        <v>0.17</v>
      </c>
    </row>
    <row r="193" spans="1:9" x14ac:dyDescent="0.3">
      <c r="A193" s="34" t="s">
        <v>114</v>
      </c>
      <c r="B193" s="33"/>
      <c r="C193" s="33"/>
      <c r="D193" s="33"/>
      <c r="E193" s="33"/>
      <c r="F193" s="33"/>
      <c r="G193" s="33"/>
      <c r="H193" s="33"/>
      <c r="I193" s="33">
        <v>0.12</v>
      </c>
    </row>
    <row r="194" spans="1:9" x14ac:dyDescent="0.3">
      <c r="A194" s="34" t="s">
        <v>115</v>
      </c>
      <c r="B194" s="33"/>
      <c r="C194" s="33"/>
      <c r="D194" s="33"/>
      <c r="E194" s="33"/>
      <c r="F194" s="33"/>
      <c r="G194" s="33"/>
      <c r="H194" s="33"/>
      <c r="I194" s="33">
        <v>0.28000000000000003</v>
      </c>
    </row>
    <row r="195" spans="1:9" x14ac:dyDescent="0.3">
      <c r="A195" s="36" t="s">
        <v>107</v>
      </c>
      <c r="B195" s="37"/>
      <c r="C195" s="37"/>
      <c r="D195" s="37"/>
      <c r="E195" s="37"/>
      <c r="F195" s="37"/>
      <c r="G195" s="37"/>
      <c r="H195" s="37"/>
      <c r="I195" s="37">
        <v>3.02</v>
      </c>
    </row>
    <row r="196" spans="1:9" x14ac:dyDescent="0.3">
      <c r="A196" s="38" t="s">
        <v>103</v>
      </c>
      <c r="B196" s="40"/>
      <c r="C196" s="40"/>
      <c r="D196" s="40"/>
      <c r="E196" s="40"/>
      <c r="F196" s="40"/>
      <c r="G196" s="40"/>
      <c r="H196" s="40"/>
      <c r="I196" s="40">
        <v>0.06</v>
      </c>
    </row>
    <row r="197" spans="1:9" x14ac:dyDescent="0.3">
      <c r="A197" s="36" t="s">
        <v>104</v>
      </c>
      <c r="B197" s="37"/>
      <c r="C197" s="37"/>
      <c r="D197" s="37"/>
      <c r="E197" s="37"/>
      <c r="F197" s="37"/>
      <c r="G197" s="37"/>
      <c r="H197" s="37"/>
      <c r="I197" s="37">
        <v>7.0000000000000007E-2</v>
      </c>
    </row>
    <row r="198" spans="1:9" x14ac:dyDescent="0.3">
      <c r="A198" s="34" t="s">
        <v>113</v>
      </c>
      <c r="B198" s="33"/>
      <c r="C198" s="33"/>
      <c r="D198" s="33"/>
      <c r="E198" s="33"/>
      <c r="F198" s="33"/>
      <c r="G198" s="33"/>
      <c r="H198" s="33"/>
      <c r="I198" s="33">
        <v>0.06</v>
      </c>
    </row>
    <row r="199" spans="1:9" x14ac:dyDescent="0.3">
      <c r="A199" s="34" t="s">
        <v>114</v>
      </c>
      <c r="B199" s="33"/>
      <c r="C199" s="33"/>
      <c r="D199" s="33"/>
      <c r="E199" s="33"/>
      <c r="F199" s="33"/>
      <c r="G199" s="33"/>
      <c r="H199" s="33"/>
      <c r="I199" s="33">
        <v>-0.03</v>
      </c>
    </row>
    <row r="200" spans="1:9" x14ac:dyDescent="0.3">
      <c r="A200" s="34" t="s">
        <v>115</v>
      </c>
      <c r="B200" s="33"/>
      <c r="C200" s="33"/>
      <c r="D200" s="33"/>
      <c r="E200" s="33"/>
      <c r="F200" s="33"/>
      <c r="G200" s="33"/>
      <c r="H200" s="33"/>
      <c r="I200" s="33">
        <v>-0.16</v>
      </c>
    </row>
    <row r="201" spans="1:9" x14ac:dyDescent="0.3">
      <c r="A201" s="34" t="s">
        <v>121</v>
      </c>
      <c r="B201" s="33"/>
      <c r="C201" s="33"/>
      <c r="D201" s="33"/>
      <c r="E201" s="33"/>
      <c r="F201" s="33"/>
      <c r="G201" s="33"/>
      <c r="H201" s="33"/>
      <c r="I201" s="33">
        <v>0.42</v>
      </c>
    </row>
    <row r="202" spans="1:9" x14ac:dyDescent="0.3">
      <c r="A202" s="32" t="s">
        <v>108</v>
      </c>
      <c r="B202" s="33"/>
      <c r="C202" s="33"/>
      <c r="D202" s="33"/>
      <c r="E202" s="33"/>
      <c r="F202" s="33"/>
      <c r="G202" s="33"/>
      <c r="H202" s="33"/>
      <c r="I202" s="33">
        <v>0</v>
      </c>
    </row>
    <row r="203" spans="1:9" ht="15" thickBot="1" x14ac:dyDescent="0.35">
      <c r="A203" s="35" t="s">
        <v>105</v>
      </c>
      <c r="B203" s="39"/>
      <c r="C203" s="39"/>
      <c r="D203" s="39"/>
      <c r="E203" s="39"/>
      <c r="F203" s="39"/>
      <c r="G203" s="39"/>
      <c r="H203" s="39"/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sqref="A1:XFD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>+J1+1</f>
        <v>2024</v>
      </c>
      <c r="L1" s="43">
        <f>+K1+1</f>
        <v>2025</v>
      </c>
      <c r="M1" s="43">
        <f>+L1+1</f>
        <v>2026</v>
      </c>
      <c r="N1" s="43">
        <f>+M1+1</f>
        <v>2027</v>
      </c>
    </row>
    <row r="2" spans="1:15" x14ac:dyDescent="0.3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45" t="s">
        <v>139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t="s">
        <v>142</v>
      </c>
    </row>
    <row r="4" spans="1:15" x14ac:dyDescent="0.3">
      <c r="A4" s="46" t="s">
        <v>129</v>
      </c>
      <c r="B4" s="51" t="str">
        <f t="shared" ref="B4:H4" si="1">+IFERROR(B3/A3-1,"nm")</f>
        <v>nm</v>
      </c>
      <c r="C4" s="51" t="str">
        <f t="shared" si="1"/>
        <v>nm</v>
      </c>
      <c r="D4" s="51" t="str">
        <f t="shared" si="1"/>
        <v>nm</v>
      </c>
      <c r="E4" s="51" t="str">
        <f t="shared" si="1"/>
        <v>nm</v>
      </c>
      <c r="F4" s="51" t="str">
        <f t="shared" si="1"/>
        <v>nm</v>
      </c>
      <c r="G4" s="51" t="str">
        <f t="shared" si="1"/>
        <v>nm</v>
      </c>
      <c r="H4" s="51" t="str">
        <f t="shared" si="1"/>
        <v>nm</v>
      </c>
      <c r="I4" s="51" t="str">
        <f t="shared" ref="I4:N4" si="2">+IFERROR(I3/H3-1,"nm")</f>
        <v>nm</v>
      </c>
      <c r="J4" s="51" t="str">
        <f t="shared" si="2"/>
        <v>nm</v>
      </c>
      <c r="K4" s="51" t="str">
        <f t="shared" si="2"/>
        <v>nm</v>
      </c>
      <c r="L4" s="51" t="str">
        <f t="shared" si="2"/>
        <v>nm</v>
      </c>
      <c r="M4" s="51" t="str">
        <f t="shared" si="2"/>
        <v>nm</v>
      </c>
      <c r="N4" s="51" t="str">
        <f t="shared" si="2"/>
        <v>nm</v>
      </c>
    </row>
    <row r="5" spans="1:15" x14ac:dyDescent="0.3">
      <c r="A5" s="45" t="s">
        <v>130</v>
      </c>
      <c r="O5" t="s">
        <v>143</v>
      </c>
    </row>
    <row r="6" spans="1:15" x14ac:dyDescent="0.3">
      <c r="A6" s="46" t="s">
        <v>129</v>
      </c>
      <c r="B6" s="51" t="str">
        <f t="shared" ref="B6:H6" si="3">+IFERROR(B5/A5-1,"nm")</f>
        <v>nm</v>
      </c>
      <c r="C6" s="51" t="str">
        <f t="shared" si="3"/>
        <v>nm</v>
      </c>
      <c r="D6" s="51" t="str">
        <f t="shared" si="3"/>
        <v>nm</v>
      </c>
      <c r="E6" s="51" t="str">
        <f t="shared" si="3"/>
        <v>nm</v>
      </c>
      <c r="F6" s="51" t="str">
        <f t="shared" si="3"/>
        <v>nm</v>
      </c>
      <c r="G6" s="51" t="str">
        <f t="shared" si="3"/>
        <v>nm</v>
      </c>
      <c r="H6" s="51" t="str">
        <f t="shared" si="3"/>
        <v>nm</v>
      </c>
      <c r="I6" s="51" t="str">
        <f t="shared" ref="I6:N6" si="4">+IFERROR(I5/H5-1,"nm")</f>
        <v>nm</v>
      </c>
      <c r="J6" s="51" t="str">
        <f t="shared" si="4"/>
        <v>nm</v>
      </c>
      <c r="K6" s="51" t="str">
        <f t="shared" si="4"/>
        <v>nm</v>
      </c>
      <c r="L6" s="51" t="str">
        <f t="shared" si="4"/>
        <v>nm</v>
      </c>
      <c r="M6" s="51" t="str">
        <f t="shared" si="4"/>
        <v>nm</v>
      </c>
      <c r="N6" s="51" t="str">
        <f t="shared" si="4"/>
        <v>nm</v>
      </c>
    </row>
    <row r="7" spans="1:15" x14ac:dyDescent="0.3">
      <c r="A7" s="46" t="s">
        <v>131</v>
      </c>
      <c r="B7" s="51" t="str">
        <f>+IFERROR(B5/B$3,"nm")</f>
        <v>nm</v>
      </c>
      <c r="C7" s="51" t="str">
        <f t="shared" ref="C7:I7" si="5">+IFERROR(C5/C$3,"nm")</f>
        <v>nm</v>
      </c>
      <c r="D7" s="51" t="str">
        <f t="shared" si="5"/>
        <v>nm</v>
      </c>
      <c r="E7" s="51" t="str">
        <f t="shared" si="5"/>
        <v>nm</v>
      </c>
      <c r="F7" s="51" t="str">
        <f t="shared" si="5"/>
        <v>nm</v>
      </c>
      <c r="G7" s="51" t="str">
        <f t="shared" si="5"/>
        <v>nm</v>
      </c>
      <c r="H7" s="51" t="str">
        <f t="shared" si="5"/>
        <v>nm</v>
      </c>
      <c r="I7" s="51" t="str">
        <f t="shared" si="5"/>
        <v>nm</v>
      </c>
      <c r="J7" s="51" t="str">
        <f>+IFERROR(J5/J$3,"nm")</f>
        <v>nm</v>
      </c>
      <c r="K7" s="51" t="str">
        <f>+IFERROR(K5/K$3,"nm")</f>
        <v>nm</v>
      </c>
      <c r="L7" s="51" t="str">
        <f>+IFERROR(L5/L$3,"nm")</f>
        <v>nm</v>
      </c>
      <c r="M7" s="51" t="str">
        <f>+IFERROR(M5/M$3,"nm")</f>
        <v>nm</v>
      </c>
      <c r="N7" s="51" t="str">
        <f>+IFERROR(N5/N$3,"nm")</f>
        <v>nm</v>
      </c>
    </row>
    <row r="8" spans="1:15" x14ac:dyDescent="0.3">
      <c r="A8" s="45" t="s">
        <v>132</v>
      </c>
      <c r="O8" t="s">
        <v>144</v>
      </c>
    </row>
    <row r="9" spans="1:15" x14ac:dyDescent="0.3">
      <c r="A9" s="46" t="s">
        <v>129</v>
      </c>
      <c r="B9" s="51" t="str">
        <f t="shared" ref="B9:H9" si="6">+IFERROR(B8/A8-1,"nm")</f>
        <v>nm</v>
      </c>
      <c r="C9" s="51" t="str">
        <f t="shared" si="6"/>
        <v>nm</v>
      </c>
      <c r="D9" s="51" t="str">
        <f t="shared" si="6"/>
        <v>nm</v>
      </c>
      <c r="E9" s="51" t="str">
        <f t="shared" si="6"/>
        <v>nm</v>
      </c>
      <c r="F9" s="51" t="str">
        <f t="shared" si="6"/>
        <v>nm</v>
      </c>
      <c r="G9" s="51" t="str">
        <f t="shared" si="6"/>
        <v>nm</v>
      </c>
      <c r="H9" s="51" t="str">
        <f t="shared" si="6"/>
        <v>nm</v>
      </c>
      <c r="I9" s="51" t="str">
        <f t="shared" ref="I9:N9" si="7">+IFERROR(I8/H8-1,"nm")</f>
        <v>nm</v>
      </c>
      <c r="J9" s="51" t="str">
        <f t="shared" si="7"/>
        <v>nm</v>
      </c>
      <c r="K9" s="51" t="str">
        <f t="shared" si="7"/>
        <v>nm</v>
      </c>
      <c r="L9" s="51" t="str">
        <f t="shared" si="7"/>
        <v>nm</v>
      </c>
      <c r="M9" s="51" t="str">
        <f t="shared" si="7"/>
        <v>nm</v>
      </c>
      <c r="N9" s="51" t="str">
        <f t="shared" si="7"/>
        <v>nm</v>
      </c>
    </row>
    <row r="10" spans="1:15" x14ac:dyDescent="0.3">
      <c r="A10" s="46" t="s">
        <v>133</v>
      </c>
      <c r="B10" s="51" t="str">
        <f>+IFERROR(B8/B$3,"nm")</f>
        <v>nm</v>
      </c>
      <c r="C10" s="51" t="str">
        <f t="shared" ref="C10:I10" si="8">+IFERROR(C8/C$3,"nm")</f>
        <v>nm</v>
      </c>
      <c r="D10" s="51" t="str">
        <f t="shared" si="8"/>
        <v>nm</v>
      </c>
      <c r="E10" s="51" t="str">
        <f t="shared" si="8"/>
        <v>nm</v>
      </c>
      <c r="F10" s="51" t="str">
        <f t="shared" si="8"/>
        <v>nm</v>
      </c>
      <c r="G10" s="51" t="str">
        <f t="shared" si="8"/>
        <v>nm</v>
      </c>
      <c r="H10" s="51" t="str">
        <f t="shared" si="8"/>
        <v>nm</v>
      </c>
      <c r="I10" s="51" t="str">
        <f t="shared" si="8"/>
        <v>nm</v>
      </c>
      <c r="J10" s="51" t="str">
        <f>+IFERROR(J8/J$3,"nm")</f>
        <v>nm</v>
      </c>
      <c r="K10" s="51" t="str">
        <f>+IFERROR(K8/K$3,"nm")</f>
        <v>nm</v>
      </c>
      <c r="L10" s="51" t="str">
        <f>+IFERROR(L8/L$3,"nm")</f>
        <v>nm</v>
      </c>
      <c r="M10" s="51" t="str">
        <f>+IFERROR(M8/M$3,"nm")</f>
        <v>nm</v>
      </c>
      <c r="N10" s="51" t="str">
        <f>+IFERROR(N8/N$3,"nm")</f>
        <v>nm</v>
      </c>
    </row>
    <row r="11" spans="1:15" x14ac:dyDescent="0.3">
      <c r="A11" s="45" t="s">
        <v>134</v>
      </c>
      <c r="O11" t="s">
        <v>145</v>
      </c>
    </row>
    <row r="12" spans="1:15" x14ac:dyDescent="0.3">
      <c r="A12" s="46" t="s">
        <v>129</v>
      </c>
      <c r="B12" s="51" t="str">
        <f t="shared" ref="B12:H12" si="9">+IFERROR(B11/A11-1,"nm")</f>
        <v>nm</v>
      </c>
      <c r="C12" s="51" t="str">
        <f t="shared" si="9"/>
        <v>nm</v>
      </c>
      <c r="D12" s="51" t="str">
        <f t="shared" si="9"/>
        <v>nm</v>
      </c>
      <c r="E12" s="51" t="str">
        <f t="shared" si="9"/>
        <v>nm</v>
      </c>
      <c r="F12" s="51" t="str">
        <f t="shared" si="9"/>
        <v>nm</v>
      </c>
      <c r="G12" s="51" t="str">
        <f t="shared" si="9"/>
        <v>nm</v>
      </c>
      <c r="H12" s="51" t="str">
        <f t="shared" si="9"/>
        <v>nm</v>
      </c>
      <c r="I12" s="51" t="str">
        <f t="shared" ref="I12:N12" si="10">+IFERROR(I11/H11-1,"nm")</f>
        <v>nm</v>
      </c>
      <c r="J12" s="51" t="str">
        <f t="shared" si="10"/>
        <v>nm</v>
      </c>
      <c r="K12" s="51" t="str">
        <f t="shared" si="10"/>
        <v>nm</v>
      </c>
      <c r="L12" s="51" t="str">
        <f t="shared" si="10"/>
        <v>nm</v>
      </c>
      <c r="M12" s="51" t="str">
        <f t="shared" si="10"/>
        <v>nm</v>
      </c>
      <c r="N12" s="51" t="str">
        <f t="shared" si="10"/>
        <v>nm</v>
      </c>
    </row>
    <row r="13" spans="1:15" x14ac:dyDescent="0.3">
      <c r="A13" s="46" t="s">
        <v>131</v>
      </c>
      <c r="B13" s="51" t="str">
        <f>+IFERROR(B11/B$3,"nm")</f>
        <v>nm</v>
      </c>
      <c r="C13" s="51" t="str">
        <f t="shared" ref="C13:I13" si="11">+IFERROR(C11/C$3,"nm")</f>
        <v>nm</v>
      </c>
      <c r="D13" s="51" t="str">
        <f t="shared" si="11"/>
        <v>nm</v>
      </c>
      <c r="E13" s="51" t="str">
        <f t="shared" si="11"/>
        <v>nm</v>
      </c>
      <c r="F13" s="51" t="str">
        <f t="shared" si="11"/>
        <v>nm</v>
      </c>
      <c r="G13" s="51" t="str">
        <f t="shared" si="11"/>
        <v>nm</v>
      </c>
      <c r="H13" s="51" t="str">
        <f t="shared" si="11"/>
        <v>nm</v>
      </c>
      <c r="I13" s="51" t="str">
        <f t="shared" si="11"/>
        <v>nm</v>
      </c>
      <c r="J13" s="51" t="str">
        <f>+IFERROR(J11/J$3,"nm")</f>
        <v>nm</v>
      </c>
      <c r="K13" s="51" t="str">
        <f>+IFERROR(K11/K$3,"nm")</f>
        <v>nm</v>
      </c>
      <c r="L13" s="51" t="str">
        <f>+IFERROR(L11/L$3,"nm")</f>
        <v>nm</v>
      </c>
      <c r="M13" s="51" t="str">
        <f>+IFERROR(M11/M$3,"nm")</f>
        <v>nm</v>
      </c>
      <c r="N13" s="51" t="str">
        <f>+IFERROR(N11/N$3,"nm")</f>
        <v>nm</v>
      </c>
    </row>
    <row r="14" spans="1:15" x14ac:dyDescent="0.3">
      <c r="A14" s="45" t="s">
        <v>135</v>
      </c>
      <c r="O14" t="s">
        <v>146</v>
      </c>
    </row>
    <row r="15" spans="1:15" x14ac:dyDescent="0.3">
      <c r="A15" s="46" t="s">
        <v>129</v>
      </c>
      <c r="B15" s="51" t="str">
        <f t="shared" ref="B15:H15" si="12">+IFERROR(B14/A14-1,"nm")</f>
        <v>nm</v>
      </c>
      <c r="C15" s="51" t="str">
        <f t="shared" si="12"/>
        <v>nm</v>
      </c>
      <c r="D15" s="51" t="str">
        <f t="shared" si="12"/>
        <v>nm</v>
      </c>
      <c r="E15" s="51" t="str">
        <f t="shared" si="12"/>
        <v>nm</v>
      </c>
      <c r="F15" s="51" t="str">
        <f t="shared" si="12"/>
        <v>nm</v>
      </c>
      <c r="G15" s="51" t="str">
        <f t="shared" si="12"/>
        <v>nm</v>
      </c>
      <c r="H15" s="51" t="str">
        <f t="shared" si="12"/>
        <v>nm</v>
      </c>
      <c r="I15" s="51" t="str">
        <f t="shared" ref="I15:N15" si="13">+IFERROR(I14/H14-1,"nm")</f>
        <v>nm</v>
      </c>
      <c r="J15" s="51" t="str">
        <f t="shared" si="13"/>
        <v>nm</v>
      </c>
      <c r="K15" s="51" t="str">
        <f t="shared" si="13"/>
        <v>nm</v>
      </c>
      <c r="L15" s="51" t="str">
        <f t="shared" si="13"/>
        <v>nm</v>
      </c>
      <c r="M15" s="51" t="str">
        <f t="shared" si="13"/>
        <v>nm</v>
      </c>
      <c r="N15" s="51" t="str">
        <f t="shared" si="13"/>
        <v>nm</v>
      </c>
    </row>
    <row r="16" spans="1:15" x14ac:dyDescent="0.3">
      <c r="A16" s="46" t="s">
        <v>133</v>
      </c>
      <c r="B16" s="51" t="str">
        <f>+IFERROR(B14/B$3,"nm")</f>
        <v>nm</v>
      </c>
      <c r="C16" s="51" t="str">
        <f t="shared" ref="C16:I16" si="14">+IFERROR(C14/C$3,"nm")</f>
        <v>nm</v>
      </c>
      <c r="D16" s="51" t="str">
        <f t="shared" si="14"/>
        <v>nm</v>
      </c>
      <c r="E16" s="51" t="str">
        <f t="shared" si="14"/>
        <v>nm</v>
      </c>
      <c r="F16" s="51" t="str">
        <f t="shared" si="14"/>
        <v>nm</v>
      </c>
      <c r="G16" s="51" t="str">
        <f t="shared" si="14"/>
        <v>nm</v>
      </c>
      <c r="H16" s="51" t="str">
        <f t="shared" si="14"/>
        <v>nm</v>
      </c>
      <c r="I16" s="51" t="str">
        <f t="shared" si="14"/>
        <v>nm</v>
      </c>
      <c r="J16" s="51" t="str">
        <f>+IFERROR(J14/J$3,"nm")</f>
        <v>nm</v>
      </c>
      <c r="K16" s="51" t="str">
        <f>+IFERROR(K14/K$3,"nm")</f>
        <v>nm</v>
      </c>
      <c r="L16" s="51" t="str">
        <f>+IFERROR(L14/L$3,"nm")</f>
        <v>nm</v>
      </c>
      <c r="M16" s="51" t="str">
        <f>+IFERROR(M14/M$3,"nm")</f>
        <v>nm</v>
      </c>
      <c r="N16" s="51" t="str">
        <f>+IFERROR(N14/N$3,"nm")</f>
        <v>nm</v>
      </c>
    </row>
    <row r="17" spans="1:15" x14ac:dyDescent="0.3">
      <c r="A17" s="9" t="s">
        <v>141</v>
      </c>
      <c r="O17" t="s">
        <v>147</v>
      </c>
    </row>
    <row r="18" spans="1:15" x14ac:dyDescent="0.3">
      <c r="A18" s="46" t="s">
        <v>129</v>
      </c>
      <c r="B18" s="51" t="str">
        <f t="shared" ref="B18:H18" si="15">+IFERROR(B17/A17-1,"nm")</f>
        <v>nm</v>
      </c>
      <c r="C18" s="51" t="str">
        <f t="shared" si="15"/>
        <v>nm</v>
      </c>
      <c r="D18" s="51" t="str">
        <f t="shared" si="15"/>
        <v>nm</v>
      </c>
      <c r="E18" s="51" t="str">
        <f t="shared" si="15"/>
        <v>nm</v>
      </c>
      <c r="F18" s="51" t="str">
        <f t="shared" si="15"/>
        <v>nm</v>
      </c>
      <c r="G18" s="51" t="str">
        <f t="shared" si="15"/>
        <v>nm</v>
      </c>
      <c r="H18" s="51" t="str">
        <f t="shared" si="15"/>
        <v>nm</v>
      </c>
      <c r="I18" s="51" t="str">
        <f t="shared" ref="I18:N18" si="16">+IFERROR(I17/H17-1,"nm")</f>
        <v>nm</v>
      </c>
      <c r="J18" s="51" t="str">
        <f t="shared" si="16"/>
        <v>nm</v>
      </c>
      <c r="K18" s="51" t="str">
        <f t="shared" si="16"/>
        <v>nm</v>
      </c>
      <c r="L18" s="51" t="str">
        <f t="shared" si="16"/>
        <v>nm</v>
      </c>
      <c r="M18" s="51" t="str">
        <f t="shared" si="16"/>
        <v>nm</v>
      </c>
      <c r="N18" s="51" t="str">
        <f t="shared" si="16"/>
        <v>nm</v>
      </c>
    </row>
    <row r="19" spans="1:15" x14ac:dyDescent="0.3">
      <c r="A19" s="46" t="s">
        <v>133</v>
      </c>
      <c r="B19" s="51" t="str">
        <f>+IFERROR(B17/B$3,"nm")</f>
        <v>nm</v>
      </c>
      <c r="C19" s="51" t="str">
        <f t="shared" ref="C19:I19" si="17">+IFERROR(C17/C$3,"nm")</f>
        <v>nm</v>
      </c>
      <c r="D19" s="51" t="str">
        <f t="shared" si="17"/>
        <v>nm</v>
      </c>
      <c r="E19" s="51" t="str">
        <f t="shared" si="17"/>
        <v>nm</v>
      </c>
      <c r="F19" s="51" t="str">
        <f t="shared" si="17"/>
        <v>nm</v>
      </c>
      <c r="G19" s="51" t="str">
        <f t="shared" si="17"/>
        <v>nm</v>
      </c>
      <c r="H19" s="51" t="str">
        <f t="shared" si="17"/>
        <v>nm</v>
      </c>
      <c r="I19" s="51" t="str">
        <f t="shared" si="17"/>
        <v>nm</v>
      </c>
      <c r="J19" s="51" t="str">
        <f>+IFERROR(J17/J$3,"nm")</f>
        <v>nm</v>
      </c>
      <c r="K19" s="51" t="str">
        <f>+IFERROR(K17/K$3,"nm")</f>
        <v>nm</v>
      </c>
      <c r="L19" s="51" t="str">
        <f>+IFERROR(L17/L$3,"nm")</f>
        <v>nm</v>
      </c>
      <c r="M19" s="51" t="str">
        <f>+IFERROR(M17/M$3,"nm")</f>
        <v>nm</v>
      </c>
      <c r="N19" s="51" t="str">
        <f>+IFERROR(N17/N$3,"nm")</f>
        <v>nm</v>
      </c>
    </row>
    <row r="20" spans="1:15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 x14ac:dyDescent="0.3">
      <c r="A21" s="9" t="s">
        <v>136</v>
      </c>
      <c r="B21" s="9">
        <f>+Historicals!B107</f>
        <v>0</v>
      </c>
      <c r="C21" s="9">
        <f>+Historicals!C107</f>
        <v>0</v>
      </c>
      <c r="D21" s="9">
        <f>+Historicals!D107</f>
        <v>0</v>
      </c>
      <c r="E21" s="9">
        <f>+Historicals!E107</f>
        <v>0</v>
      </c>
      <c r="F21" s="9">
        <f>+Historicals!F107</f>
        <v>0</v>
      </c>
      <c r="G21" s="9">
        <f>+Historicals!G107</f>
        <v>0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5" x14ac:dyDescent="0.3">
      <c r="A22" s="48" t="s">
        <v>129</v>
      </c>
      <c r="B22" s="51" t="str">
        <f t="shared" ref="B22:H22" si="18">+IFERROR(B21/A21-1,"nm")</f>
        <v>nm</v>
      </c>
      <c r="C22" s="51" t="str">
        <f t="shared" si="18"/>
        <v>nm</v>
      </c>
      <c r="D22" s="51" t="str">
        <f t="shared" si="18"/>
        <v>nm</v>
      </c>
      <c r="E22" s="51" t="str">
        <f t="shared" si="18"/>
        <v>nm</v>
      </c>
      <c r="F22" s="51" t="str">
        <f t="shared" si="18"/>
        <v>nm</v>
      </c>
      <c r="G22" s="51" t="str">
        <f t="shared" si="18"/>
        <v>nm</v>
      </c>
      <c r="H22" s="51" t="str">
        <f t="shared" si="18"/>
        <v>nm</v>
      </c>
      <c r="I22" s="51">
        <f t="shared" ref="I22:N22" si="19">+IFERROR(I21/H21-1,"nm")</f>
        <v>6.8339251411607238E-2</v>
      </c>
      <c r="J22" s="51">
        <f t="shared" si="19"/>
        <v>0</v>
      </c>
      <c r="K22" s="51">
        <f t="shared" si="19"/>
        <v>0</v>
      </c>
      <c r="L22" s="51">
        <f t="shared" si="19"/>
        <v>0</v>
      </c>
      <c r="M22" s="51">
        <f t="shared" si="19"/>
        <v>0</v>
      </c>
      <c r="N22" s="51">
        <f t="shared" si="19"/>
        <v>0</v>
      </c>
    </row>
    <row r="23" spans="1:15" x14ac:dyDescent="0.3">
      <c r="A23" s="49" t="s">
        <v>113</v>
      </c>
      <c r="B23" s="3">
        <f>+Historicals!B108</f>
        <v>0</v>
      </c>
      <c r="C23" s="3">
        <f>+Historicals!C108</f>
        <v>0</v>
      </c>
      <c r="D23" s="3">
        <f>+Historicals!D108</f>
        <v>0</v>
      </c>
      <c r="E23" s="3">
        <f>+Historicals!E108</f>
        <v>0</v>
      </c>
      <c r="F23" s="3">
        <f>+Historicals!F108</f>
        <v>0</v>
      </c>
      <c r="G23" s="3">
        <f>+Historicals!G108</f>
        <v>0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5" x14ac:dyDescent="0.3">
      <c r="A24" s="48" t="s">
        <v>129</v>
      </c>
      <c r="B24" s="51" t="str">
        <f t="shared" ref="B24:I24" si="20">+IFERROR(B23/A23-1,"nm")</f>
        <v>nm</v>
      </c>
      <c r="C24" s="51" t="str">
        <f t="shared" si="20"/>
        <v>nm</v>
      </c>
      <c r="D24" s="51" t="str">
        <f t="shared" si="20"/>
        <v>nm</v>
      </c>
      <c r="E24" s="51" t="str">
        <f t="shared" si="20"/>
        <v>nm</v>
      </c>
      <c r="F24" s="51" t="str">
        <f t="shared" si="20"/>
        <v>nm</v>
      </c>
      <c r="G24" s="51" t="str">
        <f t="shared" si="20"/>
        <v>nm</v>
      </c>
      <c r="H24" s="51" t="str">
        <f t="shared" si="20"/>
        <v>nm</v>
      </c>
      <c r="I24" s="51">
        <f t="shared" si="20"/>
        <v>5.0154586052902683E-2</v>
      </c>
      <c r="J24" s="51">
        <f>+J25+J26</f>
        <v>0</v>
      </c>
      <c r="K24" s="51">
        <f>+K25+K26</f>
        <v>0</v>
      </c>
      <c r="L24" s="51">
        <f>+L25+L26</f>
        <v>0</v>
      </c>
      <c r="M24" s="51">
        <f>+M25+M26</f>
        <v>0</v>
      </c>
      <c r="N24" s="51">
        <f>+N25+N26</f>
        <v>0</v>
      </c>
    </row>
    <row r="25" spans="1:15" x14ac:dyDescent="0.3">
      <c r="A25" s="48" t="s">
        <v>137</v>
      </c>
      <c r="B25" s="51">
        <f>+Historicals!B180</f>
        <v>0</v>
      </c>
      <c r="C25" s="51">
        <f>+Historicals!C180</f>
        <v>0</v>
      </c>
      <c r="D25" s="51">
        <f>+Historicals!D180</f>
        <v>0</v>
      </c>
      <c r="E25" s="51">
        <f>+Historicals!E180</f>
        <v>0</v>
      </c>
      <c r="F25" s="51">
        <f>+Historicals!F180</f>
        <v>0</v>
      </c>
      <c r="G25" s="51">
        <f>+Historicals!G180</f>
        <v>0</v>
      </c>
      <c r="H25" s="51">
        <f>+Historicals!H180</f>
        <v>0</v>
      </c>
      <c r="I25" s="51">
        <f>+Historicals!I180</f>
        <v>0.05</v>
      </c>
      <c r="J25" s="55">
        <v>0</v>
      </c>
      <c r="K25" s="55">
        <f t="shared" ref="K25:N26" si="21">+J25</f>
        <v>0</v>
      </c>
      <c r="L25" s="55">
        <f t="shared" si="21"/>
        <v>0</v>
      </c>
      <c r="M25" s="55">
        <f t="shared" si="21"/>
        <v>0</v>
      </c>
      <c r="N25" s="55">
        <f t="shared" si="21"/>
        <v>0</v>
      </c>
    </row>
    <row r="26" spans="1:15" x14ac:dyDescent="0.3">
      <c r="A26" s="48" t="s">
        <v>138</v>
      </c>
      <c r="B26" s="51" t="str">
        <f t="shared" ref="B26:H26" si="22">+IFERROR(B24-B25,"nm")</f>
        <v>nm</v>
      </c>
      <c r="C26" s="51" t="str">
        <f t="shared" si="22"/>
        <v>nm</v>
      </c>
      <c r="D26" s="51" t="str">
        <f t="shared" si="22"/>
        <v>nm</v>
      </c>
      <c r="E26" s="51" t="str">
        <f t="shared" si="22"/>
        <v>nm</v>
      </c>
      <c r="F26" s="51" t="str">
        <f t="shared" si="22"/>
        <v>nm</v>
      </c>
      <c r="G26" s="51" t="str">
        <f t="shared" si="22"/>
        <v>nm</v>
      </c>
      <c r="H26" s="51" t="str">
        <f t="shared" si="22"/>
        <v>nm</v>
      </c>
      <c r="I26" s="51">
        <f>+IFERROR(I24-I25,"nm")</f>
        <v>1.5458605290268046E-4</v>
      </c>
      <c r="J26" s="55">
        <v>0</v>
      </c>
      <c r="K26" s="55">
        <f t="shared" si="21"/>
        <v>0</v>
      </c>
      <c r="L26" s="55">
        <f t="shared" si="21"/>
        <v>0</v>
      </c>
      <c r="M26" s="55">
        <f t="shared" si="21"/>
        <v>0</v>
      </c>
      <c r="N26" s="55">
        <f t="shared" si="21"/>
        <v>0</v>
      </c>
    </row>
    <row r="27" spans="1:15" x14ac:dyDescent="0.3">
      <c r="A27" s="49" t="s">
        <v>114</v>
      </c>
      <c r="B27" s="3">
        <f>+Historicals!B109</f>
        <v>0</v>
      </c>
      <c r="C27" s="3">
        <f>+Historicals!C109</f>
        <v>0</v>
      </c>
      <c r="D27" s="3">
        <f>+Historicals!D109</f>
        <v>0</v>
      </c>
      <c r="E27" s="3">
        <f>+Historicals!E109</f>
        <v>0</v>
      </c>
      <c r="F27" s="3">
        <f>+Historicals!F109</f>
        <v>0</v>
      </c>
      <c r="G27" s="3">
        <f>+Historicals!G109</f>
        <v>0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5" x14ac:dyDescent="0.3">
      <c r="A28" s="48" t="s">
        <v>129</v>
      </c>
      <c r="B28" s="51" t="str">
        <f t="shared" ref="B28:I28" si="23">+IFERROR(B27/A27-1,"nm")</f>
        <v>nm</v>
      </c>
      <c r="C28" s="51" t="str">
        <f t="shared" si="23"/>
        <v>nm</v>
      </c>
      <c r="D28" s="51" t="str">
        <f t="shared" si="23"/>
        <v>nm</v>
      </c>
      <c r="E28" s="51" t="str">
        <f t="shared" si="23"/>
        <v>nm</v>
      </c>
      <c r="F28" s="51" t="str">
        <f t="shared" si="23"/>
        <v>nm</v>
      </c>
      <c r="G28" s="51" t="str">
        <f t="shared" si="23"/>
        <v>nm</v>
      </c>
      <c r="H28" s="51" t="str">
        <f t="shared" si="23"/>
        <v>nm</v>
      </c>
      <c r="I28" s="51">
        <f t="shared" si="23"/>
        <v>9.2283214001591007E-2</v>
      </c>
      <c r="J28" s="51">
        <f>+J29+J30</f>
        <v>0</v>
      </c>
      <c r="K28" s="51">
        <f>+K29+K30</f>
        <v>0</v>
      </c>
      <c r="L28" s="51">
        <f>+L29+L30</f>
        <v>0</v>
      </c>
      <c r="M28" s="51">
        <f>+M29+M30</f>
        <v>0</v>
      </c>
      <c r="N28" s="51">
        <f>+N29+N30</f>
        <v>0</v>
      </c>
    </row>
    <row r="29" spans="1:15" x14ac:dyDescent="0.3">
      <c r="A29" s="48" t="s">
        <v>137</v>
      </c>
      <c r="B29" s="51">
        <f>+Historicals!B184</f>
        <v>0</v>
      </c>
      <c r="C29" s="51">
        <f>+Historicals!C184</f>
        <v>0</v>
      </c>
      <c r="D29" s="51">
        <f>+Historicals!D184</f>
        <v>0</v>
      </c>
      <c r="E29" s="51">
        <f>+Historicals!E184</f>
        <v>0</v>
      </c>
      <c r="F29" s="51">
        <f>+Historicals!F184</f>
        <v>0</v>
      </c>
      <c r="G29" s="51">
        <f>+Historicals!G184</f>
        <v>0</v>
      </c>
      <c r="H29" s="51">
        <f>+Historicals!H184</f>
        <v>0</v>
      </c>
      <c r="I29" s="51">
        <f>+Historicals!I184</f>
        <v>0.09</v>
      </c>
      <c r="J29" s="55">
        <v>0</v>
      </c>
      <c r="K29" s="55">
        <f t="shared" ref="K29:N30" si="24">+J29</f>
        <v>0</v>
      </c>
      <c r="L29" s="55">
        <f t="shared" si="24"/>
        <v>0</v>
      </c>
      <c r="M29" s="55">
        <f t="shared" si="24"/>
        <v>0</v>
      </c>
      <c r="N29" s="55">
        <f t="shared" si="24"/>
        <v>0</v>
      </c>
    </row>
    <row r="30" spans="1:15" x14ac:dyDescent="0.3">
      <c r="A30" s="48" t="s">
        <v>138</v>
      </c>
      <c r="B30" s="51" t="str">
        <f t="shared" ref="B30:I30" si="25">+IFERROR(B28-B29,"nm")</f>
        <v>nm</v>
      </c>
      <c r="C30" s="51" t="str">
        <f t="shared" si="25"/>
        <v>nm</v>
      </c>
      <c r="D30" s="51" t="str">
        <f t="shared" si="25"/>
        <v>nm</v>
      </c>
      <c r="E30" s="51" t="str">
        <f t="shared" si="25"/>
        <v>nm</v>
      </c>
      <c r="F30" s="51" t="str">
        <f t="shared" si="25"/>
        <v>nm</v>
      </c>
      <c r="G30" s="51" t="str">
        <f t="shared" si="25"/>
        <v>nm</v>
      </c>
      <c r="H30" s="51" t="str">
        <f t="shared" si="25"/>
        <v>nm</v>
      </c>
      <c r="I30" s="51">
        <f t="shared" si="25"/>
        <v>2.2832140015910107E-3</v>
      </c>
      <c r="J30" s="55">
        <v>0</v>
      </c>
      <c r="K30" s="55">
        <f t="shared" si="24"/>
        <v>0</v>
      </c>
      <c r="L30" s="55">
        <f t="shared" si="24"/>
        <v>0</v>
      </c>
      <c r="M30" s="55">
        <f t="shared" si="24"/>
        <v>0</v>
      </c>
      <c r="N30" s="55">
        <f t="shared" si="24"/>
        <v>0</v>
      </c>
    </row>
    <row r="31" spans="1:15" x14ac:dyDescent="0.3">
      <c r="A31" s="49" t="s">
        <v>115</v>
      </c>
      <c r="B31" s="3">
        <f>+Historicals!B110</f>
        <v>0</v>
      </c>
      <c r="C31" s="3">
        <f>+Historicals!C110</f>
        <v>0</v>
      </c>
      <c r="D31" s="3">
        <f>+Historicals!D110</f>
        <v>0</v>
      </c>
      <c r="E31" s="3">
        <f>+Historicals!E110</f>
        <v>0</v>
      </c>
      <c r="F31" s="3">
        <f>+Historicals!F110</f>
        <v>0</v>
      </c>
      <c r="G31" s="3">
        <f>+Historicals!G110</f>
        <v>0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5" x14ac:dyDescent="0.3">
      <c r="A32" s="48" t="s">
        <v>129</v>
      </c>
      <c r="B32" s="51" t="str">
        <f t="shared" ref="B32:I32" si="26">+IFERROR(B31/A31-1,"nm")</f>
        <v>nm</v>
      </c>
      <c r="C32" s="51" t="str">
        <f t="shared" si="26"/>
        <v>nm</v>
      </c>
      <c r="D32" s="51" t="str">
        <f t="shared" si="26"/>
        <v>nm</v>
      </c>
      <c r="E32" s="51" t="str">
        <f t="shared" si="26"/>
        <v>nm</v>
      </c>
      <c r="F32" s="51" t="str">
        <f t="shared" si="26"/>
        <v>nm</v>
      </c>
      <c r="G32" s="51" t="str">
        <f t="shared" si="26"/>
        <v>nm</v>
      </c>
      <c r="H32" s="51" t="str">
        <f t="shared" si="26"/>
        <v>nm</v>
      </c>
      <c r="I32" s="51">
        <f t="shared" si="26"/>
        <v>0.24852071005917153</v>
      </c>
      <c r="J32" s="51">
        <f>+J33+J34</f>
        <v>0</v>
      </c>
      <c r="K32" s="51">
        <f>+K33+K34</f>
        <v>0</v>
      </c>
      <c r="L32" s="51">
        <f>+L33+L34</f>
        <v>0</v>
      </c>
      <c r="M32" s="51">
        <f>+M33+M34</f>
        <v>0</v>
      </c>
      <c r="N32" s="51">
        <f>+N33+N34</f>
        <v>0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0</v>
      </c>
      <c r="D33" s="51">
        <f>+Historicals!D182</f>
        <v>0</v>
      </c>
      <c r="E33" s="51">
        <f>+Historicals!E182</f>
        <v>0</v>
      </c>
      <c r="F33" s="51">
        <f>+Historicals!F182</f>
        <v>0</v>
      </c>
      <c r="G33" s="51">
        <f>+Historicals!G182</f>
        <v>0</v>
      </c>
      <c r="H33" s="51">
        <f>+Historicals!H182</f>
        <v>0</v>
      </c>
      <c r="I33" s="51">
        <f>+Historicals!I182</f>
        <v>0.25</v>
      </c>
      <c r="J33" s="55">
        <v>0</v>
      </c>
      <c r="K33" s="55">
        <f t="shared" ref="K33:N34" si="27">+J33</f>
        <v>0</v>
      </c>
      <c r="L33" s="55">
        <f t="shared" si="27"/>
        <v>0</v>
      </c>
      <c r="M33" s="55">
        <f t="shared" si="27"/>
        <v>0</v>
      </c>
      <c r="N33" s="55">
        <f t="shared" si="27"/>
        <v>0</v>
      </c>
    </row>
    <row r="34" spans="1:14" x14ac:dyDescent="0.3">
      <c r="A34" s="48" t="s">
        <v>138</v>
      </c>
      <c r="B34" s="51" t="str">
        <f t="shared" ref="B34:I34" si="28">+IFERROR(B32-B33,"nm")</f>
        <v>nm</v>
      </c>
      <c r="C34" s="51" t="str">
        <f t="shared" si="28"/>
        <v>nm</v>
      </c>
      <c r="D34" s="51" t="str">
        <f t="shared" si="28"/>
        <v>nm</v>
      </c>
      <c r="E34" s="51" t="str">
        <f t="shared" si="28"/>
        <v>nm</v>
      </c>
      <c r="F34" s="51" t="str">
        <f t="shared" si="28"/>
        <v>nm</v>
      </c>
      <c r="G34" s="51" t="str">
        <f t="shared" si="28"/>
        <v>nm</v>
      </c>
      <c r="H34" s="51" t="str">
        <f t="shared" si="28"/>
        <v>nm</v>
      </c>
      <c r="I34" s="51">
        <f t="shared" si="28"/>
        <v>-1.4792899408284654E-3</v>
      </c>
      <c r="J34" s="55">
        <v>0</v>
      </c>
      <c r="K34" s="55">
        <f t="shared" si="27"/>
        <v>0</v>
      </c>
      <c r="L34" s="55">
        <f t="shared" si="27"/>
        <v>0</v>
      </c>
      <c r="M34" s="55">
        <f t="shared" si="27"/>
        <v>0</v>
      </c>
      <c r="N34" s="55">
        <f t="shared" si="27"/>
        <v>0</v>
      </c>
    </row>
    <row r="35" spans="1:14" x14ac:dyDescent="0.3">
      <c r="A35" s="9" t="s">
        <v>130</v>
      </c>
      <c r="B35" s="52">
        <f t="shared" ref="B35:H35" si="29">+B42+B38</f>
        <v>0</v>
      </c>
      <c r="C35" s="52">
        <f t="shared" si="29"/>
        <v>0</v>
      </c>
      <c r="D35" s="52">
        <f t="shared" si="29"/>
        <v>0</v>
      </c>
      <c r="E35" s="52">
        <f t="shared" si="29"/>
        <v>0</v>
      </c>
      <c r="F35" s="52">
        <f t="shared" si="29"/>
        <v>0</v>
      </c>
      <c r="G35" s="52">
        <f t="shared" si="29"/>
        <v>0</v>
      </c>
      <c r="H35" s="52">
        <f t="shared" si="29"/>
        <v>5219</v>
      </c>
      <c r="I35" s="52">
        <f>+I42+I38</f>
        <v>5238</v>
      </c>
      <c r="J35" s="52">
        <f>+J21*J37</f>
        <v>5238</v>
      </c>
      <c r="K35" s="52">
        <f>+K21*K37</f>
        <v>5238</v>
      </c>
      <c r="L35" s="52">
        <f>+L21*L37</f>
        <v>5238</v>
      </c>
      <c r="M35" s="52">
        <f>+M21*M37</f>
        <v>5238</v>
      </c>
      <c r="N35" s="52">
        <f>+N21*N37</f>
        <v>5238</v>
      </c>
    </row>
    <row r="36" spans="1:14" x14ac:dyDescent="0.3">
      <c r="A36" s="50" t="s">
        <v>129</v>
      </c>
      <c r="B36" s="51" t="str">
        <f t="shared" ref="B36:N36" si="30">+IFERROR(B35/A35-1,"nm")</f>
        <v>nm</v>
      </c>
      <c r="C36" s="51" t="str">
        <f t="shared" si="30"/>
        <v>nm</v>
      </c>
      <c r="D36" s="51" t="str">
        <f t="shared" si="30"/>
        <v>nm</v>
      </c>
      <c r="E36" s="51" t="str">
        <f t="shared" si="30"/>
        <v>nm</v>
      </c>
      <c r="F36" s="51" t="str">
        <f t="shared" si="30"/>
        <v>nm</v>
      </c>
      <c r="G36" s="51" t="str">
        <f t="shared" si="30"/>
        <v>nm</v>
      </c>
      <c r="H36" s="51" t="str">
        <f t="shared" si="30"/>
        <v>nm</v>
      </c>
      <c r="I36" s="51">
        <f t="shared" si="30"/>
        <v>3.6405441655489312E-3</v>
      </c>
      <c r="J36" s="51">
        <f t="shared" si="30"/>
        <v>0</v>
      </c>
      <c r="K36" s="51">
        <f t="shared" si="30"/>
        <v>0</v>
      </c>
      <c r="L36" s="51">
        <f t="shared" si="30"/>
        <v>0</v>
      </c>
      <c r="M36" s="51">
        <f t="shared" si="30"/>
        <v>0</v>
      </c>
      <c r="N36" s="51">
        <f t="shared" si="30"/>
        <v>0</v>
      </c>
    </row>
    <row r="37" spans="1:14" x14ac:dyDescent="0.3">
      <c r="A37" s="50" t="s">
        <v>131</v>
      </c>
      <c r="B37" s="51" t="str">
        <f t="shared" ref="B37:H37" si="31">+IFERROR(B35/B$21,"nm")</f>
        <v>nm</v>
      </c>
      <c r="C37" s="51" t="str">
        <f t="shared" si="31"/>
        <v>nm</v>
      </c>
      <c r="D37" s="51" t="str">
        <f t="shared" si="31"/>
        <v>nm</v>
      </c>
      <c r="E37" s="51" t="str">
        <f t="shared" si="31"/>
        <v>nm</v>
      </c>
      <c r="F37" s="51" t="str">
        <f t="shared" si="31"/>
        <v>nm</v>
      </c>
      <c r="G37" s="51" t="str">
        <f t="shared" si="31"/>
        <v>nm</v>
      </c>
      <c r="H37" s="51">
        <f t="shared" si="31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>+J37</f>
        <v>0.28540293140086087</v>
      </c>
      <c r="L37" s="55">
        <f>+K37</f>
        <v>0.28540293140086087</v>
      </c>
      <c r="M37" s="55">
        <f>+L37</f>
        <v>0.28540293140086087</v>
      </c>
      <c r="N37" s="55">
        <f>+M37</f>
        <v>0.28540293140086087</v>
      </c>
    </row>
    <row r="38" spans="1:14" x14ac:dyDescent="0.3">
      <c r="A38" s="9" t="s">
        <v>132</v>
      </c>
      <c r="B38" s="9">
        <f>+Historicals!B167</f>
        <v>0</v>
      </c>
      <c r="C38" s="9">
        <f>+Historicals!C167</f>
        <v>0</v>
      </c>
      <c r="D38" s="9">
        <f>+Historicals!D167</f>
        <v>0</v>
      </c>
      <c r="E38" s="9">
        <f>+Historicals!E167</f>
        <v>0</v>
      </c>
      <c r="F38" s="9">
        <f>+Historicals!F167</f>
        <v>0</v>
      </c>
      <c r="G38" s="9">
        <f>+Historicals!G167</f>
        <v>0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>+K41*K48</f>
        <v>124.00000000000001</v>
      </c>
      <c r="L38" s="52">
        <f>+L41*L48</f>
        <v>124.00000000000001</v>
      </c>
      <c r="M38" s="52">
        <f>+M41*M48</f>
        <v>124.00000000000001</v>
      </c>
      <c r="N38" s="52">
        <f>+N41*N48</f>
        <v>124.00000000000001</v>
      </c>
    </row>
    <row r="39" spans="1:14" x14ac:dyDescent="0.3">
      <c r="A39" s="50" t="s">
        <v>129</v>
      </c>
      <c r="B39" s="51" t="str">
        <f t="shared" ref="B39:N39" si="32">+IFERROR(B38/A38-1,"nm")</f>
        <v>nm</v>
      </c>
      <c r="C39" s="51" t="str">
        <f t="shared" si="32"/>
        <v>nm</v>
      </c>
      <c r="D39" s="51" t="str">
        <f t="shared" si="32"/>
        <v>nm</v>
      </c>
      <c r="E39" s="51" t="str">
        <f t="shared" si="32"/>
        <v>nm</v>
      </c>
      <c r="F39" s="51" t="str">
        <f t="shared" si="32"/>
        <v>nm</v>
      </c>
      <c r="G39" s="51" t="str">
        <f t="shared" si="32"/>
        <v>nm</v>
      </c>
      <c r="H39" s="51" t="str">
        <f t="shared" si="32"/>
        <v>nm</v>
      </c>
      <c r="I39" s="51">
        <f t="shared" si="32"/>
        <v>-4.6153846153846101E-2</v>
      </c>
      <c r="J39" s="51">
        <f t="shared" si="32"/>
        <v>2.2204460492503131E-16</v>
      </c>
      <c r="K39" s="51">
        <f t="shared" si="32"/>
        <v>0</v>
      </c>
      <c r="L39" s="51">
        <f t="shared" si="32"/>
        <v>0</v>
      </c>
      <c r="M39" s="51">
        <f t="shared" si="32"/>
        <v>0</v>
      </c>
      <c r="N39" s="51">
        <f t="shared" si="32"/>
        <v>0</v>
      </c>
    </row>
    <row r="40" spans="1:14" x14ac:dyDescent="0.3">
      <c r="A40" s="50" t="s">
        <v>133</v>
      </c>
      <c r="B40" s="51" t="str">
        <f t="shared" ref="B40:H40" si="33">+IFERROR(B38/B$21,"nm")</f>
        <v>nm</v>
      </c>
      <c r="C40" s="51" t="str">
        <f t="shared" si="33"/>
        <v>nm</v>
      </c>
      <c r="D40" s="51" t="str">
        <f t="shared" si="33"/>
        <v>nm</v>
      </c>
      <c r="E40" s="51" t="str">
        <f t="shared" si="33"/>
        <v>nm</v>
      </c>
      <c r="F40" s="51" t="str">
        <f t="shared" si="33"/>
        <v>nm</v>
      </c>
      <c r="G40" s="51" t="str">
        <f t="shared" si="33"/>
        <v>nm</v>
      </c>
      <c r="H40" s="51">
        <f t="shared" si="33"/>
        <v>7.5673787764130628E-3</v>
      </c>
      <c r="I40" s="51">
        <f t="shared" ref="I40:N40" si="34">+IFERROR(I38/I$21,"nm")</f>
        <v>6.7563886013185855E-3</v>
      </c>
      <c r="J40" s="51">
        <f t="shared" si="34"/>
        <v>6.7563886013185864E-3</v>
      </c>
      <c r="K40" s="51">
        <f t="shared" si="34"/>
        <v>6.7563886013185864E-3</v>
      </c>
      <c r="L40" s="51">
        <f t="shared" si="34"/>
        <v>6.7563886013185864E-3</v>
      </c>
      <c r="M40" s="51">
        <f t="shared" si="34"/>
        <v>6.7563886013185864E-3</v>
      </c>
      <c r="N40" s="51">
        <f t="shared" si="34"/>
        <v>6.7563886013185864E-3</v>
      </c>
    </row>
    <row r="41" spans="1:14" x14ac:dyDescent="0.3">
      <c r="A41" s="50" t="s">
        <v>140</v>
      </c>
      <c r="B41" s="51" t="str">
        <f t="shared" ref="B41:H41" si="35">+IFERROR(B38/B48,"nm")</f>
        <v>nm</v>
      </c>
      <c r="C41" s="51" t="str">
        <f t="shared" si="35"/>
        <v>nm</v>
      </c>
      <c r="D41" s="51" t="str">
        <f t="shared" si="35"/>
        <v>nm</v>
      </c>
      <c r="E41" s="51" t="str">
        <f t="shared" si="35"/>
        <v>nm</v>
      </c>
      <c r="F41" s="51" t="str">
        <f t="shared" si="35"/>
        <v>nm</v>
      </c>
      <c r="G41" s="51" t="str">
        <f t="shared" si="35"/>
        <v>nm</v>
      </c>
      <c r="H41" s="51">
        <f t="shared" si="35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>+J41</f>
        <v>0.19405320813771518</v>
      </c>
      <c r="L41" s="55">
        <f>+K41</f>
        <v>0.19405320813771518</v>
      </c>
      <c r="M41" s="55">
        <f>+L41</f>
        <v>0.19405320813771518</v>
      </c>
      <c r="N41" s="55">
        <f>+M41</f>
        <v>0.19405320813771518</v>
      </c>
    </row>
    <row r="42" spans="1:14" x14ac:dyDescent="0.3">
      <c r="A42" s="9" t="s">
        <v>134</v>
      </c>
      <c r="B42" s="9">
        <f>+Historicals!B134</f>
        <v>0</v>
      </c>
      <c r="C42" s="9">
        <f>+Historicals!C134</f>
        <v>0</v>
      </c>
      <c r="D42" s="9">
        <f>+Historicals!D134</f>
        <v>0</v>
      </c>
      <c r="E42" s="9">
        <f>+Historicals!E134</f>
        <v>0</v>
      </c>
      <c r="F42" s="9">
        <f>+Historicals!F134</f>
        <v>0</v>
      </c>
      <c r="G42" s="9">
        <f>+Historicals!G134</f>
        <v>0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50" t="s">
        <v>129</v>
      </c>
      <c r="B43" s="51" t="str">
        <f t="shared" ref="B43:N43" si="36">+IFERROR(B42/A42-1,"nm")</f>
        <v>nm</v>
      </c>
      <c r="C43" s="51" t="str">
        <f t="shared" si="36"/>
        <v>nm</v>
      </c>
      <c r="D43" s="51" t="str">
        <f t="shared" si="36"/>
        <v>nm</v>
      </c>
      <c r="E43" s="51" t="str">
        <f t="shared" si="36"/>
        <v>nm</v>
      </c>
      <c r="F43" s="51" t="str">
        <f t="shared" si="36"/>
        <v>nm</v>
      </c>
      <c r="G43" s="51" t="str">
        <f t="shared" si="36"/>
        <v>nm</v>
      </c>
      <c r="H43" s="51" t="str">
        <f t="shared" si="36"/>
        <v>nm</v>
      </c>
      <c r="I43" s="51">
        <f t="shared" si="36"/>
        <v>4.9125564943997002E-3</v>
      </c>
      <c r="J43" s="51">
        <f t="shared" si="36"/>
        <v>0</v>
      </c>
      <c r="K43" s="51">
        <f t="shared" si="36"/>
        <v>0</v>
      </c>
      <c r="L43" s="51">
        <f t="shared" si="36"/>
        <v>0</v>
      </c>
      <c r="M43" s="51">
        <f t="shared" si="36"/>
        <v>0</v>
      </c>
      <c r="N43" s="51">
        <f t="shared" si="36"/>
        <v>0</v>
      </c>
    </row>
    <row r="44" spans="1:14" x14ac:dyDescent="0.3">
      <c r="A44" s="50" t="s">
        <v>131</v>
      </c>
      <c r="B44" s="51" t="str">
        <f t="shared" ref="B44:H44" si="37">+IFERROR(B42/B$21,"nm")</f>
        <v>nm</v>
      </c>
      <c r="C44" s="51" t="str">
        <f t="shared" si="37"/>
        <v>nm</v>
      </c>
      <c r="D44" s="51" t="str">
        <f t="shared" si="37"/>
        <v>nm</v>
      </c>
      <c r="E44" s="51" t="str">
        <f t="shared" si="37"/>
        <v>nm</v>
      </c>
      <c r="F44" s="51" t="str">
        <f t="shared" si="37"/>
        <v>nm</v>
      </c>
      <c r="G44" s="51" t="str">
        <f t="shared" si="37"/>
        <v>nm</v>
      </c>
      <c r="H44" s="51">
        <f t="shared" si="37"/>
        <v>0.29623377379358518</v>
      </c>
      <c r="I44" s="51">
        <f t="shared" ref="I44:N44" si="38">+IFERROR(I42/I$21,"nm")</f>
        <v>0.27864654279954232</v>
      </c>
      <c r="J44" s="51">
        <f t="shared" si="38"/>
        <v>0.27864654279954232</v>
      </c>
      <c r="K44" s="51">
        <f t="shared" si="38"/>
        <v>0.27864654279954232</v>
      </c>
      <c r="L44" s="51">
        <f t="shared" si="38"/>
        <v>0.27864654279954232</v>
      </c>
      <c r="M44" s="51">
        <f t="shared" si="38"/>
        <v>0.27864654279954232</v>
      </c>
      <c r="N44" s="51">
        <f t="shared" si="38"/>
        <v>0.27864654279954232</v>
      </c>
    </row>
    <row r="45" spans="1:14" x14ac:dyDescent="0.3">
      <c r="A45" s="9" t="s">
        <v>135</v>
      </c>
      <c r="B45" s="9">
        <f>+Historicals!B156</f>
        <v>0</v>
      </c>
      <c r="C45" s="9">
        <f>+Historicals!C156</f>
        <v>0</v>
      </c>
      <c r="D45" s="9">
        <f>+Historicals!D156</f>
        <v>0</v>
      </c>
      <c r="E45" s="9">
        <f>+Historicals!E156</f>
        <v>0</v>
      </c>
      <c r="F45" s="9">
        <f>+Historicals!F156</f>
        <v>0</v>
      </c>
      <c r="G45" s="9">
        <f>+Historicals!G156</f>
        <v>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>+K21*K47</f>
        <v>146</v>
      </c>
      <c r="L45" s="52">
        <f>+L21*L47</f>
        <v>146</v>
      </c>
      <c r="M45" s="52">
        <f>+M21*M47</f>
        <v>146</v>
      </c>
      <c r="N45" s="52">
        <f>+N21*N47</f>
        <v>146</v>
      </c>
    </row>
    <row r="46" spans="1:14" x14ac:dyDescent="0.3">
      <c r="A46" s="50" t="s">
        <v>129</v>
      </c>
      <c r="B46" s="51" t="str">
        <f t="shared" ref="B46:N46" si="39">+IFERROR(B45/A45-1,"nm")</f>
        <v>nm</v>
      </c>
      <c r="C46" s="51" t="str">
        <f t="shared" si="39"/>
        <v>nm</v>
      </c>
      <c r="D46" s="51" t="str">
        <f t="shared" si="39"/>
        <v>nm</v>
      </c>
      <c r="E46" s="51" t="str">
        <f t="shared" si="39"/>
        <v>nm</v>
      </c>
      <c r="F46" s="51" t="str">
        <f t="shared" si="39"/>
        <v>nm</v>
      </c>
      <c r="G46" s="51" t="str">
        <f t="shared" si="39"/>
        <v>nm</v>
      </c>
      <c r="H46" s="51" t="str">
        <f t="shared" si="39"/>
        <v>nm</v>
      </c>
      <c r="I46" s="51">
        <f t="shared" si="39"/>
        <v>0.48979591836734704</v>
      </c>
      <c r="J46" s="51">
        <f t="shared" si="39"/>
        <v>0</v>
      </c>
      <c r="K46" s="51">
        <f t="shared" si="39"/>
        <v>0</v>
      </c>
      <c r="L46" s="51">
        <f t="shared" si="39"/>
        <v>0</v>
      </c>
      <c r="M46" s="51">
        <f t="shared" si="39"/>
        <v>0</v>
      </c>
      <c r="N46" s="51">
        <f t="shared" si="39"/>
        <v>0</v>
      </c>
    </row>
    <row r="47" spans="1:14" x14ac:dyDescent="0.3">
      <c r="A47" s="50" t="s">
        <v>133</v>
      </c>
      <c r="B47" s="51" t="str">
        <f t="shared" ref="B47:H47" si="40">+IFERROR(B45/B$21,"nm")</f>
        <v>nm</v>
      </c>
      <c r="C47" s="51" t="str">
        <f t="shared" si="40"/>
        <v>nm</v>
      </c>
      <c r="D47" s="51" t="str">
        <f t="shared" si="40"/>
        <v>nm</v>
      </c>
      <c r="E47" s="51" t="str">
        <f t="shared" si="40"/>
        <v>nm</v>
      </c>
      <c r="F47" s="51" t="str">
        <f t="shared" si="40"/>
        <v>nm</v>
      </c>
      <c r="G47" s="51" t="str">
        <f t="shared" si="40"/>
        <v>nm</v>
      </c>
      <c r="H47" s="51">
        <f t="shared" si="40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>+J47</f>
        <v>7.9551027080041418E-3</v>
      </c>
      <c r="L47" s="55">
        <f>+K47</f>
        <v>7.9551027080041418E-3</v>
      </c>
      <c r="M47" s="55">
        <f>+L47</f>
        <v>7.9551027080041418E-3</v>
      </c>
      <c r="N47" s="55">
        <f>+M47</f>
        <v>7.9551027080041418E-3</v>
      </c>
    </row>
    <row r="48" spans="1:14" x14ac:dyDescent="0.3">
      <c r="A48" s="9" t="s">
        <v>141</v>
      </c>
      <c r="B48" s="9">
        <f>+Historicals!B145</f>
        <v>0</v>
      </c>
      <c r="C48" s="9">
        <f>+Historicals!C145</f>
        <v>0</v>
      </c>
      <c r="D48" s="9">
        <f>+Historicals!D145</f>
        <v>0</v>
      </c>
      <c r="E48" s="9">
        <f>+Historicals!E145</f>
        <v>0</v>
      </c>
      <c r="F48" s="9">
        <f>+Historicals!F145</f>
        <v>0</v>
      </c>
      <c r="G48" s="9">
        <f>+Historicals!G145</f>
        <v>0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>+K21*K50</f>
        <v>639.00000000000011</v>
      </c>
      <c r="L48" s="52">
        <f>+L21*L50</f>
        <v>639.00000000000011</v>
      </c>
      <c r="M48" s="52">
        <f>+M21*M50</f>
        <v>639.00000000000011</v>
      </c>
      <c r="N48" s="52">
        <f>+N21*N50</f>
        <v>639.00000000000011</v>
      </c>
    </row>
    <row r="49" spans="1:14" x14ac:dyDescent="0.3">
      <c r="A49" s="50" t="s">
        <v>129</v>
      </c>
      <c r="B49" s="51" t="str">
        <f t="shared" ref="B49:I49" si="41">+IFERROR(B48/A48-1,"nm")</f>
        <v>nm</v>
      </c>
      <c r="C49" s="51" t="str">
        <f t="shared" si="41"/>
        <v>nm</v>
      </c>
      <c r="D49" s="51" t="str">
        <f t="shared" si="41"/>
        <v>nm</v>
      </c>
      <c r="E49" s="51" t="str">
        <f t="shared" si="41"/>
        <v>nm</v>
      </c>
      <c r="F49" s="51" t="str">
        <f t="shared" si="41"/>
        <v>nm</v>
      </c>
      <c r="G49" s="51" t="str">
        <f t="shared" si="41"/>
        <v>nm</v>
      </c>
      <c r="H49" s="51" t="str">
        <f t="shared" si="41"/>
        <v>nm</v>
      </c>
      <c r="I49" s="51">
        <f t="shared" si="41"/>
        <v>3.5656401944894611E-2</v>
      </c>
      <c r="J49" s="51">
        <f>+J50+J51</f>
        <v>3.4817196098730456E-2</v>
      </c>
      <c r="K49" s="51">
        <f>+K50+K51</f>
        <v>3.4817196098730456E-2</v>
      </c>
      <c r="L49" s="51">
        <f>+L50+L51</f>
        <v>3.4817196098730456E-2</v>
      </c>
      <c r="M49" s="51">
        <f>+M50+M51</f>
        <v>3.4817196098730456E-2</v>
      </c>
      <c r="N49" s="51">
        <f>+N50+N51</f>
        <v>3.4817196098730456E-2</v>
      </c>
    </row>
    <row r="50" spans="1:14" x14ac:dyDescent="0.3">
      <c r="A50" s="50" t="s">
        <v>133</v>
      </c>
      <c r="B50" s="51" t="str">
        <f t="shared" ref="B50:H50" si="42">+IFERROR(B48/B$21,"nm")</f>
        <v>nm</v>
      </c>
      <c r="C50" s="51" t="str">
        <f t="shared" si="42"/>
        <v>nm</v>
      </c>
      <c r="D50" s="51" t="str">
        <f t="shared" si="42"/>
        <v>nm</v>
      </c>
      <c r="E50" s="51" t="str">
        <f t="shared" si="42"/>
        <v>nm</v>
      </c>
      <c r="F50" s="51" t="str">
        <f t="shared" si="42"/>
        <v>nm</v>
      </c>
      <c r="G50" s="51" t="str">
        <f t="shared" si="42"/>
        <v>nm</v>
      </c>
      <c r="H50" s="51">
        <f t="shared" si="42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>+J50</f>
        <v>3.4817196098730456E-2</v>
      </c>
      <c r="L50" s="55">
        <f>+K50</f>
        <v>3.4817196098730456E-2</v>
      </c>
      <c r="M50" s="55">
        <f>+L50</f>
        <v>3.4817196098730456E-2</v>
      </c>
      <c r="N50" s="55">
        <f>+M50</f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O15" sqref="O15"/>
    </sheetView>
  </sheetViews>
  <sheetFormatPr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5" width="39.88671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>+J1+1</f>
        <v>2024</v>
      </c>
      <c r="L1" s="43">
        <f>+K1+1</f>
        <v>2025</v>
      </c>
      <c r="M1" s="43">
        <f>+L1+1</f>
        <v>2026</v>
      </c>
      <c r="N1" s="43">
        <f>+M1+1</f>
        <v>2027</v>
      </c>
    </row>
    <row r="2" spans="1:15" x14ac:dyDescent="0.3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3">
      <c r="A3" s="1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t="s">
        <v>196</v>
      </c>
    </row>
    <row r="4" spans="1:15" x14ac:dyDescent="0.3">
      <c r="A4" s="46" t="s">
        <v>129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5" x14ac:dyDescent="0.3">
      <c r="A5" s="1" t="s">
        <v>149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3">
      <c r="A6" s="56" t="s">
        <v>132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5" x14ac:dyDescent="0.3">
      <c r="A7" s="4" t="s">
        <v>134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x14ac:dyDescent="0.3">
      <c r="A8" s="46" t="s">
        <v>129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5" x14ac:dyDescent="0.3">
      <c r="A9" s="46" t="s">
        <v>131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5" x14ac:dyDescent="0.3">
      <c r="A10" s="2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3">
      <c r="A11" s="4" t="s">
        <v>150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3">
      <c r="A12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3">
      <c r="A13" s="57" t="s">
        <v>151</v>
      </c>
      <c r="B13" s="62"/>
      <c r="C13" s="62"/>
      <c r="D13" s="62"/>
      <c r="E13" s="62"/>
      <c r="F13" s="62"/>
      <c r="G13" s="62"/>
      <c r="H13" s="62"/>
      <c r="I13" s="62"/>
      <c r="J13" s="63"/>
      <c r="K13" s="63"/>
      <c r="L13" s="63"/>
      <c r="M13" s="63"/>
      <c r="N13" s="63"/>
    </row>
    <row r="14" spans="1:15" ht="15" thickBot="1" x14ac:dyDescent="0.35">
      <c r="A14" s="6" t="s">
        <v>152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ht="15" thickTop="1" x14ac:dyDescent="0.3">
      <c r="A15" t="s">
        <v>153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t="s">
        <v>197</v>
      </c>
    </row>
    <row r="16" spans="1:15" x14ac:dyDescent="0.3">
      <c r="A16" t="s">
        <v>154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5" x14ac:dyDescent="0.3">
      <c r="A17" t="s">
        <v>155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5" x14ac:dyDescent="0.3">
      <c r="A18" s="57" t="s">
        <v>129</v>
      </c>
      <c r="B18" s="62"/>
      <c r="C18" s="62"/>
      <c r="D18" s="62"/>
      <c r="E18" s="62"/>
      <c r="F18" s="62"/>
      <c r="G18" s="62"/>
      <c r="H18" s="62"/>
      <c r="I18" s="62"/>
      <c r="J18" s="63"/>
      <c r="K18" s="63"/>
      <c r="L18" s="63"/>
      <c r="M18" s="63"/>
      <c r="N18" s="63"/>
      <c r="O18" t="s">
        <v>198</v>
      </c>
    </row>
    <row r="19" spans="1:15" x14ac:dyDescent="0.3">
      <c r="A19" s="57" t="s">
        <v>156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t="s">
        <v>198</v>
      </c>
    </row>
    <row r="20" spans="1:15" x14ac:dyDescent="0.3">
      <c r="A20" s="58" t="s">
        <v>157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3">
      <c r="A21" t="s">
        <v>158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3">
      <c r="A23" t="s">
        <v>160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t="s">
        <v>203</v>
      </c>
    </row>
    <row r="24" spans="1:15" x14ac:dyDescent="0.3">
      <c r="A24" s="57" t="s">
        <v>161</v>
      </c>
      <c r="B24" s="62"/>
      <c r="C24" s="62"/>
      <c r="D24" s="62"/>
      <c r="E24" s="62"/>
      <c r="F24" s="62"/>
      <c r="G24" s="62"/>
      <c r="H24" s="62"/>
      <c r="I24" s="62"/>
      <c r="J24" s="63"/>
      <c r="K24" s="63"/>
      <c r="L24" s="63"/>
      <c r="M24" s="63"/>
      <c r="N24" s="63"/>
    </row>
    <row r="25" spans="1:15" x14ac:dyDescent="0.3">
      <c r="A25" t="s">
        <v>162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x14ac:dyDescent="0.3">
      <c r="A26" t="s">
        <v>163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5" x14ac:dyDescent="0.3">
      <c r="A27" t="s">
        <v>164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x14ac:dyDescent="0.3">
      <c r="A28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3">
      <c r="A29" s="59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x14ac:dyDescent="0.3">
      <c r="A30" t="s">
        <v>165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5" thickBot="1" x14ac:dyDescent="0.35">
      <c r="A31" s="6" t="s">
        <v>166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5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3">
      <c r="A33" s="2" t="s">
        <v>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5" x14ac:dyDescent="0.3">
      <c r="A34" s="2" t="s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5" x14ac:dyDescent="0.3">
      <c r="A35" t="s">
        <v>168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5" x14ac:dyDescent="0.3">
      <c r="A36" t="s">
        <v>49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5" x14ac:dyDescent="0.3">
      <c r="A37" s="59" t="s">
        <v>50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x14ac:dyDescent="0.3">
      <c r="A38" t="s">
        <v>169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5" x14ac:dyDescent="0.3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3">
      <c r="A40" s="2" t="s">
        <v>171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5" x14ac:dyDescent="0.3">
      <c r="A41" s="2" t="s">
        <v>172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x14ac:dyDescent="0.3">
      <c r="A42" s="2" t="s">
        <v>173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5" ht="15" thickBot="1" x14ac:dyDescent="0.35">
      <c r="A43" s="6" t="s">
        <v>174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5" s="1" customFormat="1" ht="15" thickTop="1" x14ac:dyDescent="0.3">
      <c r="A44" s="67" t="s">
        <v>175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5" x14ac:dyDescent="0.3">
      <c r="A45" s="58" t="s">
        <v>205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5" x14ac:dyDescent="0.3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t="s">
        <v>202</v>
      </c>
    </row>
    <row r="47" spans="1:15" x14ac:dyDescent="0.3">
      <c r="A47" t="s">
        <v>132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t="s">
        <v>202</v>
      </c>
    </row>
    <row r="48" spans="1:15" x14ac:dyDescent="0.3">
      <c r="A48" t="s">
        <v>176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t="s">
        <v>206</v>
      </c>
    </row>
    <row r="49" spans="1:15" x14ac:dyDescent="0.3">
      <c r="A49" s="1" t="s">
        <v>177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5" x14ac:dyDescent="0.3">
      <c r="A50" t="s">
        <v>178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t="s">
        <v>206</v>
      </c>
    </row>
    <row r="51" spans="1:15" x14ac:dyDescent="0.3">
      <c r="A51" t="s">
        <v>179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t="s">
        <v>207</v>
      </c>
    </row>
    <row r="52" spans="1:15" x14ac:dyDescent="0.3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t="s">
        <v>208</v>
      </c>
    </row>
    <row r="53" spans="1:15" x14ac:dyDescent="0.3">
      <c r="A53" s="1" t="s">
        <v>180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5" x14ac:dyDescent="0.3">
      <c r="A54" t="s">
        <v>181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3">
      <c r="A55" s="30" t="s">
        <v>182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5" x14ac:dyDescent="0.3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3">
      <c r="A57" t="s">
        <v>184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5" x14ac:dyDescent="0.3">
      <c r="A58" s="30" t="s">
        <v>185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5" x14ac:dyDescent="0.3">
      <c r="A59" t="s">
        <v>186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66"/>
      <c r="M59" s="3"/>
      <c r="N59" s="3"/>
    </row>
    <row r="60" spans="1:15" x14ac:dyDescent="0.3">
      <c r="A60" s="57" t="s">
        <v>129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3"/>
      <c r="N60" s="63"/>
    </row>
    <row r="61" spans="1:15" x14ac:dyDescent="0.3">
      <c r="A61" t="s">
        <v>187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5" x14ac:dyDescent="0.3">
      <c r="A62" t="s">
        <v>188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5" x14ac:dyDescent="0.3">
      <c r="A63" t="s">
        <v>189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5" x14ac:dyDescent="0.3">
      <c r="A64" s="30" t="s">
        <v>190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 x14ac:dyDescent="0.3">
      <c r="A65" t="s">
        <v>191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x14ac:dyDescent="0.3">
      <c r="A66" s="30" t="s">
        <v>192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 x14ac:dyDescent="0.3">
      <c r="A67" t="s">
        <v>193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5" ht="15" thickBot="1" x14ac:dyDescent="0.35">
      <c r="A68" s="6" t="s">
        <v>194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5" ht="15" thickTop="1" x14ac:dyDescent="0.3">
      <c r="A69" s="67" t="s">
        <v>175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1:15" x14ac:dyDescent="0.3">
      <c r="A70" s="1" t="s">
        <v>195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2023-05-10T05:57:41Z</dcterms:modified>
</cp:coreProperties>
</file>