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ishaidrismahama/Documents/"/>
    </mc:Choice>
  </mc:AlternateContent>
  <xr:revisionPtr revIDLastSave="0" documentId="13_ncr:1_{A24B59C0-20E9-C84D-B1DA-5099DB0CB5D0}" xr6:coauthVersionLast="46" xr6:coauthVersionMax="46" xr10:uidLastSave="{00000000-0000-0000-0000-000000000000}"/>
  <bookViews>
    <workbookView xWindow="0" yWindow="0" windowWidth="28800" windowHeight="1800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8" i="1" l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E3" i="3"/>
  <c r="D3" i="3"/>
  <c r="C3" i="3"/>
  <c r="D33" i="1"/>
  <c r="D73" i="1" s="1"/>
  <c r="C33" i="1"/>
  <c r="C73" i="1" s="1"/>
  <c r="B33" i="1"/>
  <c r="B73" i="1" s="1"/>
  <c r="C62" i="1" l="1"/>
  <c r="B13" i="1"/>
  <c r="B18" i="1" s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4" i="3" s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<sst xmlns="http://schemas.openxmlformats.org/spreadsheetml/2006/main" count="288" uniqueCount="265">
  <si>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</si>
  <si>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</si>
  <si>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</si>
  <si>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</si>
  <si>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</si>
  <si>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</si>
  <si>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</si>
  <si>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</si>
  <si>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</si>
  <si>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</si>
  <si>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</si>
  <si>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</si>
  <si>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</si>
  <si>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</si>
  <si>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</si>
  <si>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</si>
  <si>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</si>
  <si>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</si>
  <si>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</si>
  <si>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</si>
  <si>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</si>
  <si>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</si>
  <si>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</si>
  <si>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</si>
  <si>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</si>
  <si>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</si>
  <si>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</si>
  <si>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</si>
  <si>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</si>
  <si>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</si>
  <si>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</si>
  <si>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</si>
  <si>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</si>
  <si>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</si>
  <si>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</si>
  <si>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</si>
  <si>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</si>
  <si>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</si>
  <si>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</si>
  <si>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</si>
  <si>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</si>
  <si>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</si>
  <si>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</si>
  <si>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</si>
  <si>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</si>
  <si>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</si>
  <si>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</si>
  <si>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</si>
  <si>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</si>
  <si>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</si>
  <si>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</si>
  <si>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</si>
  <si>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</si>
  <si>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</si>
  <si>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</si>
  <si>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</si>
  <si>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</si>
  <si>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</si>
  <si>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</si>
  <si>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</si>
  <si>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</si>
  <si>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</si>
  <si>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</si>
  <si>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</si>
  <si>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</si>
  <si>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</si>
  <si>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</si>
  <si>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</si>
  <si>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</si>
  <si>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</si>
  <si>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</si>
  <si>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</si>
  <si>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</si>
  <si>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</si>
  <si>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</si>
  <si>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</si>
  <si>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</si>
  <si>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</si>
  <si>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</si>
  <si>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</si>
  <si>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</si>
  <si>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</si>
  <si>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</si>
  <si>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</si>
  <si>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</si>
  <si>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</si>
  <si>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</si>
  <si>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</si>
  <si>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</si>
  <si>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</si>
  <si>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</si>
  <si>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</si>
  <si>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</si>
  <si>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</si>
  <si>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</si>
  <si>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</si>
  <si>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</si>
  <si>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</si>
  <si>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</si>
  <si>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</si>
  <si>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</si>
  <si>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</si>
  <si>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</si>
  <si>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</si>
  <si>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</si>
  <si>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</si>
  <si>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</si>
  <si>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</si>
  <si>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</si>
  <si>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</si>
  <si>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</si>
  <si>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</si>
  <si>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</si>
  <si>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</si>
  <si>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</si>
  <si>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</si>
  <si>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</si>
  <si>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</si>
  <si>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</si>
  <si>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</si>
  <si>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</si>
  <si>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</si>
  <si>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</si>
  <si>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</si>
  <si>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</si>
  <si>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</si>
  <si>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</si>
  <si>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</si>
  <si>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</si>
  <si>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</si>
  <si>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</si>
  <si>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</si>
  <si>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</si>
  <si>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</si>
  <si>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</si>
  <si>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</si>
  <si>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</si>
  <si>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</si>
  <si>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</si>
  <si>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</si>
  <si>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</si>
  <si>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</si>
  <si>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</si>
  <si>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</si>
  <si>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</si>
  <si>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</si>
  <si>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</si>
  <si>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</si>
  <si>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</si>
  <si>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Defensive Interval (Days)</t>
  </si>
  <si>
    <t>for inventory days I didn’t include services in my cogs calculation as I assumed it would skew results</t>
  </si>
  <si>
    <t>used formula x= ebit/(repayments of term debt + interest)</t>
  </si>
  <si>
    <t>used formula fcfe= net income- capex-working capital-Net borrowing and took capex value as negative</t>
  </si>
  <si>
    <t>Product Sales growth FY20-21=34.7%</t>
  </si>
  <si>
    <t>Product Sales growth FY21-22=6.32%</t>
  </si>
  <si>
    <t>Services Sales growth FY20-21= 27.26%</t>
  </si>
  <si>
    <t>Services Sales growth FY22-22= 14.18%</t>
  </si>
  <si>
    <t>Net sales growth FY20-21=33.2%</t>
  </si>
  <si>
    <t>Net sales growth FY21-22=7.79%</t>
  </si>
  <si>
    <t>Gross profit growth FY20-21=45.6%</t>
  </si>
  <si>
    <t>Gross profit growth FY21-22=11.74%</t>
  </si>
  <si>
    <t>R&amp;D Operating expenses growth FY20-21=16.86%</t>
  </si>
  <si>
    <t>R&amp;D Operating expenses growth FY21-22=19.79%</t>
  </si>
  <si>
    <t>SGA operating expenses growth FY20-21=10.33%</t>
  </si>
  <si>
    <t>SGA operating expenses growth FY21-22=10.33%</t>
  </si>
  <si>
    <t>Total operating expenses growth FY20-21=13.5%</t>
  </si>
  <si>
    <t>Total operating expenses growth FY21-22=16.99%</t>
  </si>
  <si>
    <t>Total operating income growth FY20-21=64.36%</t>
  </si>
  <si>
    <t>Total operating income growth FY21-22=9.63%</t>
  </si>
  <si>
    <t>income before provision  for taxes FY20-21 =62.77%</t>
  </si>
  <si>
    <t>income before provision  for income taxes FY21-22 =9.06%</t>
  </si>
  <si>
    <t>Net income growth FY20-21=64.92%</t>
  </si>
  <si>
    <t>Net income growth FY21-22=5.41%</t>
  </si>
  <si>
    <t>Current assets growth FY20-21= -6.18%</t>
  </si>
  <si>
    <t>Current assets growth FY21-22=0.42%</t>
  </si>
  <si>
    <t>Non current asset growth FY20-21=19.98%</t>
  </si>
  <si>
    <t>Non current asset growth FY21-22=0.55%</t>
  </si>
  <si>
    <t>Total Asset growth FY20-21=8.37%</t>
  </si>
  <si>
    <t>Total Asset growth FY21-22=0.5%</t>
  </si>
  <si>
    <t>Total current liabilities growth FY20-21=19.06%</t>
  </si>
  <si>
    <t>Total current liabilities growth FY21-22=22.71%</t>
  </si>
  <si>
    <t>Total non current Liabilities growth FY20-21=6.06%</t>
  </si>
  <si>
    <t>Total non current Liabilities growth FY21-22=-8.82%</t>
  </si>
  <si>
    <t>Total liabilities growth fy20-21=11.36%</t>
  </si>
  <si>
    <t>Total liabilities growth fy21-22=4.92%</t>
  </si>
  <si>
    <t>Totsl shareholder equity growth FY21-22= -19.68%</t>
  </si>
  <si>
    <t>Totsl shareholder equity growth FY20-21= -3.44%</t>
  </si>
  <si>
    <t>Total liabilities &amp; shareholder equity growth FY20-21=8.37%</t>
  </si>
  <si>
    <t>Total liabilities &amp; shareholder equity growth FY21-22=0.499%</t>
  </si>
  <si>
    <t>Cash generated by operating activities growth FY20-21=28.96%</t>
  </si>
  <si>
    <t>Cash generated by operating activities growth FY21-22=17.41%</t>
  </si>
  <si>
    <t>Cash used in financing activities Growth FY20-21=7.52%</t>
  </si>
  <si>
    <t>Cash used in investing activities Growth FY20-21=239%</t>
  </si>
  <si>
    <t>Cash used in investing activities Growth FY21-22=53.69%</t>
  </si>
  <si>
    <t>Cash used in financing activities Growth FY21-22=18.63%</t>
  </si>
  <si>
    <t>Decreasse in Cash/Cash equivalents Growth rate FY20-21=-63.01%</t>
  </si>
  <si>
    <t>there was less of a decrease in fy21 than fy 20</t>
  </si>
  <si>
    <t>Decreasse in Cash/Cash equivalents Growth rate FY21-22=183.01%</t>
  </si>
  <si>
    <t>Cash and cash equivalents growth rate FY20-21=-9.70%</t>
  </si>
  <si>
    <t>Cash and cash equivalents growth rate FY21-22=--30.48%</t>
  </si>
  <si>
    <t>COGS as % of net sales FY20=61.76%</t>
  </si>
  <si>
    <t>COGS as % of net sales FY21=58.22%</t>
  </si>
  <si>
    <t>COGS as % of net sales FY22=56.69%</t>
  </si>
  <si>
    <t>Gross Profits as % of net sales FY20=38.23%</t>
  </si>
  <si>
    <t>Gross Profits as % of net sales FY22=43.41%</t>
  </si>
  <si>
    <t>Gross Profits as % of net sales FY21=41.78%</t>
  </si>
  <si>
    <t>R&amp;D operating expenses as a % of net sales FY20=6.83%</t>
  </si>
  <si>
    <t>R&amp;D operating expenses as a % of net sales FY21=5.99%</t>
  </si>
  <si>
    <t>R&amp;D operating expenses  as a % of net sales FY22=6.66%</t>
  </si>
  <si>
    <t>SGA operating expenses as % of net sales FY20=7.25%</t>
  </si>
  <si>
    <t>SGA operating expenses as % of net sales FY22=6.36%</t>
  </si>
  <si>
    <t>SGA operating expenses as % of net sales FY21=6.01%</t>
  </si>
  <si>
    <t>Operating income as a % of net sales FY20=24.15%</t>
  </si>
  <si>
    <t>Operating income as a % of net sales FY22=29.78%</t>
  </si>
  <si>
    <t>Operating income as a % of net sales FY21=30.29%</t>
  </si>
  <si>
    <t>Net profit as a % of net sales FY20=20.91%</t>
  </si>
  <si>
    <t>Net profit as a % of net sales FY21=25.88%</t>
  </si>
  <si>
    <t>Net profit as a % of net sales FY22=25.31%</t>
  </si>
  <si>
    <t>income tax rate FY20=14.16%</t>
  </si>
  <si>
    <t>income tax rate FY21=23.24%</t>
  </si>
  <si>
    <t>income tax rate FY22=16.43%</t>
  </si>
  <si>
    <t>Capex as % of sales FY21=3.98%</t>
  </si>
  <si>
    <t>Capex as % of sales FY20=1.56%</t>
  </si>
  <si>
    <t>Capex as % of sales FY22=5.67%</t>
  </si>
  <si>
    <t>Capex as % of fixed assets FY20=11.67%</t>
  </si>
  <si>
    <t>Capex as % of fixed assets FY20=36.88%</t>
  </si>
  <si>
    <t>Capex as % of fixed assets FY22=53.08%</t>
  </si>
  <si>
    <t>Total current assets/Total current Liabilities</t>
  </si>
  <si>
    <t>(Cash and cash equivalents+ accounts receivable)/current liabilities</t>
  </si>
  <si>
    <t>(Cash and cash equivalents)/Total current liabilities</t>
  </si>
  <si>
    <t>Current assets/daily operating expense     Daily operating expense was operating expense/365</t>
  </si>
  <si>
    <t>(Average inventory/Cost of goods )*365</t>
  </si>
  <si>
    <t>(Accounts payable*365)/cost of sales</t>
  </si>
  <si>
    <t>(Accounts receivable * 365)/sale</t>
  </si>
  <si>
    <t>inventory days+ Receivable days - payable days</t>
  </si>
  <si>
    <t>(working capital/net sales)*100</t>
  </si>
  <si>
    <t>Current assets-Current liabilities</t>
  </si>
  <si>
    <t>((Revenue- COGS)/Revenue)*100</t>
  </si>
  <si>
    <t>(Ebitda/revenue)*100</t>
  </si>
  <si>
    <t>Operating income+(depriciation+amortisation)</t>
  </si>
  <si>
    <t>(Operating income/revenue)*100</t>
  </si>
  <si>
    <t>operating income</t>
  </si>
  <si>
    <t>(net income/revenue)*100</t>
  </si>
  <si>
    <t>Total debt/Total equity</t>
  </si>
  <si>
    <t>Total debt/Total assets</t>
  </si>
  <si>
    <t xml:space="preserve">Long term debt/(Long term debt +shareholder equity) may need some help understanding what is considered long term debt </t>
  </si>
  <si>
    <t>operating income/Interest expense</t>
  </si>
  <si>
    <t>FCF/number of outstanding common shares</t>
  </si>
  <si>
    <t>Net sales/total assets</t>
  </si>
  <si>
    <t>Net sales/Fixed assets</t>
  </si>
  <si>
    <t>Net sales/Average inventory</t>
  </si>
  <si>
    <t>Net income average total assets</t>
  </si>
  <si>
    <t>market share price/earnings per share</t>
  </si>
  <si>
    <t>earnings per share is accounted for in balance sheet</t>
  </si>
  <si>
    <t>market share price/book value per share</t>
  </si>
  <si>
    <t>(shareholder equity-prefered equity)/common shares</t>
  </si>
  <si>
    <t>I am aware this figure is most likely incorrect making the one above it incorrect too</t>
  </si>
  <si>
    <t xml:space="preserve">Dividends/net income </t>
  </si>
  <si>
    <t>dividends/ share price</t>
  </si>
  <si>
    <t>dividends per share/share price</t>
  </si>
  <si>
    <t>net income/average total equity</t>
  </si>
  <si>
    <t>net income/average total assets</t>
  </si>
  <si>
    <t>operating income/ capital employed</t>
  </si>
  <si>
    <t>equity value+debt-cash</t>
  </si>
  <si>
    <t>Enterprise value/EBITDA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</si>
</sst>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4" fontId="0" fillId="0" borderId="0" xfId="0" applyNumberFormat="1"/>
    <xf numFmtId="10" fontId="0" fillId="0" borderId="0" xfId="0" applyNumberForma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2" workbookViewId="0">
      <selection activeCell="A44" sqref="A44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140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147</v>
      </c>
    </row>
    <row r="7" spans="1:1" x14ac:dyDescent="0.2">
      <c r="A7" s="1"/>
    </row>
    <row r="8" spans="1:1" x14ac:dyDescent="0.2">
      <c r="A8" s="17" t="s">
        <v>148</v>
      </c>
    </row>
    <row r="9" spans="1:1" x14ac:dyDescent="0.2">
      <c r="A9" s="1" t="s">
        <v>144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145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143</v>
      </c>
    </row>
    <row r="27" spans="1:1" x14ac:dyDescent="0.2">
      <c r="A27" s="16" t="s">
        <v>142</v>
      </c>
    </row>
    <row r="29" spans="1:1" x14ac:dyDescent="0.2">
      <c r="A29" s="7" t="s">
        <v>146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81" zoomScale="113" workbookViewId="0">
      <selection activeCell="C34" sqref="C34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5" t="s">
        <v>1</v>
      </c>
      <c r="B2" s="25"/>
      <c r="C2" s="25"/>
      <c r="D2" s="25"/>
    </row>
    <row r="3" spans="1:10" x14ac:dyDescent="0.2">
      <c r="B3" s="24" t="s">
        <v>23</v>
      </c>
      <c r="C3" s="24"/>
      <c r="D3" s="24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21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25" t="s">
        <v>24</v>
      </c>
      <c r="B31" s="25"/>
      <c r="C31" s="25"/>
      <c r="D31" s="25"/>
    </row>
    <row r="32" spans="1:4" x14ac:dyDescent="0.2">
      <c r="B32" s="24" t="s">
        <v>141</v>
      </c>
      <c r="C32" s="24"/>
      <c r="D32" s="24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3" t="s">
        <v>53</v>
      </c>
      <c r="B61" s="22">
        <f>+B59+B60</f>
        <v>148101</v>
      </c>
      <c r="C61" s="22">
        <f t="shared" ref="C61:D61" si="13">+C59+C60</f>
        <v>162431</v>
      </c>
      <c r="D61" s="22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6" thickTop="1" x14ac:dyDescent="0.2"/>
    <row r="71" spans="1:4" x14ac:dyDescent="0.2">
      <c r="A71" s="25" t="s">
        <v>55</v>
      </c>
      <c r="B71" s="25"/>
      <c r="C71" s="25"/>
      <c r="D71" s="25"/>
    </row>
    <row r="72" spans="1:4" x14ac:dyDescent="0.2">
      <c r="B72" s="24" t="s">
        <v>23</v>
      </c>
      <c r="C72" s="24"/>
      <c r="D72" s="24"/>
    </row>
    <row r="73" spans="1:4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5"/>
  <sheetViews>
    <sheetView tabSelected="1" topLeftCell="A10" workbookViewId="0">
      <selection activeCell="G51" sqref="G51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5" width="9.1640625" bestFit="1" customWidth="1"/>
  </cols>
  <sheetData>
    <row r="1" spans="1:17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7" x14ac:dyDescent="0.2">
      <c r="C2" s="24" t="s">
        <v>23</v>
      </c>
      <c r="D2" s="24"/>
      <c r="E2" s="24"/>
    </row>
    <row r="3" spans="1:17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7" x14ac:dyDescent="0.2">
      <c r="A4" s="18">
        <v>1</v>
      </c>
      <c r="B4" s="7" t="s">
        <v>99</v>
      </c>
    </row>
    <row r="5" spans="1:17" x14ac:dyDescent="0.2">
      <c r="A5" s="18">
        <f>+A4+0.1</f>
        <v>1.1000000000000001</v>
      </c>
      <c r="B5" s="1" t="s">
        <v>100</v>
      </c>
      <c r="C5">
        <v>1.137</v>
      </c>
      <c r="D5">
        <v>0.93100000000000005</v>
      </c>
      <c r="E5">
        <v>1.3640000000000001</v>
      </c>
      <c r="H5" t="s">
        <v>227</v>
      </c>
    </row>
    <row r="6" spans="1:17" x14ac:dyDescent="0.2">
      <c r="A6" s="18">
        <f t="shared" ref="A6:A13" si="0">+A5+0.1</f>
        <v>1.2000000000000002</v>
      </c>
      <c r="B6" s="1" t="s">
        <v>101</v>
      </c>
      <c r="C6">
        <v>0.33700000000000002</v>
      </c>
      <c r="D6">
        <v>0.48699999999999999</v>
      </c>
      <c r="E6">
        <v>0.51400000000000001</v>
      </c>
      <c r="H6" t="s">
        <v>228</v>
      </c>
    </row>
    <row r="7" spans="1:17" x14ac:dyDescent="0.2">
      <c r="A7" s="18">
        <f t="shared" si="0"/>
        <v>1.3000000000000003</v>
      </c>
      <c r="B7" s="1" t="s">
        <v>102</v>
      </c>
      <c r="C7">
        <v>0.154</v>
      </c>
      <c r="D7">
        <v>0.27800000000000002</v>
      </c>
      <c r="E7">
        <v>0.21099999999999999</v>
      </c>
      <c r="H7" t="s">
        <v>229</v>
      </c>
    </row>
    <row r="8" spans="1:17" x14ac:dyDescent="0.2">
      <c r="A8" s="18">
        <f t="shared" si="0"/>
        <v>1.4000000000000004</v>
      </c>
      <c r="B8" s="1" t="s">
        <v>149</v>
      </c>
      <c r="C8">
        <v>962.56</v>
      </c>
      <c r="D8" s="26">
        <v>1121.4100000000001</v>
      </c>
      <c r="E8">
        <v>1356.55</v>
      </c>
      <c r="H8" t="s">
        <v>230</v>
      </c>
    </row>
    <row r="9" spans="1:17" x14ac:dyDescent="0.2">
      <c r="A9" s="18">
        <f t="shared" si="0"/>
        <v>1.5000000000000004</v>
      </c>
      <c r="B9" s="1" t="s">
        <v>103</v>
      </c>
      <c r="C9">
        <v>9.125</v>
      </c>
      <c r="D9">
        <v>12.49</v>
      </c>
      <c r="E9">
        <v>9.798</v>
      </c>
      <c r="H9" t="s">
        <v>150</v>
      </c>
      <c r="Q9" t="s">
        <v>231</v>
      </c>
    </row>
    <row r="10" spans="1:17" x14ac:dyDescent="0.2">
      <c r="A10" s="18">
        <f t="shared" si="0"/>
        <v>1.6000000000000005</v>
      </c>
      <c r="B10" s="1" t="s">
        <v>104</v>
      </c>
      <c r="C10">
        <v>104.685</v>
      </c>
      <c r="D10">
        <v>93.850999999999999</v>
      </c>
      <c r="E10">
        <v>91.048000000000002</v>
      </c>
      <c r="H10" t="s">
        <v>232</v>
      </c>
    </row>
    <row r="11" spans="1:17" x14ac:dyDescent="0.2">
      <c r="A11" s="18">
        <f t="shared" si="0"/>
        <v>1.7000000000000006</v>
      </c>
      <c r="B11" s="1" t="s">
        <v>105</v>
      </c>
      <c r="C11">
        <v>26.088000000000001</v>
      </c>
      <c r="D11">
        <v>26.22</v>
      </c>
      <c r="E11">
        <v>21.433</v>
      </c>
      <c r="H11" t="s">
        <v>233</v>
      </c>
    </row>
    <row r="12" spans="1:17" x14ac:dyDescent="0.2">
      <c r="A12" s="18">
        <f t="shared" si="0"/>
        <v>1.8000000000000007</v>
      </c>
      <c r="B12" s="1" t="s">
        <v>106</v>
      </c>
      <c r="C12">
        <v>-69.471999999999994</v>
      </c>
      <c r="D12">
        <v>-55.41</v>
      </c>
      <c r="E12">
        <v>-59.817</v>
      </c>
      <c r="H12" t="s">
        <v>234</v>
      </c>
    </row>
    <row r="13" spans="1:17" x14ac:dyDescent="0.2">
      <c r="A13" s="18">
        <f t="shared" si="0"/>
        <v>1.9000000000000008</v>
      </c>
      <c r="B13" s="1" t="s">
        <v>107</v>
      </c>
      <c r="C13" s="27">
        <v>-4.7109999999999999E-2</v>
      </c>
      <c r="D13" s="27">
        <v>2.5569999999999999E-2</v>
      </c>
      <c r="E13" s="27">
        <v>0.1396</v>
      </c>
      <c r="H13" t="s">
        <v>235</v>
      </c>
    </row>
    <row r="14" spans="1:17" x14ac:dyDescent="0.2">
      <c r="A14" s="18"/>
      <c r="B14" s="3" t="s">
        <v>108</v>
      </c>
      <c r="C14">
        <v>-18577</v>
      </c>
      <c r="D14">
        <v>9355</v>
      </c>
      <c r="E14">
        <v>38321</v>
      </c>
      <c r="H14" t="s">
        <v>236</v>
      </c>
    </row>
    <row r="15" spans="1:17" x14ac:dyDescent="0.2">
      <c r="A15" s="18"/>
    </row>
    <row r="16" spans="1:17" x14ac:dyDescent="0.2">
      <c r="A16" s="18">
        <f>+A4+1</f>
        <v>2</v>
      </c>
      <c r="B16" s="17" t="s">
        <v>109</v>
      </c>
    </row>
    <row r="17" spans="1:8" x14ac:dyDescent="0.2">
      <c r="A17" s="18">
        <f>+A16+0.1</f>
        <v>2.1</v>
      </c>
      <c r="B17" s="1" t="s">
        <v>9</v>
      </c>
      <c r="C17" s="27">
        <v>0.433</v>
      </c>
      <c r="D17" s="27">
        <v>0.51390000000000002</v>
      </c>
      <c r="E17">
        <v>38.1</v>
      </c>
      <c r="H17" t="s">
        <v>237</v>
      </c>
    </row>
    <row r="18" spans="1:8" x14ac:dyDescent="0.2">
      <c r="A18" s="18">
        <f>+A17+0.1</f>
        <v>2.2000000000000002</v>
      </c>
      <c r="B18" s="1" t="s">
        <v>110</v>
      </c>
      <c r="C18" s="27">
        <v>0.33105000000000001</v>
      </c>
      <c r="D18" s="27">
        <v>0.32869999999999999</v>
      </c>
      <c r="E18" s="27">
        <v>0.28170000000000001</v>
      </c>
      <c r="H18" t="s">
        <v>238</v>
      </c>
    </row>
    <row r="19" spans="1:8" x14ac:dyDescent="0.2">
      <c r="A19" s="18"/>
      <c r="B19" s="3" t="s">
        <v>111</v>
      </c>
      <c r="C19" s="2">
        <v>130541</v>
      </c>
      <c r="D19" s="2">
        <v>120233</v>
      </c>
      <c r="E19" s="2">
        <v>77344</v>
      </c>
      <c r="H19" t="s">
        <v>239</v>
      </c>
    </row>
    <row r="20" spans="1:8" x14ac:dyDescent="0.2">
      <c r="A20" s="18">
        <f>+A18+0.1</f>
        <v>2.3000000000000003</v>
      </c>
      <c r="B20" s="1" t="s">
        <v>112</v>
      </c>
      <c r="C20" s="27">
        <v>0.3029</v>
      </c>
      <c r="D20" s="27">
        <v>0.30059999999999998</v>
      </c>
      <c r="E20" s="27">
        <v>0.24149999999999999</v>
      </c>
      <c r="H20" t="s">
        <v>240</v>
      </c>
    </row>
    <row r="21" spans="1:8" x14ac:dyDescent="0.2">
      <c r="A21" s="18"/>
      <c r="B21" s="3" t="s">
        <v>113</v>
      </c>
      <c r="C21" s="2">
        <v>119437</v>
      </c>
      <c r="D21" s="2">
        <v>109949</v>
      </c>
      <c r="E21" s="2">
        <v>66288</v>
      </c>
      <c r="H21" t="s">
        <v>241</v>
      </c>
    </row>
    <row r="22" spans="1:8" x14ac:dyDescent="0.2">
      <c r="A22" s="18">
        <f>+A20+0.1</f>
        <v>2.4000000000000004</v>
      </c>
      <c r="B22" s="1" t="s">
        <v>114</v>
      </c>
      <c r="C22" s="27">
        <v>0.25309999999999999</v>
      </c>
      <c r="D22" s="27">
        <v>0.25879999999999997</v>
      </c>
      <c r="E22" s="27">
        <v>0.20910000000000001</v>
      </c>
      <c r="H22" t="s">
        <v>242</v>
      </c>
    </row>
    <row r="23" spans="1:8" x14ac:dyDescent="0.2">
      <c r="A23" s="18"/>
    </row>
    <row r="24" spans="1:8" x14ac:dyDescent="0.2">
      <c r="A24" s="18">
        <f>+A16+1</f>
        <v>3</v>
      </c>
      <c r="B24" s="7" t="s">
        <v>115</v>
      </c>
    </row>
    <row r="25" spans="1:8" x14ac:dyDescent="0.2">
      <c r="A25" s="18">
        <f>+A24+0.1</f>
        <v>3.1</v>
      </c>
      <c r="B25" s="1" t="s">
        <v>116</v>
      </c>
      <c r="C25">
        <v>5.96</v>
      </c>
      <c r="D25">
        <v>4.5599999999999996</v>
      </c>
      <c r="E25">
        <v>3.96</v>
      </c>
      <c r="H25" t="s">
        <v>243</v>
      </c>
    </row>
    <row r="26" spans="1:8" x14ac:dyDescent="0.2">
      <c r="A26" s="18">
        <f t="shared" ref="A26:A30" si="1">+A25+0.1</f>
        <v>3.2</v>
      </c>
      <c r="B26" s="1" t="s">
        <v>117</v>
      </c>
      <c r="C26">
        <v>0.85599999999999998</v>
      </c>
      <c r="D26">
        <v>0.82</v>
      </c>
      <c r="E26">
        <v>0.79800000000000004</v>
      </c>
      <c r="H26" t="s">
        <v>244</v>
      </c>
    </row>
    <row r="27" spans="1:8" x14ac:dyDescent="0.2">
      <c r="A27" s="18">
        <f t="shared" si="1"/>
        <v>3.3000000000000003</v>
      </c>
      <c r="B27" s="1" t="s">
        <v>118</v>
      </c>
      <c r="C27">
        <v>0.745</v>
      </c>
      <c r="D27">
        <v>0.72</v>
      </c>
      <c r="E27">
        <v>0.70099999999999996</v>
      </c>
      <c r="H27" t="s">
        <v>245</v>
      </c>
    </row>
    <row r="28" spans="1:8" x14ac:dyDescent="0.2">
      <c r="A28" s="18">
        <f t="shared" si="1"/>
        <v>3.4000000000000004</v>
      </c>
      <c r="B28" s="1" t="s">
        <v>119</v>
      </c>
      <c r="C28">
        <v>41.69</v>
      </c>
      <c r="D28">
        <v>40.92</v>
      </c>
      <c r="E28">
        <v>22.08</v>
      </c>
      <c r="H28" t="s">
        <v>246</v>
      </c>
    </row>
    <row r="29" spans="1:8" x14ac:dyDescent="0.2">
      <c r="A29" s="18">
        <f t="shared" si="1"/>
        <v>3.5000000000000004</v>
      </c>
      <c r="B29" s="1" t="s">
        <v>120</v>
      </c>
      <c r="C29">
        <v>9.625</v>
      </c>
      <c r="D29">
        <v>9.6129999999999995</v>
      </c>
      <c r="E29">
        <v>4.2409999999999997</v>
      </c>
      <c r="G29" t="s">
        <v>151</v>
      </c>
    </row>
    <row r="30" spans="1:8" x14ac:dyDescent="0.2">
      <c r="A30" s="18">
        <f t="shared" si="1"/>
        <v>3.6000000000000005</v>
      </c>
      <c r="B30" s="1" t="s">
        <v>121</v>
      </c>
      <c r="C30">
        <v>6154.24</v>
      </c>
      <c r="D30">
        <v>5358.45</v>
      </c>
      <c r="E30">
        <v>4402.0600000000004</v>
      </c>
      <c r="G30" t="s">
        <v>247</v>
      </c>
    </row>
    <row r="31" spans="1:8" x14ac:dyDescent="0.2">
      <c r="A31" s="18"/>
      <c r="B31" s="3" t="s">
        <v>122</v>
      </c>
      <c r="C31">
        <v>-14723</v>
      </c>
      <c r="D31">
        <v>6517</v>
      </c>
      <c r="E31">
        <v>-63411</v>
      </c>
      <c r="G31" t="s">
        <v>152</v>
      </c>
    </row>
    <row r="32" spans="1:8" x14ac:dyDescent="0.2">
      <c r="A32" s="18"/>
    </row>
    <row r="33" spans="1:12" x14ac:dyDescent="0.2">
      <c r="A33" s="18">
        <f>+A24+1</f>
        <v>4</v>
      </c>
      <c r="B33" s="17" t="s">
        <v>123</v>
      </c>
    </row>
    <row r="34" spans="1:12" x14ac:dyDescent="0.2">
      <c r="A34" s="18">
        <f>+A33+0.1</f>
        <v>4.0999999999999996</v>
      </c>
      <c r="B34" s="1" t="s">
        <v>124</v>
      </c>
      <c r="C34">
        <v>1.1200000000000001</v>
      </c>
      <c r="D34">
        <v>1.04</v>
      </c>
      <c r="E34">
        <v>0.84799999999999998</v>
      </c>
      <c r="G34" t="s">
        <v>248</v>
      </c>
    </row>
    <row r="35" spans="1:12" x14ac:dyDescent="0.2">
      <c r="A35" s="18">
        <f t="shared" ref="A35:A37" si="2">+A34+0.1</f>
        <v>4.1999999999999993</v>
      </c>
      <c r="B35" s="1" t="s">
        <v>125</v>
      </c>
      <c r="C35">
        <v>1.8140000000000001</v>
      </c>
      <c r="D35">
        <v>1.69</v>
      </c>
      <c r="E35">
        <v>1.524</v>
      </c>
      <c r="G35" t="s">
        <v>249</v>
      </c>
    </row>
    <row r="36" spans="1:12" x14ac:dyDescent="0.2">
      <c r="A36" s="18">
        <f t="shared" si="2"/>
        <v>4.2999999999999989</v>
      </c>
      <c r="B36" s="1" t="s">
        <v>126</v>
      </c>
      <c r="C36">
        <v>40.729999999999997</v>
      </c>
      <c r="D36">
        <v>29.22</v>
      </c>
      <c r="E36">
        <v>41.75</v>
      </c>
      <c r="G36" t="s">
        <v>250</v>
      </c>
    </row>
    <row r="37" spans="1:12" x14ac:dyDescent="0.2">
      <c r="A37" s="18">
        <f t="shared" si="2"/>
        <v>4.3999999999999986</v>
      </c>
      <c r="B37" s="1" t="s">
        <v>127</v>
      </c>
      <c r="C37">
        <v>0.28299999999999997</v>
      </c>
      <c r="D37">
        <v>0.26900000000000002</v>
      </c>
      <c r="E37">
        <v>14.14</v>
      </c>
      <c r="G37" t="s">
        <v>251</v>
      </c>
    </row>
    <row r="38" spans="1:12" x14ac:dyDescent="0.2">
      <c r="A38" s="18"/>
    </row>
    <row r="39" spans="1:12" x14ac:dyDescent="0.2">
      <c r="A39" s="18">
        <f>+A33+1</f>
        <v>5</v>
      </c>
      <c r="B39" s="17" t="s">
        <v>128</v>
      </c>
    </row>
    <row r="40" spans="1:12" x14ac:dyDescent="0.2">
      <c r="A40" s="18">
        <f>+A39+0.1</f>
        <v>5.0999999999999996</v>
      </c>
      <c r="B40" s="1" t="s">
        <v>129</v>
      </c>
      <c r="C40">
        <v>22.41</v>
      </c>
      <c r="D40">
        <v>24.67</v>
      </c>
      <c r="E40">
        <v>34.369999999999997</v>
      </c>
      <c r="G40" t="s">
        <v>252</v>
      </c>
    </row>
    <row r="41" spans="1:12" x14ac:dyDescent="0.2">
      <c r="A41" s="18">
        <f t="shared" ref="A41:A44" si="3">+A40+0.1</f>
        <v>5.1999999999999993</v>
      </c>
      <c r="B41" s="3" t="s">
        <v>130</v>
      </c>
      <c r="C41">
        <v>6.15</v>
      </c>
      <c r="D41">
        <v>5.67</v>
      </c>
      <c r="E41">
        <v>3.31</v>
      </c>
      <c r="G41" t="s">
        <v>253</v>
      </c>
    </row>
    <row r="42" spans="1:12" x14ac:dyDescent="0.2">
      <c r="A42" s="18">
        <f t="shared" si="3"/>
        <v>5.2999999999999989</v>
      </c>
      <c r="B42" s="1" t="s">
        <v>131</v>
      </c>
      <c r="C42">
        <v>4.3999999999999997E-2</v>
      </c>
      <c r="D42">
        <v>3.6999999999999998E-2</v>
      </c>
      <c r="E42">
        <v>0.03</v>
      </c>
      <c r="G42" t="s">
        <v>254</v>
      </c>
    </row>
    <row r="43" spans="1:12" x14ac:dyDescent="0.2">
      <c r="A43" s="18">
        <f t="shared" si="3"/>
        <v>5.3999999999999986</v>
      </c>
      <c r="B43" s="3" t="s">
        <v>132</v>
      </c>
      <c r="C43">
        <v>3124</v>
      </c>
      <c r="D43">
        <v>3777</v>
      </c>
      <c r="E43">
        <v>3765</v>
      </c>
      <c r="G43" t="s">
        <v>255</v>
      </c>
      <c r="L43" t="s">
        <v>256</v>
      </c>
    </row>
    <row r="44" spans="1:12" x14ac:dyDescent="0.2">
      <c r="A44" s="18">
        <f t="shared" si="3"/>
        <v>5.4999999999999982</v>
      </c>
      <c r="B44" s="1" t="s">
        <v>133</v>
      </c>
      <c r="C44">
        <v>0.14899999999999999</v>
      </c>
      <c r="D44">
        <v>0.153</v>
      </c>
      <c r="E44">
        <v>0.245</v>
      </c>
      <c r="G44" t="s">
        <v>257</v>
      </c>
    </row>
    <row r="45" spans="1:12" x14ac:dyDescent="0.2">
      <c r="A45" s="18"/>
      <c r="B45" s="3" t="s">
        <v>134</v>
      </c>
      <c r="C45">
        <v>915.20899999999995</v>
      </c>
      <c r="D45">
        <v>866.221</v>
      </c>
      <c r="E45">
        <v>811.48599999999999</v>
      </c>
      <c r="G45" t="s">
        <v>258</v>
      </c>
    </row>
    <row r="46" spans="1:12" x14ac:dyDescent="0.2">
      <c r="A46" s="18">
        <f>+A44+0.1</f>
        <v>5.5999999999999979</v>
      </c>
      <c r="B46" s="1" t="s">
        <v>135</v>
      </c>
      <c r="C46">
        <v>6.641</v>
      </c>
      <c r="D46">
        <v>6.1429999999999998</v>
      </c>
      <c r="E46">
        <v>7.133</v>
      </c>
      <c r="G46" t="s">
        <v>259</v>
      </c>
    </row>
    <row r="47" spans="1:12" x14ac:dyDescent="0.2">
      <c r="A47" s="18">
        <f t="shared" ref="A47:A50" si="4">+A45+0.1</f>
        <v>0.1</v>
      </c>
      <c r="B47" s="1" t="s">
        <v>136</v>
      </c>
      <c r="C47">
        <v>196.96</v>
      </c>
      <c r="D47">
        <v>150.07</v>
      </c>
      <c r="E47">
        <v>90.64</v>
      </c>
      <c r="G47" t="s">
        <v>260</v>
      </c>
    </row>
    <row r="48" spans="1:12" x14ac:dyDescent="0.2">
      <c r="A48" s="18">
        <f t="shared" si="4"/>
        <v>5.6999999999999975</v>
      </c>
      <c r="B48" s="1" t="s">
        <v>137</v>
      </c>
      <c r="C48">
        <v>79.819999999999993</v>
      </c>
      <c r="D48">
        <v>54.98</v>
      </c>
      <c r="E48">
        <v>34.380000000000003</v>
      </c>
      <c r="G48" t="s">
        <v>262</v>
      </c>
    </row>
    <row r="49" spans="1:7" x14ac:dyDescent="0.2">
      <c r="A49" s="18">
        <f t="shared" si="4"/>
        <v>0.2</v>
      </c>
      <c r="B49" s="1" t="s">
        <v>127</v>
      </c>
      <c r="C49">
        <v>28.29</v>
      </c>
      <c r="D49">
        <v>26.97</v>
      </c>
      <c r="E49">
        <v>17.73</v>
      </c>
      <c r="G49" t="s">
        <v>261</v>
      </c>
    </row>
    <row r="50" spans="1:7" x14ac:dyDescent="0.2">
      <c r="A50" s="18">
        <f t="shared" si="4"/>
        <v>5.7999999999999972</v>
      </c>
      <c r="B50" s="1" t="s">
        <v>138</v>
      </c>
      <c r="C50">
        <v>0.746</v>
      </c>
      <c r="D50">
        <v>0.75800000000000001</v>
      </c>
      <c r="E50">
        <v>0.96399999999999997</v>
      </c>
      <c r="G50" t="s">
        <v>264</v>
      </c>
    </row>
    <row r="51" spans="1:7" x14ac:dyDescent="0.2">
      <c r="A51" s="18"/>
      <c r="B51" s="3" t="s">
        <v>139</v>
      </c>
      <c r="C51" s="26">
        <v>97326.91</v>
      </c>
      <c r="D51" s="26">
        <v>91114.51</v>
      </c>
      <c r="E51" s="26">
        <v>74581.06</v>
      </c>
      <c r="G51" t="s">
        <v>263</v>
      </c>
    </row>
    <row r="54" spans="1:7" x14ac:dyDescent="0.2">
      <c r="B54" t="s">
        <v>153</v>
      </c>
    </row>
    <row r="55" spans="1:7" x14ac:dyDescent="0.2">
      <c r="B55" t="s">
        <v>154</v>
      </c>
    </row>
    <row r="56" spans="1:7" x14ac:dyDescent="0.2">
      <c r="B56" t="s">
        <v>155</v>
      </c>
    </row>
    <row r="57" spans="1:7" x14ac:dyDescent="0.2">
      <c r="B57" t="s">
        <v>156</v>
      </c>
    </row>
    <row r="58" spans="1:7" x14ac:dyDescent="0.2">
      <c r="B58" t="s">
        <v>157</v>
      </c>
    </row>
    <row r="59" spans="1:7" x14ac:dyDescent="0.2">
      <c r="B59" t="s">
        <v>158</v>
      </c>
    </row>
    <row r="60" spans="1:7" x14ac:dyDescent="0.2">
      <c r="B60" t="s">
        <v>159</v>
      </c>
    </row>
    <row r="61" spans="1:7" x14ac:dyDescent="0.2">
      <c r="B61" t="s">
        <v>160</v>
      </c>
    </row>
    <row r="62" spans="1:7" x14ac:dyDescent="0.2">
      <c r="B62" t="s">
        <v>161</v>
      </c>
    </row>
    <row r="63" spans="1:7" x14ac:dyDescent="0.2">
      <c r="B63" t="s">
        <v>162</v>
      </c>
    </row>
    <row r="64" spans="1:7" x14ac:dyDescent="0.2">
      <c r="B64" t="s">
        <v>163</v>
      </c>
    </row>
    <row r="65" spans="2:2" x14ac:dyDescent="0.2">
      <c r="B65" t="s">
        <v>164</v>
      </c>
    </row>
    <row r="66" spans="2:2" x14ac:dyDescent="0.2">
      <c r="B66" t="s">
        <v>165</v>
      </c>
    </row>
    <row r="67" spans="2:2" x14ac:dyDescent="0.2">
      <c r="B67" t="s">
        <v>166</v>
      </c>
    </row>
    <row r="68" spans="2:2" x14ac:dyDescent="0.2">
      <c r="B68" t="s">
        <v>167</v>
      </c>
    </row>
    <row r="69" spans="2:2" x14ac:dyDescent="0.2">
      <c r="B69" t="s">
        <v>168</v>
      </c>
    </row>
    <row r="70" spans="2:2" x14ac:dyDescent="0.2">
      <c r="B70" t="s">
        <v>169</v>
      </c>
    </row>
    <row r="71" spans="2:2" x14ac:dyDescent="0.2">
      <c r="B71" t="s">
        <v>170</v>
      </c>
    </row>
    <row r="72" spans="2:2" x14ac:dyDescent="0.2">
      <c r="B72" t="s">
        <v>171</v>
      </c>
    </row>
    <row r="73" spans="2:2" x14ac:dyDescent="0.2">
      <c r="B73" t="s">
        <v>172</v>
      </c>
    </row>
    <row r="74" spans="2:2" x14ac:dyDescent="0.2">
      <c r="B74" t="s">
        <v>173</v>
      </c>
    </row>
    <row r="75" spans="2:2" x14ac:dyDescent="0.2">
      <c r="B75" t="s">
        <v>174</v>
      </c>
    </row>
    <row r="76" spans="2:2" x14ac:dyDescent="0.2">
      <c r="B76" t="s">
        <v>175</v>
      </c>
    </row>
    <row r="77" spans="2:2" x14ac:dyDescent="0.2">
      <c r="B77" t="s">
        <v>176</v>
      </c>
    </row>
    <row r="78" spans="2:2" x14ac:dyDescent="0.2">
      <c r="B78" t="s">
        <v>177</v>
      </c>
    </row>
    <row r="79" spans="2:2" x14ac:dyDescent="0.2">
      <c r="B79" t="s">
        <v>178</v>
      </c>
    </row>
    <row r="80" spans="2:2" x14ac:dyDescent="0.2">
      <c r="B80" t="s">
        <v>179</v>
      </c>
    </row>
    <row r="81" spans="2:4" x14ac:dyDescent="0.2">
      <c r="B81" t="s">
        <v>180</v>
      </c>
    </row>
    <row r="82" spans="2:4" x14ac:dyDescent="0.2">
      <c r="B82" t="s">
        <v>181</v>
      </c>
    </row>
    <row r="83" spans="2:4" x14ac:dyDescent="0.2">
      <c r="B83" t="s">
        <v>182</v>
      </c>
    </row>
    <row r="84" spans="2:4" x14ac:dyDescent="0.2">
      <c r="B84" t="s">
        <v>183</v>
      </c>
    </row>
    <row r="85" spans="2:4" x14ac:dyDescent="0.2">
      <c r="B85" t="s">
        <v>184</v>
      </c>
    </row>
    <row r="86" spans="2:4" x14ac:dyDescent="0.2">
      <c r="B86" t="s">
        <v>186</v>
      </c>
    </row>
    <row r="87" spans="2:4" x14ac:dyDescent="0.2">
      <c r="B87" t="s">
        <v>185</v>
      </c>
    </row>
    <row r="88" spans="2:4" x14ac:dyDescent="0.2">
      <c r="B88" t="s">
        <v>187</v>
      </c>
    </row>
    <row r="89" spans="2:4" x14ac:dyDescent="0.2">
      <c r="B89" t="s">
        <v>188</v>
      </c>
    </row>
    <row r="90" spans="2:4" x14ac:dyDescent="0.2">
      <c r="B90" t="s">
        <v>189</v>
      </c>
    </row>
    <row r="91" spans="2:4" x14ac:dyDescent="0.2">
      <c r="B91" t="s">
        <v>190</v>
      </c>
    </row>
    <row r="92" spans="2:4" x14ac:dyDescent="0.2">
      <c r="B92" t="s">
        <v>192</v>
      </c>
    </row>
    <row r="93" spans="2:4" x14ac:dyDescent="0.2">
      <c r="B93" t="s">
        <v>193</v>
      </c>
    </row>
    <row r="94" spans="2:4" x14ac:dyDescent="0.2">
      <c r="B94" t="s">
        <v>191</v>
      </c>
    </row>
    <row r="95" spans="2:4" x14ac:dyDescent="0.2">
      <c r="B95" t="s">
        <v>194</v>
      </c>
    </row>
    <row r="96" spans="2:4" x14ac:dyDescent="0.2">
      <c r="B96" t="s">
        <v>195</v>
      </c>
      <c r="D96" t="s">
        <v>196</v>
      </c>
    </row>
    <row r="97" spans="2:2" x14ac:dyDescent="0.2">
      <c r="B97" t="s">
        <v>197</v>
      </c>
    </row>
    <row r="98" spans="2:2" x14ac:dyDescent="0.2">
      <c r="B98" t="s">
        <v>198</v>
      </c>
    </row>
    <row r="99" spans="2:2" x14ac:dyDescent="0.2">
      <c r="B99" t="s">
        <v>199</v>
      </c>
    </row>
    <row r="102" spans="2:2" x14ac:dyDescent="0.2">
      <c r="B102" t="s">
        <v>200</v>
      </c>
    </row>
    <row r="103" spans="2:2" x14ac:dyDescent="0.2">
      <c r="B103" t="s">
        <v>201</v>
      </c>
    </row>
    <row r="104" spans="2:2" x14ac:dyDescent="0.2">
      <c r="B104" t="s">
        <v>202</v>
      </c>
    </row>
    <row r="106" spans="2:2" x14ac:dyDescent="0.2">
      <c r="B106" t="s">
        <v>203</v>
      </c>
    </row>
    <row r="107" spans="2:2" x14ac:dyDescent="0.2">
      <c r="B107" t="s">
        <v>205</v>
      </c>
    </row>
    <row r="108" spans="2:2" x14ac:dyDescent="0.2">
      <c r="B108" t="s">
        <v>204</v>
      </c>
    </row>
    <row r="110" spans="2:2" x14ac:dyDescent="0.2">
      <c r="B110" t="s">
        <v>206</v>
      </c>
    </row>
    <row r="111" spans="2:2" x14ac:dyDescent="0.2">
      <c r="B111" t="s">
        <v>207</v>
      </c>
    </row>
    <row r="112" spans="2:2" x14ac:dyDescent="0.2">
      <c r="B112" t="s">
        <v>208</v>
      </c>
    </row>
    <row r="113" spans="2:2" x14ac:dyDescent="0.2">
      <c r="B113" t="s">
        <v>209</v>
      </c>
    </row>
    <row r="114" spans="2:2" x14ac:dyDescent="0.2">
      <c r="B114" t="s">
        <v>211</v>
      </c>
    </row>
    <row r="115" spans="2:2" x14ac:dyDescent="0.2">
      <c r="B115" t="s">
        <v>210</v>
      </c>
    </row>
    <row r="117" spans="2:2" x14ac:dyDescent="0.2">
      <c r="B117" t="s">
        <v>212</v>
      </c>
    </row>
    <row r="118" spans="2:2" x14ac:dyDescent="0.2">
      <c r="B118" t="s">
        <v>213</v>
      </c>
    </row>
    <row r="119" spans="2:2" x14ac:dyDescent="0.2">
      <c r="B119" t="s">
        <v>214</v>
      </c>
    </row>
    <row r="121" spans="2:2" x14ac:dyDescent="0.2">
      <c r="B121" t="s">
        <v>215</v>
      </c>
    </row>
    <row r="122" spans="2:2" x14ac:dyDescent="0.2">
      <c r="B122" t="s">
        <v>216</v>
      </c>
    </row>
    <row r="123" spans="2:2" x14ac:dyDescent="0.2">
      <c r="B123" t="s">
        <v>217</v>
      </c>
    </row>
    <row r="125" spans="2:2" x14ac:dyDescent="0.2">
      <c r="B125" t="s">
        <v>218</v>
      </c>
    </row>
    <row r="126" spans="2:2" x14ac:dyDescent="0.2">
      <c r="B126" t="s">
        <v>219</v>
      </c>
    </row>
    <row r="127" spans="2:2" x14ac:dyDescent="0.2">
      <c r="B127" t="s">
        <v>220</v>
      </c>
    </row>
    <row r="129" spans="2:2" x14ac:dyDescent="0.2">
      <c r="B129" t="s">
        <v>222</v>
      </c>
    </row>
    <row r="130" spans="2:2" x14ac:dyDescent="0.2">
      <c r="B130" t="s">
        <v>221</v>
      </c>
    </row>
    <row r="131" spans="2:2" x14ac:dyDescent="0.2">
      <c r="B131" t="s">
        <v>223</v>
      </c>
    </row>
    <row r="133" spans="2:2" x14ac:dyDescent="0.2">
      <c r="B133" t="s">
        <v>224</v>
      </c>
    </row>
    <row r="134" spans="2:2" x14ac:dyDescent="0.2">
      <c r="B134" t="s">
        <v>225</v>
      </c>
    </row>
    <row r="135" spans="2:2" x14ac:dyDescent="0.2">
      <c r="B135" t="s">
        <v>226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dcterms:created xsi:type="dcterms:W3CDTF">2020-05-18T16:32:37Z</dcterms:created>
  <dcterms:modified xsi:type="dcterms:W3CDTF">2023-08-25T14:36:33Z</dcterms:modified>
</cp:coreProperties>
</file>