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sonal Admin\Excel\"/>
    </mc:Choice>
  </mc:AlternateContent>
  <xr:revisionPtr revIDLastSave="0" documentId="13_ncr:1_{77E3461B-9A3E-4760-B818-35EDAE580CBE}" xr6:coauthVersionLast="47" xr6:coauthVersionMax="47" xr10:uidLastSave="{00000000-0000-0000-0000-000000000000}"/>
  <bookViews>
    <workbookView xWindow="-28920" yWindow="-1020" windowWidth="29040" windowHeight="158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4" l="1"/>
  <c r="B53" i="4" s="1"/>
  <c r="B55" i="4"/>
  <c r="C55" i="4"/>
  <c r="D55" i="4"/>
  <c r="E55" i="4"/>
  <c r="F55" i="4"/>
  <c r="G55" i="4"/>
  <c r="H55" i="4"/>
  <c r="I55" i="4"/>
  <c r="C52" i="4"/>
  <c r="D52" i="4"/>
  <c r="D53" i="4" s="1"/>
  <c r="E52" i="4"/>
  <c r="F52" i="4"/>
  <c r="G52" i="4"/>
  <c r="H52" i="4"/>
  <c r="I52" i="4"/>
  <c r="I53" i="4" s="1"/>
  <c r="C53" i="4"/>
  <c r="E53" i="4"/>
  <c r="F53" i="4"/>
  <c r="G53" i="4"/>
  <c r="H53" i="4"/>
  <c r="B54" i="4"/>
  <c r="C54" i="4"/>
  <c r="D54" i="4"/>
  <c r="E54" i="4"/>
  <c r="F54" i="4"/>
  <c r="G54" i="4"/>
  <c r="H54" i="4"/>
  <c r="I54" i="4"/>
  <c r="J53" i="4" l="1"/>
  <c r="K53" i="4"/>
  <c r="L53" i="4"/>
  <c r="M53" i="4"/>
  <c r="N53" i="4"/>
  <c r="B23" i="4" l="1"/>
  <c r="C57" i="4"/>
  <c r="D57" i="4"/>
  <c r="E57" i="4"/>
  <c r="F57" i="4"/>
  <c r="G57" i="4"/>
  <c r="H57" i="4"/>
  <c r="I57" i="4"/>
  <c r="B57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23" i="4"/>
  <c r="F23" i="4"/>
  <c r="G51" i="4" s="1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2" i="4"/>
  <c r="B21" i="4"/>
  <c r="K18" i="4"/>
  <c r="L18" i="4"/>
  <c r="M18" i="4"/>
  <c r="N18" i="4"/>
  <c r="J19" i="4"/>
  <c r="K19" i="4"/>
  <c r="L19" i="4"/>
  <c r="M19" i="4"/>
  <c r="N19" i="4"/>
  <c r="C17" i="4"/>
  <c r="D17" i="4"/>
  <c r="E17" i="4"/>
  <c r="F17" i="4"/>
  <c r="G17" i="4"/>
  <c r="H17" i="4"/>
  <c r="I17" i="4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F150" i="3"/>
  <c r="F151" i="3" s="1"/>
  <c r="G150" i="3"/>
  <c r="H150" i="3"/>
  <c r="I150" i="3"/>
  <c r="C154" i="3"/>
  <c r="D154" i="3"/>
  <c r="E154" i="3"/>
  <c r="F154" i="3"/>
  <c r="G154" i="3"/>
  <c r="H154" i="3"/>
  <c r="I154" i="3"/>
  <c r="C157" i="3"/>
  <c r="D157" i="3"/>
  <c r="E157" i="3"/>
  <c r="F157" i="3"/>
  <c r="G157" i="3"/>
  <c r="H157" i="3"/>
  <c r="I158" i="3" s="1"/>
  <c r="I157" i="3"/>
  <c r="C160" i="3"/>
  <c r="C153" i="3" s="1"/>
  <c r="D160" i="3"/>
  <c r="E160" i="3"/>
  <c r="F160" i="3"/>
  <c r="G160" i="3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H120" i="3"/>
  <c r="I120" i="3"/>
  <c r="C122" i="3"/>
  <c r="D122" i="3"/>
  <c r="E122" i="3"/>
  <c r="F122" i="3"/>
  <c r="G122" i="3"/>
  <c r="H122" i="3"/>
  <c r="I122" i="3"/>
  <c r="C124" i="3"/>
  <c r="D124" i="3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F131" i="3"/>
  <c r="G131" i="3"/>
  <c r="H131" i="3"/>
  <c r="I131" i="3"/>
  <c r="I132" i="3" s="1"/>
  <c r="C135" i="3"/>
  <c r="D135" i="3"/>
  <c r="E135" i="3"/>
  <c r="E128" i="3" s="1"/>
  <c r="F135" i="3"/>
  <c r="G135" i="3"/>
  <c r="H135" i="3"/>
  <c r="H128" i="3" s="1"/>
  <c r="I135" i="3"/>
  <c r="C138" i="3"/>
  <c r="D138" i="3"/>
  <c r="D139" i="3" s="1"/>
  <c r="E138" i="3"/>
  <c r="F138" i="3"/>
  <c r="G138" i="3"/>
  <c r="H138" i="3"/>
  <c r="I138" i="3"/>
  <c r="C141" i="3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89" i="3"/>
  <c r="E89" i="3"/>
  <c r="F89" i="3"/>
  <c r="G89" i="3"/>
  <c r="H89" i="3"/>
  <c r="H90" i="3" s="1"/>
  <c r="H92" i="3" s="1"/>
  <c r="I89" i="3"/>
  <c r="C91" i="3"/>
  <c r="D91" i="3"/>
  <c r="E91" i="3"/>
  <c r="F91" i="3"/>
  <c r="G91" i="3"/>
  <c r="H91" i="3"/>
  <c r="I91" i="3"/>
  <c r="C93" i="3"/>
  <c r="D93" i="3"/>
  <c r="E93" i="3"/>
  <c r="F93" i="3"/>
  <c r="G93" i="3"/>
  <c r="H93" i="3"/>
  <c r="I93" i="3"/>
  <c r="C95" i="3"/>
  <c r="D95" i="3"/>
  <c r="E95" i="3"/>
  <c r="F95" i="3"/>
  <c r="G95" i="3"/>
  <c r="H95" i="3"/>
  <c r="I95" i="3"/>
  <c r="C100" i="3"/>
  <c r="D100" i="3"/>
  <c r="E100" i="3"/>
  <c r="F100" i="3"/>
  <c r="G100" i="3"/>
  <c r="H100" i="3"/>
  <c r="I100" i="3"/>
  <c r="I101" i="3" s="1"/>
  <c r="C104" i="3"/>
  <c r="D104" i="3"/>
  <c r="E104" i="3"/>
  <c r="F104" i="3"/>
  <c r="G104" i="3"/>
  <c r="H104" i="3"/>
  <c r="I104" i="3"/>
  <c r="C107" i="3"/>
  <c r="D107" i="3"/>
  <c r="E107" i="3"/>
  <c r="F107" i="3"/>
  <c r="F108" i="3" s="1"/>
  <c r="G107" i="3"/>
  <c r="H107" i="3"/>
  <c r="I107" i="3"/>
  <c r="C110" i="3"/>
  <c r="D110" i="3"/>
  <c r="E110" i="3"/>
  <c r="E111" i="3" s="1"/>
  <c r="F110" i="3"/>
  <c r="G110" i="3"/>
  <c r="H110" i="3"/>
  <c r="I110" i="3"/>
  <c r="C56" i="3"/>
  <c r="D56" i="3"/>
  <c r="E56" i="3"/>
  <c r="F56" i="3"/>
  <c r="G56" i="3"/>
  <c r="H56" i="3"/>
  <c r="I56" i="3"/>
  <c r="D58" i="3"/>
  <c r="E58" i="3"/>
  <c r="F58" i="3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69" i="3"/>
  <c r="D69" i="3"/>
  <c r="E69" i="3"/>
  <c r="F69" i="3"/>
  <c r="F70" i="3" s="1"/>
  <c r="G69" i="3"/>
  <c r="H69" i="3"/>
  <c r="I69" i="3"/>
  <c r="I70" i="3" s="1"/>
  <c r="C73" i="3"/>
  <c r="D73" i="3"/>
  <c r="E73" i="3"/>
  <c r="E74" i="3" s="1"/>
  <c r="F73" i="3"/>
  <c r="G73" i="3"/>
  <c r="H73" i="3"/>
  <c r="I73" i="3"/>
  <c r="C76" i="3"/>
  <c r="D76" i="3"/>
  <c r="E76" i="3"/>
  <c r="E77" i="3" s="1"/>
  <c r="F76" i="3"/>
  <c r="G76" i="3"/>
  <c r="H76" i="3"/>
  <c r="I76" i="3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G166" i="3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9" i="3" s="1"/>
  <c r="F181" i="3" s="1"/>
  <c r="F178" i="3"/>
  <c r="G178" i="3"/>
  <c r="H178" i="3"/>
  <c r="I178" i="3"/>
  <c r="H179" i="3"/>
  <c r="H181" i="3" s="1"/>
  <c r="C180" i="3"/>
  <c r="D180" i="3"/>
  <c r="E180" i="3"/>
  <c r="F180" i="3"/>
  <c r="G180" i="3"/>
  <c r="H180" i="3"/>
  <c r="I180" i="3"/>
  <c r="C185" i="3"/>
  <c r="D185" i="3"/>
  <c r="E185" i="3"/>
  <c r="F185" i="3"/>
  <c r="F188" i="3" s="1"/>
  <c r="G185" i="3"/>
  <c r="H185" i="3"/>
  <c r="I185" i="3"/>
  <c r="C189" i="3"/>
  <c r="D189" i="3"/>
  <c r="E189" i="3"/>
  <c r="F189" i="3"/>
  <c r="G189" i="3"/>
  <c r="G190" i="3" s="1"/>
  <c r="H189" i="3"/>
  <c r="I189" i="3"/>
  <c r="I182" i="3" s="1"/>
  <c r="C192" i="3"/>
  <c r="D192" i="3"/>
  <c r="E192" i="3"/>
  <c r="F192" i="3"/>
  <c r="G192" i="3"/>
  <c r="H192" i="3"/>
  <c r="H193" i="3" s="1"/>
  <c r="I192" i="3"/>
  <c r="C195" i="3"/>
  <c r="D195" i="3"/>
  <c r="E195" i="3"/>
  <c r="F195" i="3"/>
  <c r="G195" i="3"/>
  <c r="G196" i="3" s="1"/>
  <c r="H195" i="3"/>
  <c r="I195" i="3"/>
  <c r="I196" i="3" s="1"/>
  <c r="C204" i="3"/>
  <c r="D204" i="3"/>
  <c r="E204" i="3"/>
  <c r="F204" i="3"/>
  <c r="F205" i="3" s="1"/>
  <c r="G204" i="3"/>
  <c r="G201" i="3" s="1"/>
  <c r="H204" i="3"/>
  <c r="I204" i="3"/>
  <c r="C208" i="3"/>
  <c r="D208" i="3"/>
  <c r="E208" i="3"/>
  <c r="E209" i="3" s="1"/>
  <c r="F208" i="3"/>
  <c r="G208" i="3"/>
  <c r="H208" i="3"/>
  <c r="I208" i="3"/>
  <c r="C214" i="3"/>
  <c r="D214" i="3"/>
  <c r="E214" i="3"/>
  <c r="F214" i="3"/>
  <c r="G214" i="3"/>
  <c r="H214" i="3"/>
  <c r="I214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G54" i="3"/>
  <c r="H54" i="3"/>
  <c r="I54" i="3"/>
  <c r="C85" i="3"/>
  <c r="D85" i="3"/>
  <c r="E85" i="3"/>
  <c r="F85" i="3"/>
  <c r="F86" i="3" s="1"/>
  <c r="G85" i="3"/>
  <c r="H85" i="3"/>
  <c r="I85" i="3"/>
  <c r="C116" i="3"/>
  <c r="D116" i="3"/>
  <c r="E116" i="3"/>
  <c r="F116" i="3"/>
  <c r="G116" i="3"/>
  <c r="G117" i="3" s="1"/>
  <c r="H116" i="3"/>
  <c r="I116" i="3"/>
  <c r="B178" i="3"/>
  <c r="B179" i="3" s="1"/>
  <c r="B174" i="3"/>
  <c r="B175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C145" i="3"/>
  <c r="D145" i="3"/>
  <c r="E145" i="3"/>
  <c r="F145" i="3"/>
  <c r="F137" i="3" s="1"/>
  <c r="G145" i="3"/>
  <c r="G146" i="3" s="1"/>
  <c r="H145" i="3"/>
  <c r="I145" i="3"/>
  <c r="C147" i="3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E199" i="3"/>
  <c r="F199" i="3"/>
  <c r="G199" i="3"/>
  <c r="H199" i="3"/>
  <c r="I199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209" i="3" s="1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196" i="3" l="1"/>
  <c r="D194" i="3"/>
  <c r="F167" i="3"/>
  <c r="D77" i="3"/>
  <c r="D111" i="3"/>
  <c r="G94" i="3"/>
  <c r="D142" i="3"/>
  <c r="I136" i="3"/>
  <c r="G153" i="3"/>
  <c r="I188" i="3"/>
  <c r="J188" i="3" s="1"/>
  <c r="K188" i="3" s="1"/>
  <c r="I66" i="3"/>
  <c r="D90" i="3"/>
  <c r="H139" i="3"/>
  <c r="D125" i="3"/>
  <c r="E151" i="3"/>
  <c r="I51" i="4"/>
  <c r="D215" i="3"/>
  <c r="I77" i="3"/>
  <c r="E132" i="3"/>
  <c r="H51" i="4"/>
  <c r="H200" i="3"/>
  <c r="D103" i="3"/>
  <c r="H117" i="3"/>
  <c r="H119" i="3" s="1"/>
  <c r="G86" i="3"/>
  <c r="F55" i="3"/>
  <c r="F57" i="3" s="1"/>
  <c r="I209" i="3"/>
  <c r="E108" i="3"/>
  <c r="G121" i="3"/>
  <c r="D158" i="3"/>
  <c r="F51" i="4"/>
  <c r="I147" i="3"/>
  <c r="H201" i="3"/>
  <c r="F105" i="3"/>
  <c r="D216" i="3"/>
  <c r="G147" i="3"/>
  <c r="G148" i="3" s="1"/>
  <c r="C162" i="3"/>
  <c r="E31" i="4"/>
  <c r="B88" i="3"/>
  <c r="B177" i="3"/>
  <c r="I55" i="3"/>
  <c r="F193" i="3"/>
  <c r="E186" i="3"/>
  <c r="I167" i="3"/>
  <c r="H94" i="3"/>
  <c r="F90" i="3"/>
  <c r="D31" i="4"/>
  <c r="C31" i="4"/>
  <c r="D51" i="4"/>
  <c r="B190" i="3"/>
  <c r="I206" i="3"/>
  <c r="F74" i="3"/>
  <c r="E63" i="3"/>
  <c r="E65" i="3" s="1"/>
  <c r="H108" i="3"/>
  <c r="G105" i="3"/>
  <c r="H155" i="3"/>
  <c r="I18" i="4"/>
  <c r="B31" i="4"/>
  <c r="E51" i="4"/>
  <c r="G60" i="4"/>
  <c r="J174" i="3"/>
  <c r="I31" i="4"/>
  <c r="H31" i="4"/>
  <c r="F94" i="3"/>
  <c r="F96" i="3" s="1"/>
  <c r="G162" i="3"/>
  <c r="F155" i="3"/>
  <c r="G31" i="4"/>
  <c r="G193" i="3"/>
  <c r="H175" i="3"/>
  <c r="H177" i="3" s="1"/>
  <c r="E171" i="3"/>
  <c r="E173" i="3" s="1"/>
  <c r="I74" i="3"/>
  <c r="I63" i="3"/>
  <c r="I65" i="3" s="1"/>
  <c r="F59" i="3"/>
  <c r="I94" i="3"/>
  <c r="I96" i="3" s="1"/>
  <c r="E158" i="3"/>
  <c r="F31" i="4"/>
  <c r="F32" i="4"/>
  <c r="I128" i="3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J203" i="3" s="1"/>
  <c r="K203" i="3" s="1"/>
  <c r="L203" i="3" s="1"/>
  <c r="M203" i="3" s="1"/>
  <c r="N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J191" i="3" s="1"/>
  <c r="K191" i="3" s="1"/>
  <c r="L191" i="3" s="1"/>
  <c r="M191" i="3" s="1"/>
  <c r="N191" i="3" s="1"/>
  <c r="I179" i="3"/>
  <c r="I181" i="3" s="1"/>
  <c r="G167" i="3"/>
  <c r="G169" i="3" s="1"/>
  <c r="H77" i="3"/>
  <c r="H63" i="3"/>
  <c r="H65" i="3" s="1"/>
  <c r="E59" i="3"/>
  <c r="E61" i="3" s="1"/>
  <c r="I103" i="3"/>
  <c r="J103" i="3" s="1"/>
  <c r="K103" i="3" s="1"/>
  <c r="C103" i="3"/>
  <c r="D94" i="3"/>
  <c r="D96" i="3" s="1"/>
  <c r="D92" i="3"/>
  <c r="E90" i="3"/>
  <c r="E92" i="3" s="1"/>
  <c r="D134" i="3"/>
  <c r="G125" i="3"/>
  <c r="E121" i="3"/>
  <c r="E123" i="3" s="1"/>
  <c r="I155" i="3"/>
  <c r="E18" i="4"/>
  <c r="I39" i="4"/>
  <c r="G64" i="4"/>
  <c r="F64" i="4"/>
  <c r="E201" i="3"/>
  <c r="E203" i="3" s="1"/>
  <c r="E57" i="3"/>
  <c r="B57" i="3"/>
  <c r="E147" i="3"/>
  <c r="E149" i="3" s="1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D177" i="3" s="1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I60" i="4"/>
  <c r="H64" i="4"/>
  <c r="I86" i="3"/>
  <c r="I88" i="3" s="1"/>
  <c r="I216" i="3"/>
  <c r="J216" i="3" s="1"/>
  <c r="C206" i="3"/>
  <c r="C201" i="3"/>
  <c r="C207" i="3"/>
  <c r="E187" i="3"/>
  <c r="C182" i="3"/>
  <c r="C184" i="3" s="1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7" i="3"/>
  <c r="I186" i="3"/>
  <c r="B77" i="3"/>
  <c r="G215" i="3"/>
  <c r="G207" i="3"/>
  <c r="D156" i="3"/>
  <c r="E155" i="3"/>
  <c r="C59" i="3"/>
  <c r="C61" i="3" s="1"/>
  <c r="B74" i="3"/>
  <c r="B139" i="3"/>
  <c r="B197" i="3"/>
  <c r="B196" i="3"/>
  <c r="F210" i="3"/>
  <c r="F206" i="3"/>
  <c r="F200" i="3"/>
  <c r="I159" i="3"/>
  <c r="J159" i="3" s="1"/>
  <c r="K159" i="3" s="1"/>
  <c r="L159" i="3" s="1"/>
  <c r="M159" i="3" s="1"/>
  <c r="N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84" i="3" s="1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K58" i="3" s="1"/>
  <c r="L58" i="3" s="1"/>
  <c r="M58" i="3" s="1"/>
  <c r="N58" i="3" s="1"/>
  <c r="B105" i="3"/>
  <c r="C105" i="3"/>
  <c r="C63" i="3"/>
  <c r="C65" i="3" s="1"/>
  <c r="B72" i="3"/>
  <c r="B70" i="3"/>
  <c r="B137" i="3"/>
  <c r="B136" i="3"/>
  <c r="B194" i="3"/>
  <c r="B193" i="3"/>
  <c r="B66" i="3"/>
  <c r="F203" i="3"/>
  <c r="C165" i="3"/>
  <c r="C86" i="3"/>
  <c r="C146" i="3"/>
  <c r="B173" i="3"/>
  <c r="C191" i="3"/>
  <c r="C190" i="3"/>
  <c r="D72" i="3"/>
  <c r="E70" i="3"/>
  <c r="F153" i="3"/>
  <c r="G161" i="3"/>
  <c r="J116" i="3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H142" i="3"/>
  <c r="F125" i="3"/>
  <c r="F127" i="3" s="1"/>
  <c r="D162" i="3"/>
  <c r="E162" i="3"/>
  <c r="C156" i="3"/>
  <c r="G152" i="3"/>
  <c r="E39" i="4"/>
  <c r="H32" i="4"/>
  <c r="F60" i="4"/>
  <c r="F97" i="3"/>
  <c r="E127" i="3"/>
  <c r="G32" i="4"/>
  <c r="E64" i="4"/>
  <c r="F146" i="3"/>
  <c r="F216" i="3"/>
  <c r="I197" i="3"/>
  <c r="J197" i="3" s="1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85" i="3" s="1"/>
  <c r="L85" i="3" s="1"/>
  <c r="K116" i="3"/>
  <c r="L116" i="3" s="1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C80" i="3"/>
  <c r="F63" i="3"/>
  <c r="F65" i="3" s="1"/>
  <c r="E101" i="3"/>
  <c r="C97" i="3"/>
  <c r="C98" i="3" s="1"/>
  <c r="I90" i="3"/>
  <c r="I92" i="3" s="1"/>
  <c r="C88" i="3"/>
  <c r="H121" i="3"/>
  <c r="H123" i="3" s="1"/>
  <c r="C152" i="3"/>
  <c r="J89" i="3"/>
  <c r="K89" i="3" s="1"/>
  <c r="J170" i="3"/>
  <c r="K170" i="3" s="1"/>
  <c r="L170" i="3" s="1"/>
  <c r="M170" i="3" s="1"/>
  <c r="N170" i="3" s="1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K93" i="3" s="1"/>
  <c r="L93" i="3" s="1"/>
  <c r="M93" i="3" s="1"/>
  <c r="N93" i="3" s="1"/>
  <c r="I175" i="3"/>
  <c r="I177" i="3" s="1"/>
  <c r="C77" i="3"/>
  <c r="H74" i="3"/>
  <c r="G97" i="3"/>
  <c r="G137" i="3"/>
  <c r="G127" i="3"/>
  <c r="I125" i="3"/>
  <c r="I127" i="3" s="1"/>
  <c r="I162" i="3"/>
  <c r="J162" i="3" s="1"/>
  <c r="D153" i="3"/>
  <c r="J62" i="3"/>
  <c r="K62" i="3" s="1"/>
  <c r="L62" i="3" s="1"/>
  <c r="M62" i="3" s="1"/>
  <c r="N62" i="3" s="1"/>
  <c r="J124" i="3"/>
  <c r="K124" i="3" s="1"/>
  <c r="L124" i="3" s="1"/>
  <c r="M124" i="3" s="1"/>
  <c r="N124" i="3" s="1"/>
  <c r="G39" i="4"/>
  <c r="C60" i="4"/>
  <c r="C64" i="4"/>
  <c r="C175" i="3"/>
  <c r="C177" i="3" s="1"/>
  <c r="D63" i="3"/>
  <c r="D65" i="3" s="1"/>
  <c r="E103" i="3"/>
  <c r="G88" i="3"/>
  <c r="H134" i="3"/>
  <c r="D123" i="3"/>
  <c r="G156" i="3"/>
  <c r="J178" i="3"/>
  <c r="K178" i="3"/>
  <c r="L178" i="3" s="1"/>
  <c r="M178" i="3" s="1"/>
  <c r="N178" i="3" s="1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88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H129" i="3" s="1"/>
  <c r="C128" i="3"/>
  <c r="F142" i="3"/>
  <c r="D132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4" i="3"/>
  <c r="J184" i="3" s="1"/>
  <c r="K184" i="3" s="1"/>
  <c r="E183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E43" i="4" l="1"/>
  <c r="H183" i="3"/>
  <c r="F98" i="3"/>
  <c r="F202" i="3"/>
  <c r="G98" i="3"/>
  <c r="I43" i="4"/>
  <c r="F67" i="3"/>
  <c r="G43" i="4"/>
  <c r="E67" i="3"/>
  <c r="G149" i="3"/>
  <c r="H184" i="3"/>
  <c r="I183" i="3"/>
  <c r="I148" i="3"/>
  <c r="D43" i="4"/>
  <c r="L54" i="3"/>
  <c r="L52" i="3" s="1"/>
  <c r="K52" i="3"/>
  <c r="K164" i="3"/>
  <c r="K182" i="3" s="1"/>
  <c r="L166" i="3"/>
  <c r="L164" i="3" s="1"/>
  <c r="L89" i="3"/>
  <c r="M89" i="3" s="1"/>
  <c r="N89" i="3" s="1"/>
  <c r="K83" i="3"/>
  <c r="L120" i="3"/>
  <c r="M120" i="3" s="1"/>
  <c r="N120" i="3" s="1"/>
  <c r="K114" i="3"/>
  <c r="J157" i="3"/>
  <c r="J147" i="3"/>
  <c r="J160" i="3"/>
  <c r="J150" i="3" s="1"/>
  <c r="K145" i="3"/>
  <c r="L145" i="3" s="1"/>
  <c r="M145" i="3" s="1"/>
  <c r="M157" i="3" s="1"/>
  <c r="B129" i="3"/>
  <c r="K207" i="3"/>
  <c r="B67" i="3"/>
  <c r="B203" i="3"/>
  <c r="B202" i="3"/>
  <c r="J201" i="3"/>
  <c r="J214" i="3"/>
  <c r="J204" i="3" s="1"/>
  <c r="K199" i="3"/>
  <c r="B184" i="3"/>
  <c r="B183" i="3"/>
  <c r="L184" i="3"/>
  <c r="M184" i="3" s="1"/>
  <c r="L134" i="3"/>
  <c r="M134" i="3" s="1"/>
  <c r="J196" i="3"/>
  <c r="K197" i="3"/>
  <c r="J161" i="3"/>
  <c r="K162" i="3"/>
  <c r="B43" i="4"/>
  <c r="J114" i="3"/>
  <c r="C202" i="3"/>
  <c r="C203" i="3"/>
  <c r="C183" i="3"/>
  <c r="L194" i="3"/>
  <c r="M194" i="3" s="1"/>
  <c r="B149" i="3"/>
  <c r="B148" i="3"/>
  <c r="K153" i="3"/>
  <c r="J164" i="3"/>
  <c r="J83" i="3"/>
  <c r="B98" i="3"/>
  <c r="J52" i="3"/>
  <c r="J215" i="3"/>
  <c r="K216" i="3"/>
  <c r="L72" i="3"/>
  <c r="M72" i="3" s="1"/>
  <c r="H43" i="4"/>
  <c r="C43" i="4"/>
  <c r="M103" i="3"/>
  <c r="M188" i="3"/>
  <c r="M166" i="3"/>
  <c r="M116" i="3"/>
  <c r="M85" i="3"/>
  <c r="M54" i="3"/>
  <c r="D149" i="3"/>
  <c r="E148" i="3"/>
  <c r="D148" i="3"/>
  <c r="C129" i="3"/>
  <c r="G129" i="3"/>
  <c r="D129" i="3"/>
  <c r="H98" i="3"/>
  <c r="D98" i="3"/>
  <c r="E98" i="3"/>
  <c r="I98" i="3"/>
  <c r="G67" i="3"/>
  <c r="H67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E18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53" i="3" l="1"/>
  <c r="K115" i="3"/>
  <c r="L192" i="3"/>
  <c r="M147" i="3"/>
  <c r="K157" i="3"/>
  <c r="L83" i="3"/>
  <c r="L84" i="3" s="1"/>
  <c r="D18" i="3"/>
  <c r="L157" i="3"/>
  <c r="N145" i="3"/>
  <c r="N147" i="3" s="1"/>
  <c r="L147" i="3"/>
  <c r="K147" i="3"/>
  <c r="K192" i="3"/>
  <c r="K84" i="3"/>
  <c r="H18" i="3"/>
  <c r="J182" i="3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C18" i="3" s="1"/>
  <c r="F18" i="3"/>
  <c r="L153" i="3"/>
  <c r="M153" i="3" s="1"/>
  <c r="N153" i="3" s="1"/>
  <c r="L199" i="3"/>
  <c r="K201" i="3"/>
  <c r="J154" i="3"/>
  <c r="K214" i="3"/>
  <c r="K204" i="3" s="1"/>
  <c r="L216" i="3"/>
  <c r="K215" i="3"/>
  <c r="G18" i="3"/>
  <c r="J208" i="3"/>
  <c r="L207" i="3"/>
  <c r="L114" i="3"/>
  <c r="N72" i="3"/>
  <c r="N103" i="3"/>
  <c r="N134" i="3"/>
  <c r="N194" i="3"/>
  <c r="N184" i="3"/>
  <c r="N188" i="3"/>
  <c r="M164" i="3"/>
  <c r="M192" i="3" s="1"/>
  <c r="N166" i="3"/>
  <c r="N164" i="3" s="1"/>
  <c r="N116" i="3"/>
  <c r="N114" i="3" s="1"/>
  <c r="M114" i="3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57" i="3" l="1"/>
  <c r="M115" i="3"/>
  <c r="J189" i="3"/>
  <c r="K154" i="3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L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C58" i="4" l="1"/>
  <c r="D58" i="4"/>
  <c r="I58" i="4"/>
  <c r="D15" i="3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I212" i="3" s="1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E58" i="4" l="1"/>
  <c r="F58" i="4"/>
  <c r="H3" i="3"/>
  <c r="H7" i="3" s="1"/>
  <c r="M208" i="3"/>
  <c r="I71" i="3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J4" i="3" s="1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N161" i="3"/>
  <c r="N160" i="3"/>
  <c r="N150" i="3" s="1"/>
  <c r="H19" i="3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5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H212" i="3"/>
  <c r="H213" i="3"/>
  <c r="H14" i="3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G58" i="4" l="1"/>
  <c r="H13" i="3"/>
  <c r="H9" i="4" s="1"/>
  <c r="B58" i="4"/>
  <c r="H3" i="4"/>
  <c r="H24" i="4" s="1"/>
  <c r="B7" i="3"/>
  <c r="H10" i="3"/>
  <c r="H15" i="3"/>
  <c r="K38" i="3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D3" i="4"/>
  <c r="D24" i="4" s="1"/>
  <c r="D4" i="3"/>
  <c r="D4" i="4" s="1"/>
  <c r="D19" i="3"/>
  <c r="D13" i="3"/>
  <c r="D9" i="4" s="1"/>
  <c r="D7" i="3"/>
  <c r="D16" i="3"/>
  <c r="D10" i="3"/>
  <c r="K99" i="3"/>
  <c r="J97" i="3"/>
  <c r="F3" i="4"/>
  <c r="F24" i="4" s="1"/>
  <c r="F4" i="3"/>
  <c r="F4" i="4" s="1"/>
  <c r="F19" i="3"/>
  <c r="F13" i="3"/>
  <c r="F9" i="4" s="1"/>
  <c r="F7" i="3"/>
  <c r="F10" i="3"/>
  <c r="K130" i="3"/>
  <c r="J128" i="3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104" i="3" l="1"/>
  <c r="J135" i="3"/>
  <c r="H58" i="4"/>
  <c r="J8" i="3"/>
  <c r="J10" i="3" s="1"/>
  <c r="E59" i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H60" i="1" s="1"/>
  <c r="B59" i="1"/>
  <c r="B60" i="1" s="1"/>
  <c r="J9" i="3"/>
  <c r="J73" i="3"/>
  <c r="G59" i="1"/>
  <c r="G60" i="1" s="1"/>
  <c r="C59" i="1"/>
  <c r="C60" i="1" s="1"/>
  <c r="K66" i="3"/>
  <c r="L68" i="3"/>
  <c r="N206" i="3"/>
  <c r="D59" i="1"/>
  <c r="D60" i="1" s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K5" i="3" l="1"/>
  <c r="H64" i="1"/>
  <c r="H76" i="1" s="1"/>
  <c r="K6" i="3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L142" i="3"/>
  <c r="M143" i="3"/>
  <c r="L141" i="3"/>
  <c r="L131" i="3" s="1"/>
  <c r="L133" i="3" s="1"/>
  <c r="M99" i="3"/>
  <c r="L97" i="3"/>
  <c r="N4" i="3"/>
  <c r="N213" i="3"/>
  <c r="N211" i="3" s="1"/>
  <c r="M211" i="3"/>
  <c r="K69" i="3"/>
  <c r="K73" i="3" s="1"/>
  <c r="K17" i="3"/>
  <c r="C20" i="1"/>
  <c r="C64" i="1"/>
  <c r="C76" i="1" s="1"/>
  <c r="K46" i="3"/>
  <c r="K14" i="3"/>
  <c r="M68" i="3"/>
  <c r="L66" i="3"/>
  <c r="B20" i="1"/>
  <c r="B64" i="1"/>
  <c r="B76" i="1" s="1"/>
  <c r="E20" i="1"/>
  <c r="E64" i="1"/>
  <c r="E76" i="1" s="1"/>
  <c r="L38" i="3"/>
  <c r="K104" i="3"/>
  <c r="F20" i="1"/>
  <c r="F64" i="1"/>
  <c r="F76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G12" i="1"/>
  <c r="G145" i="1"/>
  <c r="E96" i="1" l="1"/>
  <c r="E98" i="1" s="1"/>
  <c r="E99" i="1" s="1"/>
  <c r="E66" i="4"/>
  <c r="H96" i="1"/>
  <c r="H98" i="1" s="1"/>
  <c r="H66" i="4"/>
  <c r="D96" i="1"/>
  <c r="D98" i="1" s="1"/>
  <c r="D99" i="1" s="1"/>
  <c r="D66" i="4"/>
  <c r="B96" i="1"/>
  <c r="B98" i="1" s="1"/>
  <c r="B99" i="1" s="1"/>
  <c r="B66" i="4"/>
  <c r="B68" i="4" s="1"/>
  <c r="B69" i="4" s="1"/>
  <c r="F96" i="1"/>
  <c r="F98" i="1" s="1"/>
  <c r="F99" i="1" s="1"/>
  <c r="F66" i="4"/>
  <c r="C96" i="1"/>
  <c r="C98" i="1" s="1"/>
  <c r="C99" i="1" s="1"/>
  <c r="C66" i="4"/>
  <c r="I96" i="1"/>
  <c r="I66" i="4"/>
  <c r="L104" i="3"/>
  <c r="M138" i="3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K18" i="3"/>
  <c r="K19" i="3"/>
  <c r="L46" i="3"/>
  <c r="L14" i="3"/>
  <c r="L8" i="3"/>
  <c r="J12" i="3"/>
  <c r="J13" i="3"/>
  <c r="N99" i="3"/>
  <c r="N97" i="3" s="1"/>
  <c r="M97" i="3"/>
  <c r="N81" i="3"/>
  <c r="M80" i="3"/>
  <c r="M79" i="3"/>
  <c r="N47" i="3"/>
  <c r="M45" i="3"/>
  <c r="K44" i="3"/>
  <c r="K43" i="3"/>
  <c r="N49" i="3"/>
  <c r="N48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B70" i="4" l="1"/>
  <c r="C67" i="4"/>
  <c r="C68" i="4" s="1"/>
  <c r="C69" i="4" s="1"/>
  <c r="G96" i="1"/>
  <c r="G98" i="1" s="1"/>
  <c r="G99" i="1" s="1"/>
  <c r="G66" i="4"/>
  <c r="I97" i="1"/>
  <c r="I98" i="1" s="1"/>
  <c r="I99" i="1" s="1"/>
  <c r="H99" i="1"/>
  <c r="M5" i="3"/>
  <c r="M6" i="3" s="1"/>
  <c r="N5" i="3"/>
  <c r="N7" i="3" s="1"/>
  <c r="M104" i="3"/>
  <c r="N38" i="3"/>
  <c r="N42" i="3" s="1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M36" i="3"/>
  <c r="M42" i="3"/>
  <c r="N45" i="3"/>
  <c r="N36" i="3"/>
  <c r="N6" i="3" l="1"/>
  <c r="C70" i="4"/>
  <c r="D67" i="4"/>
  <c r="D68" i="4" s="1"/>
  <c r="D69" i="4" s="1"/>
  <c r="M7" i="3"/>
  <c r="N135" i="3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D70" i="4" l="1"/>
  <c r="E67" i="4"/>
  <c r="E68" i="4" s="1"/>
  <c r="E69" i="4" s="1"/>
  <c r="N18" i="3"/>
  <c r="N19" i="3"/>
  <c r="M9" i="3"/>
  <c r="M10" i="3"/>
  <c r="M11" i="3"/>
  <c r="N15" i="3"/>
  <c r="N16" i="3"/>
  <c r="N9" i="3"/>
  <c r="N10" i="3"/>
  <c r="N11" i="3"/>
  <c r="F67" i="4" l="1"/>
  <c r="F68" i="4" s="1"/>
  <c r="F69" i="4" s="1"/>
  <c r="E70" i="4"/>
  <c r="N12" i="3"/>
  <c r="N13" i="3"/>
  <c r="M12" i="3"/>
  <c r="M13" i="3"/>
  <c r="F70" i="4" l="1"/>
  <c r="G67" i="4"/>
  <c r="G68" i="4" s="1"/>
  <c r="G69" i="4" s="1"/>
  <c r="G70" i="4" l="1"/>
  <c r="H67" i="4"/>
  <c r="H68" i="4" s="1"/>
  <c r="H69" i="4" s="1"/>
  <c r="H70" i="4" l="1"/>
  <c r="I67" i="4"/>
  <c r="I68" i="4" s="1"/>
  <c r="I70" i="4" l="1"/>
  <c r="I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<sst xmlns="http://schemas.openxmlformats.org/spreadsheetml/2006/main" count="509" uniqueCount="198">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</sst>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1" fillId="0" borderId="0" xfId="1" applyNumberFormat="1" applyFont="1" applyFill="1" applyBorder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  <xf numFmtId="165" fontId="0" fillId="0" borderId="0" xfId="0" applyNumberFormat="1" applyFill="1"/>
    <xf numFmtId="165" fontId="2" fillId="0" borderId="0" xfId="1" applyNumberFormat="1" applyFont="1" applyFill="1" applyBorder="1"/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81640625"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4" t="s">
        <v>192</v>
      </c>
    </row>
    <row r="3" spans="1:1" x14ac:dyDescent="0.35">
      <c r="A3" s="34" t="s">
        <v>190</v>
      </c>
    </row>
    <row r="4" spans="1:1" x14ac:dyDescent="0.35">
      <c r="A4" s="19" t="s">
        <v>191</v>
      </c>
    </row>
    <row r="5" spans="1:1" x14ac:dyDescent="0.35">
      <c r="A5" s="34"/>
    </row>
    <row r="6" spans="1:1" x14ac:dyDescent="0.35">
      <c r="A6" s="34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Normal="80" workbookViewId="0">
      <pane ySplit="1" topLeftCell="A152" activePane="bottomLeft" state="frozen"/>
      <selection pane="bottomLeft" activeCell="I82" sqref="I82"/>
    </sheetView>
  </sheetViews>
  <sheetFormatPr defaultColWidth="8.81640625"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s="79" customFormat="1" x14ac:dyDescent="0.35">
      <c r="A27" s="77" t="s">
        <v>34</v>
      </c>
      <c r="B27" s="78">
        <v>3358</v>
      </c>
      <c r="C27" s="78">
        <v>3241</v>
      </c>
      <c r="D27" s="78">
        <v>3677</v>
      </c>
      <c r="E27" s="78">
        <v>3498</v>
      </c>
      <c r="F27" s="78">
        <v>4272</v>
      </c>
      <c r="G27" s="78">
        <v>2749</v>
      </c>
      <c r="H27" s="78">
        <v>4463</v>
      </c>
      <c r="I27" s="78">
        <v>4667</v>
      </c>
    </row>
    <row r="28" spans="1:9" s="79" customFormat="1" x14ac:dyDescent="0.35">
      <c r="A28" s="77" t="s">
        <v>35</v>
      </c>
      <c r="B28" s="78">
        <v>4337</v>
      </c>
      <c r="C28" s="78">
        <v>4838</v>
      </c>
      <c r="D28" s="78">
        <v>5055</v>
      </c>
      <c r="E28" s="78">
        <v>5261</v>
      </c>
      <c r="F28" s="78">
        <v>5622</v>
      </c>
      <c r="G28" s="78">
        <v>7367</v>
      </c>
      <c r="H28" s="78">
        <v>6854</v>
      </c>
      <c r="I28" s="78">
        <v>8420</v>
      </c>
    </row>
    <row r="29" spans="1:9" x14ac:dyDescent="0.35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35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35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35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35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35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s="79" customFormat="1" x14ac:dyDescent="0.35">
      <c r="A41" s="77" t="s">
        <v>11</v>
      </c>
      <c r="B41" s="78">
        <v>2131</v>
      </c>
      <c r="C41" s="78">
        <v>2191</v>
      </c>
      <c r="D41" s="78">
        <v>2048</v>
      </c>
      <c r="E41" s="78">
        <v>2279</v>
      </c>
      <c r="F41" s="78">
        <v>2612</v>
      </c>
      <c r="G41" s="78">
        <v>2248</v>
      </c>
      <c r="H41" s="78">
        <v>2836</v>
      </c>
      <c r="I41" s="78">
        <v>3358</v>
      </c>
    </row>
    <row r="42" spans="1:9" x14ac:dyDescent="0.35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35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35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35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35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35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35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35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35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35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35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35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35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35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35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35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35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35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x14ac:dyDescent="0.35">
      <c r="A82" s="2" t="s">
        <v>14</v>
      </c>
      <c r="B82" s="58">
        <v>-963</v>
      </c>
      <c r="C82" s="58">
        <v>-1143</v>
      </c>
      <c r="D82" s="58">
        <v>-1105</v>
      </c>
      <c r="E82" s="58">
        <v>-1028</v>
      </c>
      <c r="F82" s="58">
        <v>-1119</v>
      </c>
      <c r="G82" s="58">
        <v>-1086</v>
      </c>
      <c r="H82" s="58">
        <v>-695</v>
      </c>
      <c r="I82" s="58">
        <v>-758</v>
      </c>
    </row>
    <row r="83" spans="1:9" x14ac:dyDescent="0.35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35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3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5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3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4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2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35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35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35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35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3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3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5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35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35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35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35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3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35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35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35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35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35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35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" thickBot="1" x14ac:dyDescent="0.4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" thickTop="1" x14ac:dyDescent="0.35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35">
      <c r="A135" s="1" t="s">
        <v>110</v>
      </c>
    </row>
    <row r="136" spans="1:9" x14ac:dyDescent="0.3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5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5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5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35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35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" thickBot="1" x14ac:dyDescent="0.4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" thickTop="1" x14ac:dyDescent="0.35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35">
      <c r="A146" s="1" t="s">
        <v>117</v>
      </c>
    </row>
    <row r="147" spans="1:9" x14ac:dyDescent="0.35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35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35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35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35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3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35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35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" thickBot="1" x14ac:dyDescent="0.4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" thickTop="1" x14ac:dyDescent="0.35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35">
      <c r="A157" s="1" t="s">
        <v>122</v>
      </c>
    </row>
    <row r="158" spans="1:9" x14ac:dyDescent="0.35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35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35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35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35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3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35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35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" thickBot="1" x14ac:dyDescent="0.4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" thickTop="1" x14ac:dyDescent="0.35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35">
      <c r="A168" s="1" t="s">
        <v>124</v>
      </c>
    </row>
    <row r="169" spans="1:9" x14ac:dyDescent="0.3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5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5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3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4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" thickTop="1" x14ac:dyDescent="0.35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3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5">
      <c r="A180" s="28" t="s">
        <v>127</v>
      </c>
    </row>
    <row r="181" spans="1:9" x14ac:dyDescent="0.35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35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35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35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35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35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35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35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35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35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35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35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35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35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35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35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35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35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35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35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35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35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35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35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" thickBot="1" x14ac:dyDescent="0.4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zoomScale="70" zoomScaleNormal="70" workbookViewId="0">
      <selection activeCell="B14" sqref="B14"/>
    </sheetView>
  </sheetViews>
  <sheetFormatPr defaultColWidth="8.81640625" defaultRowHeight="14.5" x14ac:dyDescent="0.35"/>
  <cols>
    <col min="1" max="1" width="48.6328125" customWidth="1"/>
    <col min="2" max="14" width="11.6328125" customWidth="1"/>
  </cols>
  <sheetData>
    <row r="1" spans="1:14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3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35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35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35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3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3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35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35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35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35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35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35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35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3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35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35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35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35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35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35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35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35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35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35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35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35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35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35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35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35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35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35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3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35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35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35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3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5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35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3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35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35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3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35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35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3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35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35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35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35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35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35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35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35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35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35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35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35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35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35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5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35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35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35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35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35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35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35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35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35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35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35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35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35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3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35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35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35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35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35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35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35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35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35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35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35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35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35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35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35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35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35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35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35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35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35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35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35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35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35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35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35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35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35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3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5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35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35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35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35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35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35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35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35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35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35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35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35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35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35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35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35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35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35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35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35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35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35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35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35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35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35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35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35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35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35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5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35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35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35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35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35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35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35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35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35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35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35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35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35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35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35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35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35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35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5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35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35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35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35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35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35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35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35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35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35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35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35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35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35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35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35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35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35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35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35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35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35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35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35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35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35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35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35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35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35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35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35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35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35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35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35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35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35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35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35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35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35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35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35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35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35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35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35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35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35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35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35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19" zoomScale="80" zoomScaleNormal="80" workbookViewId="0">
      <selection activeCell="Q7" sqref="Q7"/>
    </sheetView>
  </sheetViews>
  <sheetFormatPr defaultColWidth="8.81640625" defaultRowHeight="14.5" x14ac:dyDescent="0.35"/>
  <cols>
    <col min="1" max="1" width="48.6328125" customWidth="1"/>
    <col min="2" max="14" width="11.6328125" customWidth="1"/>
    <col min="15" max="15" width="84.453125" bestFit="1" customWidth="1"/>
    <col min="16" max="16" width="17.453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3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3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35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3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35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3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35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35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35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35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" thickBot="1" x14ac:dyDescent="0.4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" thickTop="1" x14ac:dyDescent="0.3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35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3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35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35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35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3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3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3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35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3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3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3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3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35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3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" thickBot="1" x14ac:dyDescent="0.4">
      <c r="A31" s="6" t="s">
        <v>160</v>
      </c>
      <c r="B31" s="7">
        <f>B21+B22+B23+B25+B26+B27+B28+B29+B30</f>
        <v>19466</v>
      </c>
      <c r="C31" s="7">
        <f t="shared" ref="C31:G31" si="15">C21+C22+C23+C25+C26+C27+C28+C29+C30</f>
        <v>19205</v>
      </c>
      <c r="D31" s="7">
        <f t="shared" si="15"/>
        <v>21211</v>
      </c>
      <c r="E31" s="7">
        <f t="shared" si="15"/>
        <v>20257</v>
      </c>
      <c r="F31" s="7">
        <f t="shared" si="15"/>
        <v>21105</v>
      </c>
      <c r="G31" s="7">
        <f t="shared" si="15"/>
        <v>29094</v>
      </c>
      <c r="H31" s="7">
        <f t="shared" ref="H31" si="16">H21+H22+H23+H25+H26+H27+H28+H29+H30</f>
        <v>34904</v>
      </c>
      <c r="I31" s="7">
        <f t="shared" ref="I31" si="17">I21+I22+I23+I25+I26+I27+I28+I29+I30</f>
        <v>36963</v>
      </c>
      <c r="J31" s="7"/>
      <c r="K31" s="7"/>
      <c r="L31" s="7"/>
      <c r="M31" s="7"/>
      <c r="N31" s="7"/>
      <c r="O31" s="37"/>
    </row>
    <row r="32" spans="1:15" ht="15" thickTop="1" x14ac:dyDescent="0.35">
      <c r="A32" t="s">
        <v>161</v>
      </c>
      <c r="B32" s="3">
        <f>B34+B33</f>
        <v>181</v>
      </c>
      <c r="C32" s="3">
        <f t="shared" ref="C32:I32" si="18">C34+C33</f>
        <v>45</v>
      </c>
      <c r="D32" s="3">
        <f t="shared" si="18"/>
        <v>331</v>
      </c>
      <c r="E32" s="3">
        <f t="shared" si="18"/>
        <v>342</v>
      </c>
      <c r="F32" s="3">
        <f t="shared" si="18"/>
        <v>15</v>
      </c>
      <c r="G32" s="3">
        <f t="shared" si="18"/>
        <v>251</v>
      </c>
      <c r="H32" s="3">
        <f t="shared" si="18"/>
        <v>2</v>
      </c>
      <c r="I32" s="3">
        <f t="shared" si="18"/>
        <v>510</v>
      </c>
      <c r="J32" s="3"/>
      <c r="K32" s="3"/>
      <c r="L32" s="3"/>
      <c r="M32" s="3"/>
      <c r="N32" s="3"/>
      <c r="O32" s="3"/>
    </row>
    <row r="33" spans="1:15" x14ac:dyDescent="0.3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3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35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35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3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35">
      <c r="A39" t="s">
        <v>164</v>
      </c>
      <c r="B39" s="3">
        <f>SUM(B40:B42)</f>
        <v>12707</v>
      </c>
      <c r="C39" s="3">
        <f t="shared" ref="C39:I39" si="19">SUM(C40:C42)</f>
        <v>12258</v>
      </c>
      <c r="D39" s="3">
        <f t="shared" si="19"/>
        <v>12407</v>
      </c>
      <c r="E39" s="3">
        <f t="shared" si="19"/>
        <v>9812</v>
      </c>
      <c r="F39" s="3">
        <f t="shared" si="19"/>
        <v>9040</v>
      </c>
      <c r="G39" s="3">
        <f t="shared" si="19"/>
        <v>8055</v>
      </c>
      <c r="H39" s="3">
        <f t="shared" si="19"/>
        <v>12767</v>
      </c>
      <c r="I39" s="3">
        <f t="shared" si="19"/>
        <v>15281</v>
      </c>
      <c r="J39" s="3"/>
      <c r="K39" s="3"/>
      <c r="L39" s="3"/>
      <c r="M39" s="3"/>
      <c r="N39" s="3"/>
      <c r="O39" s="3"/>
    </row>
    <row r="40" spans="1:15" x14ac:dyDescent="0.3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3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3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" thickBot="1" x14ac:dyDescent="0.4">
      <c r="A43" s="6" t="s">
        <v>168</v>
      </c>
      <c r="B43" s="7">
        <f>B32+B35+B36+B37+B38+B39</f>
        <v>19466</v>
      </c>
      <c r="C43" s="7">
        <f t="shared" ref="C43:I43" si="20">C32+C35+C36+C37+C38+C39</f>
        <v>19205</v>
      </c>
      <c r="D43" s="7">
        <f t="shared" si="20"/>
        <v>21211</v>
      </c>
      <c r="E43" s="7">
        <f t="shared" si="20"/>
        <v>20257</v>
      </c>
      <c r="F43" s="7">
        <f t="shared" si="20"/>
        <v>21105</v>
      </c>
      <c r="G43" s="7">
        <f t="shared" si="20"/>
        <v>29094</v>
      </c>
      <c r="H43" s="7">
        <f t="shared" si="20"/>
        <v>34904</v>
      </c>
      <c r="I43" s="7">
        <f t="shared" si="20"/>
        <v>36963</v>
      </c>
      <c r="J43" s="7"/>
      <c r="K43" s="7"/>
      <c r="L43" s="7"/>
      <c r="M43" s="7"/>
      <c r="N43" s="7"/>
      <c r="O43" s="37"/>
    </row>
    <row r="44" spans="1:15" s="1" customFormat="1" ht="15" thickTop="1" x14ac:dyDescent="0.35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35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3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35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35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6" x14ac:dyDescent="0.35">
      <c r="A49" s="1" t="s">
        <v>171</v>
      </c>
      <c r="B49" s="9">
        <f>B46-B48</f>
        <v>2971</v>
      </c>
      <c r="C49" s="9">
        <f t="shared" ref="C49:I49" si="21">C46-C48</f>
        <v>3894</v>
      </c>
      <c r="D49" s="9">
        <f t="shared" si="21"/>
        <v>4242</v>
      </c>
      <c r="E49" s="9">
        <f t="shared" si="21"/>
        <v>3850</v>
      </c>
      <c r="F49" s="9">
        <f t="shared" si="21"/>
        <v>4093</v>
      </c>
      <c r="G49" s="9">
        <f t="shared" si="21"/>
        <v>1948</v>
      </c>
      <c r="H49" s="9">
        <f t="shared" si="21"/>
        <v>5746</v>
      </c>
      <c r="I49" s="9">
        <f t="shared" si="21"/>
        <v>5625</v>
      </c>
      <c r="J49" s="9"/>
      <c r="K49" s="9"/>
      <c r="L49" s="9"/>
      <c r="M49" s="9"/>
      <c r="N49" s="9"/>
      <c r="O49" s="9"/>
    </row>
    <row r="50" spans="1:16" x14ac:dyDescent="0.35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6" x14ac:dyDescent="0.35">
      <c r="A51" t="s">
        <v>173</v>
      </c>
      <c r="B51" s="3">
        <v>2443</v>
      </c>
      <c r="C51" s="3">
        <f>B23-C23</f>
        <v>-324</v>
      </c>
      <c r="D51" s="3">
        <f t="shared" ref="D51:I51" si="22">C23-D23</f>
        <v>-796</v>
      </c>
      <c r="E51" s="3">
        <f t="shared" si="22"/>
        <v>204</v>
      </c>
      <c r="F51" s="3">
        <f t="shared" si="22"/>
        <v>-802</v>
      </c>
      <c r="G51" s="3">
        <f t="shared" si="22"/>
        <v>-586</v>
      </c>
      <c r="H51" s="3">
        <f t="shared" si="22"/>
        <v>-613</v>
      </c>
      <c r="I51" s="3">
        <f t="shared" si="22"/>
        <v>-1248</v>
      </c>
      <c r="J51" s="3"/>
      <c r="K51" s="3"/>
      <c r="L51" s="3"/>
      <c r="M51" s="3"/>
      <c r="N51" s="3"/>
      <c r="O51" s="55"/>
    </row>
    <row r="52" spans="1:16" x14ac:dyDescent="0.35">
      <c r="A52" t="s">
        <v>135</v>
      </c>
      <c r="B52" s="51">
        <f>-'Segmental forecast'!B14</f>
        <v>-963</v>
      </c>
      <c r="C52" s="51">
        <f>-'Segmental forecast'!C14</f>
        <v>-1143</v>
      </c>
      <c r="D52" s="51">
        <f>-'Segmental forecast'!D14</f>
        <v>-1105</v>
      </c>
      <c r="E52" s="51">
        <f>-'Segmental forecast'!E14</f>
        <v>-1028</v>
      </c>
      <c r="F52" s="51">
        <f>-'Segmental forecast'!F14</f>
        <v>-1119</v>
      </c>
      <c r="G52" s="51">
        <f>-'Segmental forecast'!G14</f>
        <v>-1086</v>
      </c>
      <c r="H52" s="51">
        <f>-'Segmental forecast'!H14</f>
        <v>-695</v>
      </c>
      <c r="I52" s="51">
        <f>-'Segmental forecast'!I14</f>
        <v>-758</v>
      </c>
      <c r="J52" s="51"/>
      <c r="K52" s="51"/>
      <c r="L52" s="51"/>
      <c r="M52" s="51"/>
      <c r="N52" s="51"/>
      <c r="O52" s="60"/>
    </row>
    <row r="53" spans="1:16" x14ac:dyDescent="0.35">
      <c r="A53" s="1" t="s">
        <v>174</v>
      </c>
      <c r="B53" s="44">
        <f t="shared" ref="B53:H53" si="23">+B49+B47-B50+B51+B52</f>
        <v>5004</v>
      </c>
      <c r="C53" s="44">
        <f t="shared" si="23"/>
        <v>3006</v>
      </c>
      <c r="D53" s="44">
        <f t="shared" si="23"/>
        <v>2949</v>
      </c>
      <c r="E53" s="44">
        <f t="shared" si="23"/>
        <v>3648</v>
      </c>
      <c r="F53" s="44">
        <f t="shared" si="23"/>
        <v>2724</v>
      </c>
      <c r="G53" s="44">
        <f t="shared" si="23"/>
        <v>857</v>
      </c>
      <c r="H53" s="44">
        <f t="shared" si="23"/>
        <v>4889</v>
      </c>
      <c r="I53" s="44">
        <f>+I49+I47-I50+I51+I52</f>
        <v>4046</v>
      </c>
      <c r="J53" s="44">
        <f t="shared" ref="J53:N53" si="24">J49+J47-J52-J51</f>
        <v>0</v>
      </c>
      <c r="K53" s="44">
        <f t="shared" si="24"/>
        <v>0</v>
      </c>
      <c r="L53" s="44">
        <f t="shared" si="24"/>
        <v>0</v>
      </c>
      <c r="M53" s="44">
        <f t="shared" si="24"/>
        <v>0</v>
      </c>
      <c r="N53" s="44">
        <f t="shared" si="24"/>
        <v>0</v>
      </c>
      <c r="O53" s="69"/>
    </row>
    <row r="54" spans="1:16" x14ac:dyDescent="0.35">
      <c r="A54" t="s">
        <v>175</v>
      </c>
      <c r="B54" s="3">
        <f>+Historicals!B76-(+B47+B51+B49)</f>
        <v>-1340</v>
      </c>
      <c r="C54" s="3">
        <f>+Historicals!C76-(+C47+C51+C49)</f>
        <v>-1123</v>
      </c>
      <c r="D54" s="3">
        <f>+Historicals!D76-(+D47+D51+D49)</f>
        <v>-306</v>
      </c>
      <c r="E54" s="3">
        <f>+Historicals!E76-(+E47+E51+E49)</f>
        <v>154</v>
      </c>
      <c r="F54" s="3">
        <f>+Historicals!F76-(+F47+F51+F49)</f>
        <v>1907</v>
      </c>
      <c r="G54" s="3">
        <f>+Historicals!G76-(+G47+G51+G49)</f>
        <v>402</v>
      </c>
      <c r="H54" s="3">
        <f>+Historicals!H76-(+H47+H51+H49)</f>
        <v>780</v>
      </c>
      <c r="I54" s="3">
        <f>+Historicals!I76-(+I47+I51+I49)</f>
        <v>94</v>
      </c>
      <c r="J54" s="3"/>
      <c r="K54" s="3"/>
      <c r="L54" s="3"/>
      <c r="M54" s="3"/>
      <c r="N54" s="3"/>
      <c r="O54" s="80"/>
      <c r="P54" s="76"/>
    </row>
    <row r="55" spans="1:16" x14ac:dyDescent="0.35">
      <c r="A55" s="27" t="s">
        <v>176</v>
      </c>
      <c r="B55" s="26">
        <f t="shared" ref="B55:H55" si="25">+B49+B47+B51+B54</f>
        <v>4680</v>
      </c>
      <c r="C55" s="26">
        <f t="shared" si="25"/>
        <v>3096</v>
      </c>
      <c r="D55" s="26">
        <f t="shared" si="25"/>
        <v>3846</v>
      </c>
      <c r="E55" s="26">
        <f t="shared" si="25"/>
        <v>4955</v>
      </c>
      <c r="F55" s="26">
        <f t="shared" si="25"/>
        <v>5903</v>
      </c>
      <c r="G55" s="26">
        <f t="shared" si="25"/>
        <v>2485</v>
      </c>
      <c r="H55" s="26">
        <f t="shared" si="25"/>
        <v>6657</v>
      </c>
      <c r="I55" s="26">
        <f>+I49+I47+I51+I54</f>
        <v>5188</v>
      </c>
      <c r="J55" s="26"/>
      <c r="K55" s="26"/>
      <c r="L55" s="26"/>
      <c r="M55" s="26"/>
      <c r="N55" s="26"/>
      <c r="O55" s="81"/>
    </row>
    <row r="56" spans="1:16" x14ac:dyDescent="0.3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35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/>
      <c r="K57" s="3"/>
      <c r="L57" s="3"/>
      <c r="M57" s="3"/>
      <c r="N57" s="3"/>
      <c r="O57" s="3"/>
    </row>
    <row r="58" spans="1:16" x14ac:dyDescent="0.35">
      <c r="A58" s="27" t="s">
        <v>179</v>
      </c>
      <c r="B58" s="26">
        <f>B52+B57</f>
        <v>-175</v>
      </c>
      <c r="C58" s="26">
        <f t="shared" ref="C58:I58" si="26">C52+C57</f>
        <v>-1034</v>
      </c>
      <c r="D58" s="26">
        <f t="shared" si="26"/>
        <v>-1008</v>
      </c>
      <c r="E58" s="26">
        <f t="shared" si="26"/>
        <v>276</v>
      </c>
      <c r="F58" s="26">
        <f t="shared" si="26"/>
        <v>-264</v>
      </c>
      <c r="G58" s="26">
        <f t="shared" si="26"/>
        <v>-1028</v>
      </c>
      <c r="H58" s="26">
        <f t="shared" si="26"/>
        <v>-3800</v>
      </c>
      <c r="I58" s="26">
        <f t="shared" si="26"/>
        <v>-1524</v>
      </c>
      <c r="J58" s="26"/>
      <c r="K58" s="26"/>
      <c r="L58" s="26"/>
      <c r="M58" s="26"/>
      <c r="N58" s="26"/>
      <c r="O58" s="37"/>
    </row>
    <row r="59" spans="1:16" x14ac:dyDescent="0.35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6" x14ac:dyDescent="0.35">
      <c r="A60" s="47" t="s">
        <v>129</v>
      </c>
      <c r="B60" s="52" t="str">
        <f>+IFERROR(B59/A59-1,"nm")</f>
        <v>nm</v>
      </c>
      <c r="C60" s="52">
        <f t="shared" ref="C60:I60" si="27">+IFERROR(C59/B59-1,"nm")</f>
        <v>0.35198019801980207</v>
      </c>
      <c r="D60" s="52">
        <f t="shared" si="27"/>
        <v>1.0984987184181616E-3</v>
      </c>
      <c r="E60" s="52">
        <f t="shared" si="27"/>
        <v>0.28785662033650339</v>
      </c>
      <c r="F60" s="52">
        <f t="shared" si="27"/>
        <v>1.8460664583924924E-2</v>
      </c>
      <c r="G60" s="52">
        <f t="shared" si="27"/>
        <v>-0.39152258784160621</v>
      </c>
      <c r="H60" s="52">
        <f t="shared" si="27"/>
        <v>-1.2584784601283228</v>
      </c>
      <c r="I60" s="52">
        <f t="shared" si="27"/>
        <v>-6.0762411347517729</v>
      </c>
      <c r="J60" s="52"/>
      <c r="K60" s="52"/>
      <c r="L60" s="52"/>
      <c r="M60" s="53"/>
      <c r="N60" s="53"/>
      <c r="O60" s="53"/>
    </row>
    <row r="61" spans="1:16" x14ac:dyDescent="0.35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6" x14ac:dyDescent="0.35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6" x14ac:dyDescent="0.35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6" x14ac:dyDescent="0.35">
      <c r="A64" s="27" t="s">
        <v>184</v>
      </c>
      <c r="B64" s="26">
        <f>B59+B61+B62+B63</f>
        <v>-2790</v>
      </c>
      <c r="C64" s="26">
        <f t="shared" ref="C64:H64" si="28">C59+C61+C62+C63</f>
        <v>-2671</v>
      </c>
      <c r="D64" s="26">
        <f t="shared" si="28"/>
        <v>-2148</v>
      </c>
      <c r="E64" s="26">
        <f t="shared" si="28"/>
        <v>-4835</v>
      </c>
      <c r="F64" s="26">
        <f t="shared" si="28"/>
        <v>-5293</v>
      </c>
      <c r="G64" s="26">
        <f t="shared" si="28"/>
        <v>2491</v>
      </c>
      <c r="H64" s="26">
        <f t="shared" si="28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6" x14ac:dyDescent="0.35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6" x14ac:dyDescent="0.35">
      <c r="A66" s="27" t="s">
        <v>186</v>
      </c>
      <c r="B66" s="26">
        <f t="shared" ref="B66:I66" si="29">B55+B58+B64+B65</f>
        <v>1632</v>
      </c>
      <c r="C66" s="26">
        <f t="shared" si="29"/>
        <v>-714</v>
      </c>
      <c r="D66" s="26">
        <f t="shared" si="29"/>
        <v>670</v>
      </c>
      <c r="E66" s="26">
        <f t="shared" si="29"/>
        <v>441</v>
      </c>
      <c r="F66" s="26">
        <f t="shared" si="29"/>
        <v>217</v>
      </c>
      <c r="G66" s="26">
        <f t="shared" si="29"/>
        <v>3882</v>
      </c>
      <c r="H66" s="26">
        <f t="shared" si="29"/>
        <v>1541</v>
      </c>
      <c r="I66" s="26">
        <f t="shared" si="29"/>
        <v>-1315</v>
      </c>
      <c r="J66" s="26"/>
      <c r="K66" s="26"/>
      <c r="L66" s="26"/>
      <c r="M66" s="26"/>
      <c r="N66" s="26"/>
    </row>
    <row r="67" spans="1:16" x14ac:dyDescent="0.35">
      <c r="A67" t="s">
        <v>187</v>
      </c>
      <c r="B67" s="3">
        <f>Historicals!B97</f>
        <v>2220</v>
      </c>
      <c r="C67" s="3">
        <f>B68</f>
        <v>3852</v>
      </c>
      <c r="D67" s="3">
        <f t="shared" ref="D67:I67" si="30">C68</f>
        <v>3138</v>
      </c>
      <c r="E67" s="3">
        <f t="shared" si="30"/>
        <v>3808</v>
      </c>
      <c r="F67" s="3">
        <f t="shared" si="30"/>
        <v>4249</v>
      </c>
      <c r="G67" s="3">
        <f t="shared" si="30"/>
        <v>4466</v>
      </c>
      <c r="H67" s="3">
        <f t="shared" si="30"/>
        <v>8348</v>
      </c>
      <c r="I67" s="3">
        <f t="shared" si="30"/>
        <v>9889</v>
      </c>
      <c r="J67" s="3"/>
      <c r="K67" s="3"/>
      <c r="L67" s="3"/>
      <c r="M67" s="3"/>
      <c r="N67" s="3"/>
      <c r="P67" s="37"/>
    </row>
    <row r="68" spans="1:16" ht="15" thickBot="1" x14ac:dyDescent="0.4">
      <c r="A68" s="6" t="s">
        <v>188</v>
      </c>
      <c r="B68" s="7">
        <f>B66+B67</f>
        <v>3852</v>
      </c>
      <c r="C68" s="7">
        <f t="shared" ref="C68:I68" si="31">C66+C67</f>
        <v>3138</v>
      </c>
      <c r="D68" s="7">
        <f t="shared" si="31"/>
        <v>3808</v>
      </c>
      <c r="E68" s="7">
        <f t="shared" si="31"/>
        <v>4249</v>
      </c>
      <c r="F68" s="7">
        <f t="shared" si="31"/>
        <v>4466</v>
      </c>
      <c r="G68" s="7">
        <f t="shared" si="31"/>
        <v>8348</v>
      </c>
      <c r="H68" s="7">
        <f t="shared" si="31"/>
        <v>9889</v>
      </c>
      <c r="I68" s="7">
        <f t="shared" si="31"/>
        <v>8574</v>
      </c>
      <c r="J68" s="7"/>
      <c r="K68" s="7"/>
      <c r="L68" s="7"/>
      <c r="M68" s="7"/>
      <c r="N68" s="7"/>
      <c r="O68" s="37"/>
    </row>
    <row r="69" spans="1:16" ht="15" thickTop="1" x14ac:dyDescent="0.35">
      <c r="A69" s="57" t="s">
        <v>169</v>
      </c>
      <c r="B69" s="82">
        <f t="shared" ref="B69:H69" si="32">+B68-B21</f>
        <v>0</v>
      </c>
      <c r="C69" s="82">
        <f t="shared" si="32"/>
        <v>0</v>
      </c>
      <c r="D69" s="82">
        <f t="shared" si="32"/>
        <v>0</v>
      </c>
      <c r="E69" s="82">
        <f t="shared" si="32"/>
        <v>0</v>
      </c>
      <c r="F69" s="82">
        <f t="shared" si="32"/>
        <v>0</v>
      </c>
      <c r="G69" s="82">
        <f t="shared" si="32"/>
        <v>0</v>
      </c>
      <c r="H69" s="82">
        <f t="shared" si="32"/>
        <v>0</v>
      </c>
      <c r="I69" s="82">
        <f>+I68-I21</f>
        <v>0</v>
      </c>
      <c r="J69" s="37"/>
      <c r="K69" s="37"/>
      <c r="L69" s="37"/>
      <c r="M69" s="37"/>
      <c r="N69" s="37"/>
      <c r="O69" s="37"/>
    </row>
    <row r="70" spans="1:16" x14ac:dyDescent="0.35">
      <c r="A70" s="1" t="s">
        <v>189</v>
      </c>
      <c r="B70" s="44">
        <f>B62-(B68+B67)</f>
        <v>-6142</v>
      </c>
      <c r="C70" s="44">
        <f t="shared" ref="C70:I70" si="33">C62-(C68+C67)</f>
        <v>-6182</v>
      </c>
      <c r="D70" s="44">
        <f t="shared" si="33"/>
        <v>-5181</v>
      </c>
      <c r="E70" s="44">
        <f t="shared" si="33"/>
        <v>-8050</v>
      </c>
      <c r="F70" s="44">
        <f t="shared" si="33"/>
        <v>-9046</v>
      </c>
      <c r="G70" s="44">
        <f t="shared" si="33"/>
        <v>-6637</v>
      </c>
      <c r="H70" s="44">
        <f t="shared" si="33"/>
        <v>-18486</v>
      </c>
      <c r="I70" s="44">
        <f t="shared" si="33"/>
        <v>-18448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2020-05-20T17:26:08Z</dcterms:created>
  <dcterms:modified xsi:type="dcterms:W3CDTF">2023-10-02T20:37:04Z</dcterms:modified>
</cp:coreProperties>
</file>