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3042DBA-CA9B-4571-B61F-C4F06523C23B}" xr6:coauthVersionLast="47" xr6:coauthVersionMax="47" xr10:uidLastSave="{00000000-0000-0000-0000-000000000000}"/>
  <bookViews>
    <workbookView xWindow="0" yWindow="0" windowWidth="20490" windowHeight="1092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D52" i="4"/>
  <c r="E52" i="4"/>
  <c r="F52" i="4"/>
  <c r="G52" i="4"/>
  <c r="H52" i="4"/>
  <c r="I52" i="4"/>
  <c r="B52" i="4"/>
  <c r="B51" i="4"/>
  <c r="B78" i="4"/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C59" i="4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B59" i="4"/>
  <c r="B60" i="4" s="1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D58" i="4" s="1"/>
  <c r="E56" i="4"/>
  <c r="E58" i="4" s="1"/>
  <c r="F56" i="4"/>
  <c r="F58" i="4" s="1"/>
  <c r="G56" i="4"/>
  <c r="G58" i="4" s="1"/>
  <c r="H56" i="4"/>
  <c r="I56" i="4"/>
  <c r="I58" i="4" s="1"/>
  <c r="B57" i="4"/>
  <c r="B56" i="4"/>
  <c r="B58" i="4" s="1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D32" i="4" s="1"/>
  <c r="E33" i="4"/>
  <c r="E32" i="4" s="1"/>
  <c r="F33" i="4"/>
  <c r="F32" i="4" s="1"/>
  <c r="G33" i="4"/>
  <c r="G32" i="4" s="1"/>
  <c r="H33" i="4"/>
  <c r="H32" i="4" s="1"/>
  <c r="I33" i="4"/>
  <c r="I32" i="4" s="1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B43" i="4" l="1"/>
  <c r="B32" i="4"/>
  <c r="I43" i="4"/>
  <c r="H43" i="4"/>
  <c r="G43" i="4"/>
  <c r="F43" i="4"/>
  <c r="E43" i="4"/>
  <c r="D43" i="4"/>
  <c r="C43" i="4"/>
  <c r="H58" i="4"/>
  <c r="C58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47" i="4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202" i="3"/>
  <c r="H5" i="4"/>
  <c r="H7" i="4" s="1"/>
  <c r="H11" i="4" s="1"/>
  <c r="H196" i="3"/>
  <c r="H6" i="3"/>
  <c r="H46" i="4"/>
  <c r="H202" i="3"/>
  <c r="G5" i="4"/>
  <c r="G7" i="4" s="1"/>
  <c r="G11" i="4" s="1"/>
  <c r="G196" i="3"/>
  <c r="G6" i="3"/>
  <c r="G46" i="4"/>
  <c r="G202" i="3"/>
  <c r="F5" i="4"/>
  <c r="F7" i="4" s="1"/>
  <c r="F11" i="4" s="1"/>
  <c r="F196" i="3"/>
  <c r="F6" i="3"/>
  <c r="F46" i="4"/>
  <c r="F202" i="3"/>
  <c r="E5" i="4"/>
  <c r="E7" i="4" s="1"/>
  <c r="E11" i="4" s="1"/>
  <c r="E196" i="3"/>
  <c r="E6" i="3"/>
  <c r="E46" i="4"/>
  <c r="E202" i="3"/>
  <c r="D5" i="4"/>
  <c r="D7" i="4" s="1"/>
  <c r="D11" i="4" s="1"/>
  <c r="D196" i="3"/>
  <c r="D6" i="3"/>
  <c r="D46" i="4"/>
  <c r="D202" i="3"/>
  <c r="C5" i="4"/>
  <c r="C7" i="4" s="1"/>
  <c r="C11" i="4" s="1"/>
  <c r="C6" i="3"/>
  <c r="C196" i="3"/>
  <c r="C46" i="4"/>
  <c r="C202" i="3"/>
  <c r="B5" i="4"/>
  <c r="B7" i="4" s="1"/>
  <c r="B11" i="4" s="1"/>
  <c r="B6" i="3"/>
  <c r="B196" i="3"/>
  <c r="B46" i="4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C36" i="1"/>
  <c r="C51" i="4"/>
  <c r="D36" i="1"/>
  <c r="D51" i="4"/>
  <c r="E36" i="1"/>
  <c r="E51" i="4"/>
  <c r="F36" i="1"/>
  <c r="F51" i="4"/>
  <c r="G36" i="1"/>
  <c r="G51" i="4"/>
  <c r="H36" i="1"/>
  <c r="H51" i="4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55" i="4" s="1"/>
  <c r="B66" i="4" s="1"/>
  <c r="B68" i="4" s="1"/>
  <c r="B69" i="4" s="1"/>
  <c r="B13" i="4"/>
  <c r="B49" i="4" s="1"/>
  <c r="C203" i="3"/>
  <c r="C197" i="3"/>
  <c r="C14" i="4"/>
  <c r="C55" i="4" s="1"/>
  <c r="C66" i="4" s="1"/>
  <c r="C68" i="4" s="1"/>
  <c r="C69" i="4" s="1"/>
  <c r="C13" i="4"/>
  <c r="C49" i="4" s="1"/>
  <c r="D203" i="3"/>
  <c r="D197" i="3"/>
  <c r="D14" i="4"/>
  <c r="D55" i="4" s="1"/>
  <c r="D66" i="4" s="1"/>
  <c r="D68" i="4" s="1"/>
  <c r="D69" i="4" s="1"/>
  <c r="D13" i="4"/>
  <c r="D49" i="4" s="1"/>
  <c r="E203" i="3"/>
  <c r="E197" i="3"/>
  <c r="E14" i="4"/>
  <c r="E55" i="4" s="1"/>
  <c r="E66" i="4" s="1"/>
  <c r="E68" i="4" s="1"/>
  <c r="E69" i="4" s="1"/>
  <c r="E13" i="4"/>
  <c r="E49" i="4" s="1"/>
  <c r="F203" i="3"/>
  <c r="F197" i="3"/>
  <c r="F14" i="4"/>
  <c r="F55" i="4" s="1"/>
  <c r="F66" i="4" s="1"/>
  <c r="F68" i="4" s="1"/>
  <c r="F69" i="4" s="1"/>
  <c r="F13" i="4"/>
  <c r="F49" i="4" s="1"/>
  <c r="G203" i="3"/>
  <c r="G197" i="3"/>
  <c r="G14" i="4"/>
  <c r="G55" i="4" s="1"/>
  <c r="G66" i="4" s="1"/>
  <c r="G68" i="4" s="1"/>
  <c r="G69" i="4" s="1"/>
  <c r="G13" i="4"/>
  <c r="G49" i="4" s="1"/>
  <c r="H203" i="3"/>
  <c r="H197" i="3"/>
  <c r="H14" i="4"/>
  <c r="H55" i="4" s="1"/>
  <c r="H66" i="4" s="1"/>
  <c r="H68" i="4" s="1"/>
  <c r="H69" i="4" s="1"/>
  <c r="H13" i="4"/>
  <c r="H49" i="4" s="1"/>
  <c r="I203" i="3"/>
  <c r="I197" i="3"/>
  <c r="I14" i="4"/>
  <c r="I55" i="4" s="1"/>
  <c r="I66" i="4" s="1"/>
  <c r="I13" i="4"/>
  <c r="I49" i="4" s="1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53" i="4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I51" i="4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I67" i="4" l="1"/>
  <c r="I68" i="4" s="1"/>
  <c r="I69" i="4" s="1"/>
  <c r="I96" i="1"/>
  <c r="I98" i="1" s="1"/>
  <c r="I99" i="1" s="1"/>
  <c r="I53" i="4"/>
  <c r="E96" i="1"/>
  <c r="E98" i="1" s="1"/>
  <c r="E99" i="1" s="1"/>
  <c r="E53" i="4"/>
  <c r="F96" i="1"/>
  <c r="F98" i="1" s="1"/>
  <c r="F99" i="1" s="1"/>
  <c r="F53" i="4"/>
  <c r="B96" i="1"/>
  <c r="B98" i="1" s="1"/>
  <c r="B99" i="1" s="1"/>
  <c r="B53" i="4"/>
  <c r="C96" i="1"/>
  <c r="C98" i="1" s="1"/>
  <c r="C99" i="1" s="1"/>
  <c r="C53" i="4"/>
  <c r="D96" i="1"/>
  <c r="D98" i="1" s="1"/>
  <c r="D99" i="1" s="1"/>
  <c r="D53" i="4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G96" i="1" l="1"/>
  <c r="G98" i="1" s="1"/>
  <c r="G99" i="1" s="1"/>
  <c r="G53" i="4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<sst xmlns="http://schemas.openxmlformats.org/spreadsheetml/2006/main" count="540" uniqueCount="209">
  <si>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</si>
  <si>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</si>
  <si>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</si>
  <si>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</si>
  <si>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</si>
  <si>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</si>
  <si>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</si>
  <si>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</si>
  <si>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</si>
  <si>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</si>
  <si>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</si>
  <si>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</si>
  <si>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</si>
  <si>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</si>
  <si>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</si>
  <si>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</si>
  <si>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</si>
  <si>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</si>
  <si>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</si>
  <si>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</si>
  <si>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</si>
  <si>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</si>
  <si>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</si>
  <si>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</si>
  <si>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</si>
  <si>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</si>
  <si>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</si>
  <si>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</si>
  <si>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</si>
  <si>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</si>
  <si>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</si>
  <si>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</si>
  <si>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</si>
  <si>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</si>
  <si>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</si>
  <si>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</si>
  <si>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</si>
  <si>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</si>
  <si>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</si>
  <si>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</si>
  <si>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</si>
  <si>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</si>
  <si>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</si>
  <si>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</si>
  <si>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</si>
  <si>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</si>
  <si>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</si>
  <si>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</si>
  <si>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</si>
  <si>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</si>
  <si>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</si>
  <si>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</si>
  <si>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</si>
  <si>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</si>
  <si>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</si>
  <si>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</si>
  <si>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</si>
  <si>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</si>
  <si>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</si>
  <si>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</si>
  <si>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</si>
  <si>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</si>
  <si>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</si>
  <si>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</si>
  <si>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</si>
  <si>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</si>
  <si>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</si>
  <si>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</si>
  <si>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</si>
  <si>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</si>
  <si>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</si>
  <si>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</si>
  <si>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</si>
  <si>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</si>
  <si>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</si>
  <si>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</si>
  <si>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</si>
  <si>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</si>
  <si>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</si>
  <si>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</si>
  <si>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</si>
  <si>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</si>
  <si>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</si>
  <si>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</si>
  <si>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</si>
  <si>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</si>
  <si>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</si>
  <si>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</si>
  <si>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</si>
  <si>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</si>
  <si>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</si>
  <si>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</si>
  <si>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</si>
  <si>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</si>
  <si>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</si>
  <si>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</si>
  <si>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</si>
  <si>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</si>
  <si>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</si>
  <si>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</si>
  <si>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</si>
  <si>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</si>
  <si>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</si>
  <si>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</si>
  <si>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</si>
  <si>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</si>
  <si>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</si>
  <si>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</si>
  <si>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</si>
  <si>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</si>
  <si>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</si>
  <si>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</si>
  <si>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</si>
  <si>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</si>
  <si>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</si>
  <si>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</si>
  <si>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</si>
  <si>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</si>
  <si>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</si>
  <si>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</si>
  <si>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</si>
  <si>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</si>
  <si>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</si>
  <si>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</si>
  <si>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</si>
  <si>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</si>
  <si>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</si>
  <si>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</si>
  <si>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</si>
  <si>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</si>
  <si>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</si>
  <si>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</si>
  <si>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</si>
  <si>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</si>
  <si>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</si>
  <si>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</si>
  <si>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</si>
  <si>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</si>
  <si>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</si>
  <si>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</si>
  <si>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</si>
  <si>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</si>
  <si>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</si>
  <si>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</si>
  <si>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</si>
  <si>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</si>
  <si>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</si>
  <si>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</si>
  <si>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</si>
  <si>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</si>
  <si>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</si>
  <si>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</si>
  <si>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</si>
  <si>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</si>
  <si>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</si>
  <si>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</si>
  <si>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</si>
  <si>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</si>
  <si>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</si>
  <si>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</si>
  <si>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</si>
  <si>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</si>
  <si>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</si>
  <si>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</si>
  <si>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</si>
  <si>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</si>
  <si>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</si>
  <si>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</si>
  <si>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</si>
  <si>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</si>
  <si>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</si>
  <si>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</si>
  <si>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</si>
  <si>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</si>
  <si>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</si>
  <si>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</si>
  <si>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</si>
  <si>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</si>
  <si>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</si>
  <si>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</si>
  <si>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</si>
  <si>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</si>
  <si>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</si>
  <si>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</si>
  <si>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</si>
  <si>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</si>
  <si>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</si>
  <si>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</si>
  <si>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</si>
  <si>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</si>
  <si>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</si>
  <si>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</si>
  <si>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</si>
  <si>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</si>
  <si>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</si>
  <si>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</si>
  <si>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</si>
  <si>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</si>
  <si>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Link from Segmental Forecast sheet</t>
  </si>
  <si>
    <t>Link from Historicals sheet</t>
  </si>
  <si>
    <t>Calculate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</si>
  <si>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</si>
  <si>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</si>
  <si>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</si>
  <si>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</si>
  <si>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 xml:space="preserve">Please link the Cash flow statement  the "Three Statements" using the data in the  "Historicals" sheet </t>
  </si>
  <si>
    <t>Submission time is 2 days from the day the task was given to you</t>
  </si>
  <si>
    <t>Accounts receivable, Net</t>
  </si>
  <si>
    <t>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</si>
</sst>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0" fontId="19" fillId="0" borderId="0" xfId="2" applyNumberFormat="1" applyFont="1" applyAlignment="1">
      <alignment horizontal="right"/>
    </xf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6" sqref="A6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205</v>
      </c>
    </row>
    <row r="3" spans="1:1" x14ac:dyDescent="0.25">
      <c r="A3" s="37" t="s">
        <v>147</v>
      </c>
    </row>
    <row r="4" spans="1:1" x14ac:dyDescent="0.25">
      <c r="A4" s="19" t="s">
        <v>206</v>
      </c>
    </row>
    <row r="5" spans="1:1" x14ac:dyDescent="0.25">
      <c r="A5" s="37"/>
    </row>
    <row r="7" spans="1:1" x14ac:dyDescent="0.25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21" activePane="bottomLeft" state="frozen"/>
      <selection pane="bottomLeft" activeCell="B99" sqref="B9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25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25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25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25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25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25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25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25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25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25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25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25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25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25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25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25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25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25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25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25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25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25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25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25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9" sqref="B9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25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25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25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25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25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25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25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25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25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25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25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25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25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25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25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25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25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25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25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25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25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25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25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25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25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25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25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25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25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25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25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25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25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25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25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25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25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25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25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25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25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25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25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25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25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25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25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25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25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25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25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25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5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25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25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25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25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25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25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25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25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25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25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25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25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25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25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25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25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25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25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25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25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25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25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25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25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25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25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25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25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25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25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25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25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25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25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25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25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25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25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25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25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25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25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25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25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25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25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25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25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25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25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25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25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25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25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25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25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25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25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25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25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25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25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25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25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25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25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25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25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25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25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25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25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25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25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25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25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25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25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25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25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25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25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25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25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25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25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25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25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25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25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25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25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25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25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25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25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25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25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25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25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25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25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25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25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25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25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25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25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25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25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25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25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25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25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25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25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25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25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25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25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25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25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tabSelected="1" topLeftCell="A63" workbookViewId="0">
      <selection activeCell="C78" sqref="C78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32.5703125" customWidth="1"/>
  </cols>
  <sheetData>
    <row r="1" spans="1:10" ht="66" customHeight="1" x14ac:dyDescent="0.25">
      <c r="A1" s="92" t="s">
        <v>197</v>
      </c>
      <c r="B1" s="93">
        <f t="shared" ref="B1:G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>+I1-1</f>
        <v>2021</v>
      </c>
      <c r="I1" s="93">
        <v>2022</v>
      </c>
    </row>
    <row r="2" spans="1:10" x14ac:dyDescent="0.25">
      <c r="A2" s="94" t="s">
        <v>148</v>
      </c>
      <c r="B2" s="94"/>
      <c r="C2" s="94"/>
      <c r="D2" s="94"/>
      <c r="E2" s="94"/>
      <c r="F2" s="94"/>
      <c r="G2" s="94"/>
      <c r="H2" s="94"/>
      <c r="I2" s="94"/>
    </row>
    <row r="3" spans="1:10" x14ac:dyDescent="0.25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  <c r="J3" t="s">
        <v>198</v>
      </c>
    </row>
    <row r="4" spans="1:10" x14ac:dyDescent="0.25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</row>
    <row r="5" spans="1:10" x14ac:dyDescent="0.25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</row>
    <row r="6" spans="1:10" x14ac:dyDescent="0.25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</row>
    <row r="7" spans="1:10" x14ac:dyDescent="0.25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</row>
    <row r="8" spans="1:10" x14ac:dyDescent="0.25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</row>
    <row r="9" spans="1:10" x14ac:dyDescent="0.25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</row>
    <row r="10" spans="1:10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</row>
    <row r="11" spans="1:10" x14ac:dyDescent="0.25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</row>
    <row r="12" spans="1:10" x14ac:dyDescent="0.25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</row>
    <row r="13" spans="1:10" x14ac:dyDescent="0.25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</row>
    <row r="14" spans="1:10" ht="15.75" thickBot="1" x14ac:dyDescent="0.3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</row>
    <row r="15" spans="1:10" ht="15.75" thickTop="1" x14ac:dyDescent="0.25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  <c r="J15" t="s">
        <v>199</v>
      </c>
    </row>
    <row r="16" spans="1:10" x14ac:dyDescent="0.25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</row>
    <row r="17" spans="1:10" x14ac:dyDescent="0.25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</row>
    <row r="18" spans="1:10" x14ac:dyDescent="0.25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  <c r="J18" t="s">
        <v>200</v>
      </c>
    </row>
    <row r="19" spans="1:10" x14ac:dyDescent="0.25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  <c r="J19" t="s">
        <v>200</v>
      </c>
    </row>
    <row r="20" spans="1:10" x14ac:dyDescent="0.25">
      <c r="A20" s="110" t="s">
        <v>157</v>
      </c>
      <c r="B20" s="94"/>
      <c r="C20" s="94"/>
      <c r="D20" s="94"/>
      <c r="E20" s="94"/>
      <c r="F20" s="94"/>
      <c r="G20" s="94"/>
      <c r="H20" s="94"/>
      <c r="I20" s="94"/>
    </row>
    <row r="21" spans="1:10" x14ac:dyDescent="0.25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</row>
    <row r="22" spans="1:10" x14ac:dyDescent="0.25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</row>
    <row r="23" spans="1:10" x14ac:dyDescent="0.25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</row>
    <row r="24" spans="1:10" x14ac:dyDescent="0.25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</row>
    <row r="25" spans="1:10" x14ac:dyDescent="0.25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</row>
    <row r="26" spans="1:10" x14ac:dyDescent="0.25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</row>
    <row r="27" spans="1:10" x14ac:dyDescent="0.25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</row>
    <row r="28" spans="1:10" x14ac:dyDescent="0.25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</row>
    <row r="29" spans="1:10" x14ac:dyDescent="0.25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</row>
    <row r="30" spans="1:10" x14ac:dyDescent="0.25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</row>
    <row r="31" spans="1:10" ht="15.75" thickBot="1" x14ac:dyDescent="0.3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</row>
    <row r="32" spans="1:10" ht="15.75" thickTop="1" x14ac:dyDescent="0.25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</row>
    <row r="33" spans="1:10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</row>
    <row r="34" spans="1:10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</row>
    <row r="35" spans="1:10" x14ac:dyDescent="0.25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</row>
    <row r="36" spans="1:10" x14ac:dyDescent="0.25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</row>
    <row r="37" spans="1:10" x14ac:dyDescent="0.25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</row>
    <row r="38" spans="1:10" x14ac:dyDescent="0.25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</row>
    <row r="39" spans="1:10" x14ac:dyDescent="0.25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</row>
    <row r="40" spans="1:10" x14ac:dyDescent="0.25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</row>
    <row r="41" spans="1:10" x14ac:dyDescent="0.25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</row>
    <row r="42" spans="1:10" x14ac:dyDescent="0.25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</row>
    <row r="43" spans="1:10" ht="15.75" thickBot="1" x14ac:dyDescent="0.3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</row>
    <row r="44" spans="1:10" ht="15.75" thickTop="1" x14ac:dyDescent="0.25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</row>
    <row r="45" spans="1:10" x14ac:dyDescent="0.25">
      <c r="A45" s="110" t="s">
        <v>176</v>
      </c>
      <c r="B45" s="94"/>
      <c r="C45" s="94"/>
      <c r="D45" s="94"/>
      <c r="E45" s="94"/>
      <c r="F45" s="94"/>
      <c r="G45" s="94"/>
      <c r="H45" s="94"/>
      <c r="I45" s="94"/>
    </row>
    <row r="46" spans="1:10" x14ac:dyDescent="0.25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  <c r="J46" t="s">
        <v>201</v>
      </c>
    </row>
    <row r="47" spans="1:10" x14ac:dyDescent="0.25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  <c r="J47" t="s">
        <v>201</v>
      </c>
    </row>
    <row r="48" spans="1:10" x14ac:dyDescent="0.25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  <c r="J48" t="s">
        <v>202</v>
      </c>
    </row>
    <row r="49" spans="1:10" x14ac:dyDescent="0.25">
      <c r="A49" s="95" t="s">
        <v>178</v>
      </c>
      <c r="B49" s="96">
        <f>B46*(1-B13)</f>
        <v>3294.7940546967893</v>
      </c>
      <c r="C49" s="96">
        <f t="shared" ref="C49:I49" si="12">C46*(1-C13)</f>
        <v>3775.4531689379191</v>
      </c>
      <c r="D49" s="96">
        <f t="shared" si="12"/>
        <v>4291.19934506754</v>
      </c>
      <c r="E49" s="96">
        <f t="shared" si="12"/>
        <v>1957.1345664739886</v>
      </c>
      <c r="F49" s="96">
        <f t="shared" si="12"/>
        <v>4070.1208081649661</v>
      </c>
      <c r="G49" s="96">
        <f t="shared" si="12"/>
        <v>2617.2719085555941</v>
      </c>
      <c r="H49" s="96">
        <f t="shared" si="12"/>
        <v>5952.2625731872085</v>
      </c>
      <c r="I49" s="96">
        <f t="shared" si="12"/>
        <v>6232.3524282062854</v>
      </c>
    </row>
    <row r="50" spans="1:10" x14ac:dyDescent="0.25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  <c r="J50" t="s">
        <v>202</v>
      </c>
    </row>
    <row r="51" spans="1:10" x14ac:dyDescent="0.25">
      <c r="A51" s="105" t="s">
        <v>180</v>
      </c>
      <c r="B51" s="118">
        <f>IFERROR(B23-B78,"nm")</f>
        <v>1138</v>
      </c>
      <c r="C51" s="118">
        <f t="shared" ref="C51:I51" si="13">IFERROR(C23-B23,"nm")</f>
        <v>324</v>
      </c>
      <c r="D51" s="118">
        <f t="shared" si="13"/>
        <v>796</v>
      </c>
      <c r="E51" s="118">
        <f t="shared" si="13"/>
        <v>-204</v>
      </c>
      <c r="F51" s="118">
        <f t="shared" si="13"/>
        <v>802</v>
      </c>
      <c r="G51" s="118">
        <f t="shared" si="13"/>
        <v>586</v>
      </c>
      <c r="H51" s="118">
        <f t="shared" si="13"/>
        <v>613</v>
      </c>
      <c r="I51" s="118">
        <f t="shared" si="13"/>
        <v>1248</v>
      </c>
      <c r="J51" t="s">
        <v>203</v>
      </c>
    </row>
    <row r="52" spans="1:10" x14ac:dyDescent="0.25">
      <c r="A52" s="105" t="s">
        <v>135</v>
      </c>
      <c r="B52" s="104">
        <f>Historicals!B83-Historicals!B104</f>
        <v>-1169</v>
      </c>
      <c r="C52" s="104">
        <f>Historicals!C83-Historicals!C104</f>
        <v>-1395</v>
      </c>
      <c r="D52" s="104">
        <f>Historicals!D83-Historicals!D104</f>
        <v>-1371</v>
      </c>
      <c r="E52" s="104">
        <f>Historicals!E83-Historicals!E104</f>
        <v>-1322</v>
      </c>
      <c r="F52" s="104">
        <f>Historicals!F83-Historicals!F104</f>
        <v>-1279</v>
      </c>
      <c r="G52" s="104">
        <f>Historicals!G83-Historicals!G104</f>
        <v>-1207</v>
      </c>
      <c r="H52" s="104">
        <f>Historicals!H83-Historicals!H104</f>
        <v>-874</v>
      </c>
      <c r="I52" s="104">
        <f>Historicals!I83-Historicals!I104</f>
        <v>-918</v>
      </c>
      <c r="J52" t="s">
        <v>204</v>
      </c>
    </row>
    <row r="53" spans="1:10" x14ac:dyDescent="0.25">
      <c r="A53" s="95" t="s">
        <v>181</v>
      </c>
      <c r="B53" s="96">
        <f>Historicals!B76+Historicals!B8+Historicals!B67-'Three Statements'!B52</f>
        <v>5764</v>
      </c>
      <c r="C53" s="96">
        <f>Historicals!C76+Historicals!C8+Historicals!C67-'Three Statements'!C52</f>
        <v>4430</v>
      </c>
      <c r="D53" s="96">
        <f>Historicals!D76+Historicals!D8+Historicals!D67-'Three Statements'!D52</f>
        <v>5003</v>
      </c>
      <c r="E53" s="96">
        <f>Historicals!E76+Historicals!E8+Historicals!E67-'Three Statements'!E52</f>
        <v>6978</v>
      </c>
      <c r="F53" s="96">
        <f>Historicals!F76+Historicals!F8+Historicals!F67-'Three Statements'!F52</f>
        <v>7265</v>
      </c>
      <c r="G53" s="96">
        <f>Historicals!G76+Historicals!G8+Historicals!G67-'Three Statements'!G52</f>
        <v>3401</v>
      </c>
      <c r="H53" s="96">
        <f>Historicals!H76+Historicals!H8+Historicals!H67-'Three Statements'!H52</f>
        <v>7408</v>
      </c>
      <c r="I53" s="96">
        <f>Historicals!I76+Historicals!I8+Historicals!I67-'Three Statements'!I52</f>
        <v>5661</v>
      </c>
    </row>
    <row r="54" spans="1:10" x14ac:dyDescent="0.25">
      <c r="A54" s="105" t="s">
        <v>182</v>
      </c>
      <c r="B54" s="104">
        <f>+SUM(Historicals!B67:B75)</f>
        <v>801</v>
      </c>
      <c r="C54" s="104">
        <f>+SUM(Historicals!C67:C75)</f>
        <v>-1313</v>
      </c>
      <c r="D54" s="104">
        <f>+SUM(Historicals!D67:D75)</f>
        <v>-1100</v>
      </c>
      <c r="E54" s="104">
        <f>+SUM(Historicals!E67:E75)</f>
        <v>2275</v>
      </c>
      <c r="F54" s="104">
        <f>+SUM(Historicals!F67:F75)</f>
        <v>1169</v>
      </c>
      <c r="G54" s="104">
        <f>+SUM(Historicals!G67:G75)</f>
        <v>-775</v>
      </c>
      <c r="H54" s="104">
        <f>+SUM(Historicals!H67:H75)</f>
        <v>186</v>
      </c>
      <c r="I54" s="104">
        <f>+SUM(Historicals!I67:I75)</f>
        <v>-1575</v>
      </c>
    </row>
    <row r="55" spans="1:10" x14ac:dyDescent="0.25">
      <c r="A55" s="114" t="s">
        <v>183</v>
      </c>
      <c r="B55" s="115">
        <f>B14+B47+B54</f>
        <v>4680</v>
      </c>
      <c r="C55" s="115">
        <f t="shared" ref="C55:I55" si="14">C14+C47+C54</f>
        <v>3096</v>
      </c>
      <c r="D55" s="115">
        <f t="shared" si="14"/>
        <v>3846</v>
      </c>
      <c r="E55" s="115">
        <f t="shared" si="14"/>
        <v>4955</v>
      </c>
      <c r="F55" s="115">
        <f t="shared" si="14"/>
        <v>5903</v>
      </c>
      <c r="G55" s="115">
        <f t="shared" si="14"/>
        <v>2485</v>
      </c>
      <c r="H55" s="115">
        <f t="shared" si="14"/>
        <v>6657</v>
      </c>
      <c r="I55" s="115">
        <f t="shared" si="14"/>
        <v>5188</v>
      </c>
    </row>
    <row r="56" spans="1:10" x14ac:dyDescent="0.25">
      <c r="A56" s="105" t="s">
        <v>184</v>
      </c>
      <c r="B56" s="104">
        <f>SUM(Historicals!B78:B83)</f>
        <v>-175</v>
      </c>
      <c r="C56" s="104">
        <f>SUM(Historicals!C78:C83)</f>
        <v>-1040</v>
      </c>
      <c r="D56" s="104">
        <f>SUM(Historicals!D78:D83)</f>
        <v>-974</v>
      </c>
      <c r="E56" s="104">
        <f>SUM(Historicals!E78:E83)</f>
        <v>301</v>
      </c>
      <c r="F56" s="104">
        <f>SUM(Historicals!F78:F83)</f>
        <v>-269</v>
      </c>
      <c r="G56" s="104">
        <f>SUM(Historicals!G78:G83)</f>
        <v>-1059</v>
      </c>
      <c r="H56" s="104">
        <f>SUM(Historicals!H78:H83)</f>
        <v>-3971</v>
      </c>
      <c r="I56" s="104">
        <f>SUM(Historicals!I78:I83)</f>
        <v>-1505</v>
      </c>
    </row>
    <row r="57" spans="1:10" x14ac:dyDescent="0.25">
      <c r="A57" s="105" t="s">
        <v>185</v>
      </c>
      <c r="B57" s="104">
        <f>Historicals!B84</f>
        <v>0</v>
      </c>
      <c r="C57" s="104">
        <f>Historicals!C84</f>
        <v>6</v>
      </c>
      <c r="D57" s="104">
        <f>Historicals!D84</f>
        <v>-34</v>
      </c>
      <c r="E57" s="104">
        <f>Historicals!E84</f>
        <v>-25</v>
      </c>
      <c r="F57" s="104">
        <f>Historicals!F84</f>
        <v>5</v>
      </c>
      <c r="G57" s="104">
        <f>Historicals!G84</f>
        <v>31</v>
      </c>
      <c r="H57" s="104">
        <f>Historicals!H84</f>
        <v>171</v>
      </c>
      <c r="I57" s="104">
        <f>Historicals!I84</f>
        <v>-19</v>
      </c>
    </row>
    <row r="58" spans="1:10" x14ac:dyDescent="0.25">
      <c r="A58" s="114" t="s">
        <v>186</v>
      </c>
      <c r="B58" s="115">
        <f>B56+B57</f>
        <v>-175</v>
      </c>
      <c r="C58" s="115">
        <f t="shared" ref="C58:I58" si="15">C56+C57</f>
        <v>-1034</v>
      </c>
      <c r="D58" s="115">
        <f t="shared" si="15"/>
        <v>-1008</v>
      </c>
      <c r="E58" s="115">
        <f t="shared" si="15"/>
        <v>276</v>
      </c>
      <c r="F58" s="115">
        <f t="shared" si="15"/>
        <v>-264</v>
      </c>
      <c r="G58" s="115">
        <f t="shared" si="15"/>
        <v>-1028</v>
      </c>
      <c r="H58" s="115">
        <f t="shared" si="15"/>
        <v>-3800</v>
      </c>
      <c r="I58" s="115">
        <f t="shared" si="15"/>
        <v>-1524</v>
      </c>
    </row>
    <row r="59" spans="1:10" x14ac:dyDescent="0.25">
      <c r="A59" s="105" t="s">
        <v>187</v>
      </c>
      <c r="B59" s="104">
        <f>Historicals!B91</f>
        <v>-2534</v>
      </c>
      <c r="C59" s="104">
        <f>Historicals!C91</f>
        <v>-3238</v>
      </c>
      <c r="D59" s="104">
        <f>Historicals!D91</f>
        <v>-3223</v>
      </c>
      <c r="E59" s="104">
        <f>Historicals!E91</f>
        <v>-4254</v>
      </c>
      <c r="F59" s="104">
        <f>Historicals!F91</f>
        <v>-4286</v>
      </c>
      <c r="G59" s="104">
        <f>Historicals!G91</f>
        <v>-3067</v>
      </c>
      <c r="H59" s="104">
        <f>Historicals!H91</f>
        <v>-608</v>
      </c>
      <c r="I59" s="104">
        <f>Historicals!I91</f>
        <v>-4014</v>
      </c>
    </row>
    <row r="60" spans="1:10" x14ac:dyDescent="0.25">
      <c r="A60" s="106" t="s">
        <v>129</v>
      </c>
      <c r="B60" s="61" t="str">
        <f>IFERROR((B59-A59)/A59,"nm")</f>
        <v>nm</v>
      </c>
      <c r="C60" s="61">
        <f t="shared" ref="C60:I60" si="16">IFERROR((C59-B59)/B59,"nm")</f>
        <v>0.27782162588792425</v>
      </c>
      <c r="D60" s="61">
        <f t="shared" si="16"/>
        <v>-4.6324891908585547E-3</v>
      </c>
      <c r="E60" s="61">
        <f t="shared" si="16"/>
        <v>0.31988830282345643</v>
      </c>
      <c r="F60" s="61">
        <f t="shared" si="16"/>
        <v>7.5223319228960974E-3</v>
      </c>
      <c r="G60" s="61">
        <f t="shared" si="16"/>
        <v>-0.28441437237517497</v>
      </c>
      <c r="H60" s="61">
        <f t="shared" si="16"/>
        <v>-0.80176067818715357</v>
      </c>
      <c r="I60" s="61">
        <f t="shared" si="16"/>
        <v>5.6019736842105265</v>
      </c>
    </row>
    <row r="61" spans="1:10" x14ac:dyDescent="0.25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</row>
    <row r="62" spans="1:10" x14ac:dyDescent="0.25">
      <c r="A62" s="105" t="s">
        <v>189</v>
      </c>
      <c r="B62" s="104">
        <f>SUM(Historicals!B87:B90)</f>
        <v>444</v>
      </c>
      <c r="C62" s="104">
        <f>SUM(Historicals!C87:C90)</f>
        <v>1315</v>
      </c>
      <c r="D62" s="104">
        <f>SUM(Historicals!D87:D90)</f>
        <v>2254</v>
      </c>
      <c r="E62" s="104">
        <f>SUM(Historicals!E87:E90)</f>
        <v>740</v>
      </c>
      <c r="F62" s="104">
        <f>SUM(Historicals!F87:F90)</f>
        <v>369</v>
      </c>
      <c r="G62" s="104">
        <f>SUM(Historicals!G87:G90)</f>
        <v>7062</v>
      </c>
      <c r="H62" s="104">
        <f>SUM(Historicals!H87:H90)</f>
        <v>923</v>
      </c>
      <c r="I62" s="104">
        <f>SUM(Historicals!I87:I90)</f>
        <v>1166</v>
      </c>
    </row>
    <row r="63" spans="1:10" x14ac:dyDescent="0.25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</row>
    <row r="64" spans="1:10" x14ac:dyDescent="0.25">
      <c r="A64" s="114" t="s">
        <v>191</v>
      </c>
      <c r="B64" s="115">
        <f>B59+B61+B62+B63</f>
        <v>-2790</v>
      </c>
      <c r="C64" s="115">
        <f t="shared" ref="C64:I64" si="17">C59+C61+C62+C63</f>
        <v>-2671</v>
      </c>
      <c r="D64" s="115">
        <f t="shared" si="17"/>
        <v>-2148</v>
      </c>
      <c r="E64" s="115">
        <f t="shared" si="17"/>
        <v>-4835</v>
      </c>
      <c r="F64" s="115">
        <f t="shared" si="17"/>
        <v>-5293</v>
      </c>
      <c r="G64" s="115">
        <f t="shared" si="17"/>
        <v>2491</v>
      </c>
      <c r="H64" s="115">
        <f t="shared" si="17"/>
        <v>-1459</v>
      </c>
      <c r="I64" s="115">
        <f t="shared" si="17"/>
        <v>-4836</v>
      </c>
    </row>
    <row r="65" spans="1:9" x14ac:dyDescent="0.25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</row>
    <row r="66" spans="1:9" x14ac:dyDescent="0.25">
      <c r="A66" s="114" t="s">
        <v>193</v>
      </c>
      <c r="B66" s="115">
        <f>B55+B58+B64+B65</f>
        <v>1632</v>
      </c>
      <c r="C66" s="115">
        <f t="shared" ref="C66:I66" si="18">C55+C58+C64+C65</f>
        <v>-714</v>
      </c>
      <c r="D66" s="115">
        <f t="shared" si="18"/>
        <v>670</v>
      </c>
      <c r="E66" s="115">
        <f t="shared" si="18"/>
        <v>441</v>
      </c>
      <c r="F66" s="115">
        <f t="shared" si="18"/>
        <v>217</v>
      </c>
      <c r="G66" s="115">
        <f t="shared" si="18"/>
        <v>3882</v>
      </c>
      <c r="H66" s="115">
        <f t="shared" si="18"/>
        <v>1541</v>
      </c>
      <c r="I66" s="115">
        <f t="shared" si="18"/>
        <v>-1315</v>
      </c>
    </row>
    <row r="67" spans="1:9" x14ac:dyDescent="0.25">
      <c r="A67" s="105" t="s">
        <v>194</v>
      </c>
      <c r="B67" s="104">
        <f>Historicals!B97</f>
        <v>2220</v>
      </c>
      <c r="C67" s="104">
        <f>Historicals!C97</f>
        <v>3852</v>
      </c>
      <c r="D67" s="104">
        <f>Historicals!D97</f>
        <v>3138</v>
      </c>
      <c r="E67" s="104">
        <f>Historicals!E97</f>
        <v>3808</v>
      </c>
      <c r="F67" s="104">
        <f>Historicals!F97</f>
        <v>4249</v>
      </c>
      <c r="G67" s="104">
        <f>Historicals!G97</f>
        <v>4466</v>
      </c>
      <c r="H67" s="104">
        <f>Historicals!H97</f>
        <v>8348</v>
      </c>
      <c r="I67" s="104">
        <f>Historicals!I97</f>
        <v>9889</v>
      </c>
    </row>
    <row r="68" spans="1:9" ht="15.75" thickBot="1" x14ac:dyDescent="0.3">
      <c r="A68" s="107" t="s">
        <v>195</v>
      </c>
      <c r="B68" s="108">
        <f>B66+B67</f>
        <v>3852</v>
      </c>
      <c r="C68" s="108">
        <f t="shared" ref="C68:I68" si="19">C66+C67</f>
        <v>3138</v>
      </c>
      <c r="D68" s="108">
        <f t="shared" si="19"/>
        <v>3808</v>
      </c>
      <c r="E68" s="108">
        <f t="shared" si="19"/>
        <v>4249</v>
      </c>
      <c r="F68" s="108">
        <f t="shared" si="19"/>
        <v>4466</v>
      </c>
      <c r="G68" s="108">
        <f t="shared" si="19"/>
        <v>8348</v>
      </c>
      <c r="H68" s="108">
        <f t="shared" si="19"/>
        <v>9889</v>
      </c>
      <c r="I68" s="108">
        <f t="shared" si="19"/>
        <v>8574</v>
      </c>
    </row>
    <row r="69" spans="1:9" ht="15.75" thickTop="1" x14ac:dyDescent="0.25">
      <c r="A69" s="120" t="s">
        <v>196</v>
      </c>
      <c r="B69" s="119">
        <f>B21-B68</f>
        <v>0</v>
      </c>
      <c r="C69" s="119">
        <f t="shared" ref="C69:I69" si="20">C21-C68</f>
        <v>0</v>
      </c>
      <c r="D69" s="119">
        <f t="shared" si="20"/>
        <v>0</v>
      </c>
      <c r="E69" s="119">
        <f t="shared" si="20"/>
        <v>0</v>
      </c>
      <c r="F69" s="119">
        <f t="shared" si="20"/>
        <v>0</v>
      </c>
      <c r="G69" s="119">
        <f t="shared" si="20"/>
        <v>0</v>
      </c>
      <c r="H69" s="119">
        <f t="shared" si="20"/>
        <v>0</v>
      </c>
      <c r="I69" s="119">
        <f t="shared" si="20"/>
        <v>0</v>
      </c>
    </row>
    <row r="74" spans="1:9" x14ac:dyDescent="0.25">
      <c r="A74" s="121">
        <v>2014</v>
      </c>
      <c r="B74" s="121"/>
    </row>
    <row r="75" spans="1:9" x14ac:dyDescent="0.25">
      <c r="A75" s="121" t="s">
        <v>35</v>
      </c>
      <c r="B75" s="122">
        <v>2922</v>
      </c>
    </row>
    <row r="76" spans="1:9" x14ac:dyDescent="0.25">
      <c r="A76" s="121" t="s">
        <v>207</v>
      </c>
      <c r="B76" s="122">
        <v>3434</v>
      </c>
    </row>
    <row r="77" spans="1:9" x14ac:dyDescent="0.25">
      <c r="A77" s="121" t="s">
        <v>208</v>
      </c>
      <c r="B77" s="122">
        <v>1930</v>
      </c>
    </row>
    <row r="78" spans="1:9" x14ac:dyDescent="0.25">
      <c r="A78" s="123" t="s">
        <v>160</v>
      </c>
      <c r="B78" s="124">
        <f>(+B75+B76)-B77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2023-09-21T09:12:21Z</dcterms:modified>
</cp:coreProperties>
</file>