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DDA072F-9EB4-4855-80D7-1E2267FA3846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4" l="1"/>
  <c r="D67" i="4"/>
  <c r="E67" i="4"/>
  <c r="F67" i="4"/>
  <c r="G67" i="4"/>
  <c r="H67" i="4"/>
  <c r="I67" i="4"/>
  <c r="B52" i="4"/>
  <c r="J69" i="4"/>
  <c r="K69" i="4"/>
  <c r="L69" i="4"/>
  <c r="M69" i="4"/>
  <c r="N69" i="4"/>
  <c r="B97" i="1"/>
  <c r="B23" i="4"/>
  <c r="B51" i="4" s="1"/>
  <c r="B30" i="1"/>
  <c r="B94" i="1"/>
  <c r="B96" i="1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D62" i="4"/>
  <c r="E62" i="4"/>
  <c r="F62" i="4"/>
  <c r="G62" i="4"/>
  <c r="H62" i="4"/>
  <c r="I62" i="4"/>
  <c r="C62" i="4"/>
  <c r="B62" i="4"/>
  <c r="C61" i="4"/>
  <c r="D61" i="4"/>
  <c r="E61" i="4"/>
  <c r="F61" i="4"/>
  <c r="G61" i="4"/>
  <c r="H61" i="4"/>
  <c r="I61" i="4"/>
  <c r="B61" i="4"/>
  <c r="B64" i="4" s="1"/>
  <c r="D59" i="4"/>
  <c r="E59" i="4"/>
  <c r="E64" i="4" s="1"/>
  <c r="F59" i="4"/>
  <c r="G59" i="4"/>
  <c r="H59" i="4"/>
  <c r="I59" i="4"/>
  <c r="C59" i="4"/>
  <c r="C64" i="4" s="1"/>
  <c r="B59" i="4"/>
  <c r="F57" i="4"/>
  <c r="G57" i="4"/>
  <c r="G58" i="4" s="1"/>
  <c r="H57" i="4"/>
  <c r="I57" i="4"/>
  <c r="C57" i="4"/>
  <c r="D57" i="4"/>
  <c r="E57" i="4"/>
  <c r="E58" i="4" s="1"/>
  <c r="B57" i="4"/>
  <c r="C56" i="4"/>
  <c r="C58" i="4" s="1"/>
  <c r="D56" i="4"/>
  <c r="D58" i="4" s="1"/>
  <c r="E56" i="4"/>
  <c r="F56" i="4"/>
  <c r="G56" i="4"/>
  <c r="H56" i="4"/>
  <c r="H58" i="4" s="1"/>
  <c r="I56" i="4"/>
  <c r="I58" i="4" s="1"/>
  <c r="B56" i="4"/>
  <c r="B58" i="4" s="1"/>
  <c r="I54" i="4"/>
  <c r="H54" i="4"/>
  <c r="G54" i="4"/>
  <c r="F54" i="4"/>
  <c r="E54" i="4"/>
  <c r="D54" i="4"/>
  <c r="C54" i="4"/>
  <c r="B54" i="4"/>
  <c r="C52" i="4"/>
  <c r="D52" i="4"/>
  <c r="E52" i="4"/>
  <c r="F52" i="4"/>
  <c r="G52" i="4"/>
  <c r="H52" i="4"/>
  <c r="I52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48" i="4"/>
  <c r="D48" i="4"/>
  <c r="E48" i="4"/>
  <c r="F48" i="4"/>
  <c r="G48" i="4"/>
  <c r="H48" i="4"/>
  <c r="I48" i="4"/>
  <c r="B48" i="4"/>
  <c r="H39" i="4"/>
  <c r="E39" i="4"/>
  <c r="C33" i="4"/>
  <c r="C70" i="4" s="1"/>
  <c r="D33" i="4"/>
  <c r="D70" i="4" s="1"/>
  <c r="E33" i="4"/>
  <c r="E43" i="4" s="1"/>
  <c r="F33" i="4"/>
  <c r="F43" i="4" s="1"/>
  <c r="G33" i="4"/>
  <c r="G43" i="4" s="1"/>
  <c r="H33" i="4"/>
  <c r="H32" i="4" s="1"/>
  <c r="I33" i="4"/>
  <c r="C34" i="4"/>
  <c r="D34" i="4"/>
  <c r="E34" i="4"/>
  <c r="F34" i="4"/>
  <c r="G34" i="4"/>
  <c r="H34" i="4"/>
  <c r="I34" i="4"/>
  <c r="I32" i="4" s="1"/>
  <c r="C35" i="4"/>
  <c r="D35" i="4"/>
  <c r="D32" i="4" s="1"/>
  <c r="E35" i="4"/>
  <c r="F35" i="4"/>
  <c r="G35" i="4"/>
  <c r="H35" i="4"/>
  <c r="I35" i="4"/>
  <c r="C36" i="4"/>
  <c r="D36" i="4"/>
  <c r="E36" i="4"/>
  <c r="F36" i="4"/>
  <c r="G36" i="4"/>
  <c r="H36" i="4"/>
  <c r="I36" i="4"/>
  <c r="I70" i="4" s="1"/>
  <c r="C37" i="4"/>
  <c r="C32" i="4" s="1"/>
  <c r="D37" i="4"/>
  <c r="D43" i="4" s="1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D39" i="4" s="1"/>
  <c r="E40" i="4"/>
  <c r="F40" i="4"/>
  <c r="G40" i="4"/>
  <c r="H40" i="4"/>
  <c r="I40" i="4"/>
  <c r="C41" i="4"/>
  <c r="C39" i="4" s="1"/>
  <c r="D41" i="4"/>
  <c r="E41" i="4"/>
  <c r="F41" i="4"/>
  <c r="F39" i="4" s="1"/>
  <c r="G41" i="4"/>
  <c r="G39" i="4" s="1"/>
  <c r="H41" i="4"/>
  <c r="I41" i="4"/>
  <c r="C42" i="4"/>
  <c r="D42" i="4"/>
  <c r="E42" i="4"/>
  <c r="F42" i="4"/>
  <c r="G42" i="4"/>
  <c r="H42" i="4"/>
  <c r="I42" i="4"/>
  <c r="I39" i="4" s="1"/>
  <c r="B42" i="4"/>
  <c r="B41" i="4"/>
  <c r="B40" i="4"/>
  <c r="B39" i="4" s="1"/>
  <c r="B38" i="4"/>
  <c r="B37" i="4"/>
  <c r="B36" i="4"/>
  <c r="B33" i="4"/>
  <c r="B32" i="4" s="1"/>
  <c r="B35" i="4"/>
  <c r="B34" i="4"/>
  <c r="B43" i="4" s="1"/>
  <c r="D31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G31" i="4" s="1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C21" i="4"/>
  <c r="C31" i="4" s="1"/>
  <c r="D21" i="4"/>
  <c r="E21" i="4"/>
  <c r="F21" i="4"/>
  <c r="G21" i="4"/>
  <c r="H21" i="4"/>
  <c r="I21" i="4"/>
  <c r="I31" i="4" s="1"/>
  <c r="C22" i="4"/>
  <c r="D22" i="4"/>
  <c r="E22" i="4"/>
  <c r="E31" i="4" s="1"/>
  <c r="F22" i="4"/>
  <c r="F31" i="4" s="1"/>
  <c r="G22" i="4"/>
  <c r="H22" i="4"/>
  <c r="I22" i="4"/>
  <c r="C23" i="4"/>
  <c r="D23" i="4"/>
  <c r="E23" i="4"/>
  <c r="F23" i="4"/>
  <c r="G23" i="4"/>
  <c r="H23" i="4"/>
  <c r="H31" i="4" s="1"/>
  <c r="I23" i="4"/>
  <c r="I51" i="4" s="1"/>
  <c r="B22" i="4"/>
  <c r="B21" i="4"/>
  <c r="B31" i="4" s="1"/>
  <c r="B44" i="4" s="1"/>
  <c r="C10" i="4"/>
  <c r="D10" i="4"/>
  <c r="E10" i="4"/>
  <c r="F10" i="4"/>
  <c r="G10" i="4"/>
  <c r="H10" i="4"/>
  <c r="I10" i="4"/>
  <c r="C12" i="4"/>
  <c r="D12" i="4"/>
  <c r="E12" i="4"/>
  <c r="F12" i="4"/>
  <c r="G12" i="4"/>
  <c r="H12" i="4"/>
  <c r="I12" i="4"/>
  <c r="C15" i="4"/>
  <c r="C17" i="4" s="1"/>
  <c r="D15" i="4"/>
  <c r="D17" i="4" s="1"/>
  <c r="E15" i="4"/>
  <c r="E17" i="4" s="1"/>
  <c r="F15" i="4"/>
  <c r="F17" i="4" s="1"/>
  <c r="F19" i="4" s="1"/>
  <c r="G15" i="4"/>
  <c r="G17" i="4" s="1"/>
  <c r="H15" i="4"/>
  <c r="H17" i="4" s="1"/>
  <c r="H19" i="4" s="1"/>
  <c r="I15" i="4"/>
  <c r="I17" i="4" s="1"/>
  <c r="C16" i="4"/>
  <c r="C19" i="4" s="1"/>
  <c r="D16" i="4"/>
  <c r="E16" i="4"/>
  <c r="E19" i="4" s="1"/>
  <c r="F16" i="4"/>
  <c r="G16" i="4"/>
  <c r="H16" i="4"/>
  <c r="I16" i="4"/>
  <c r="D18" i="4"/>
  <c r="F18" i="4"/>
  <c r="C18" i="4"/>
  <c r="E18" i="4"/>
  <c r="G18" i="4"/>
  <c r="I18" i="4"/>
  <c r="D19" i="4"/>
  <c r="B16" i="4"/>
  <c r="B15" i="4"/>
  <c r="B17" i="4" s="1"/>
  <c r="B19" i="4" s="1"/>
  <c r="B12" i="4"/>
  <c r="B10" i="4"/>
  <c r="F51" i="4"/>
  <c r="J51" i="4"/>
  <c r="K51" i="4"/>
  <c r="L51" i="4"/>
  <c r="M51" i="4"/>
  <c r="N51" i="4"/>
  <c r="I238" i="3"/>
  <c r="H238" i="3"/>
  <c r="G238" i="3"/>
  <c r="G239" i="3" s="1"/>
  <c r="F238" i="3"/>
  <c r="E238" i="3"/>
  <c r="E239" i="3" s="1"/>
  <c r="D238" i="3"/>
  <c r="D240" i="3" s="1"/>
  <c r="C238" i="3"/>
  <c r="B238" i="3"/>
  <c r="I235" i="3"/>
  <c r="H235" i="3"/>
  <c r="H237" i="3" s="1"/>
  <c r="G235" i="3"/>
  <c r="F235" i="3"/>
  <c r="F236" i="3" s="1"/>
  <c r="E235" i="3"/>
  <c r="D235" i="3"/>
  <c r="D237" i="3" s="1"/>
  <c r="C235" i="3"/>
  <c r="B235" i="3"/>
  <c r="I232" i="3"/>
  <c r="H232" i="3"/>
  <c r="H234" i="3" s="1"/>
  <c r="G232" i="3"/>
  <c r="G225" i="3" s="1"/>
  <c r="F232" i="3"/>
  <c r="E232" i="3"/>
  <c r="D232" i="3"/>
  <c r="C232" i="3"/>
  <c r="C225" i="3" s="1"/>
  <c r="B232" i="3"/>
  <c r="B233" i="3" s="1"/>
  <c r="H230" i="3"/>
  <c r="E229" i="3"/>
  <c r="I228" i="3"/>
  <c r="H228" i="3"/>
  <c r="G228" i="3"/>
  <c r="F228" i="3"/>
  <c r="E228" i="3"/>
  <c r="E225" i="3" s="1"/>
  <c r="D228" i="3"/>
  <c r="C228" i="3"/>
  <c r="B228" i="3"/>
  <c r="I225" i="3"/>
  <c r="L224" i="3"/>
  <c r="M224" i="3" s="1"/>
  <c r="N224" i="3" s="1"/>
  <c r="K224" i="3"/>
  <c r="L223" i="3"/>
  <c r="K223" i="3"/>
  <c r="I223" i="3"/>
  <c r="H223" i="3"/>
  <c r="G223" i="3"/>
  <c r="F223" i="3"/>
  <c r="E223" i="3"/>
  <c r="D223" i="3"/>
  <c r="C223" i="3"/>
  <c r="B223" i="3"/>
  <c r="J222" i="3"/>
  <c r="I221" i="3"/>
  <c r="H221" i="3"/>
  <c r="H222" i="3" s="1"/>
  <c r="H224" i="3" s="1"/>
  <c r="G221" i="3"/>
  <c r="G222" i="3" s="1"/>
  <c r="F221" i="3"/>
  <c r="F222" i="3" s="1"/>
  <c r="E221" i="3"/>
  <c r="D221" i="3"/>
  <c r="C221" i="3"/>
  <c r="B221" i="3"/>
  <c r="B222" i="3" s="1"/>
  <c r="K220" i="3"/>
  <c r="L220" i="3" s="1"/>
  <c r="M220" i="3" s="1"/>
  <c r="N220" i="3" s="1"/>
  <c r="K219" i="3"/>
  <c r="I219" i="3"/>
  <c r="H219" i="3"/>
  <c r="G219" i="3"/>
  <c r="F219" i="3"/>
  <c r="E219" i="3"/>
  <c r="D219" i="3"/>
  <c r="C219" i="3"/>
  <c r="B219" i="3"/>
  <c r="J218" i="3"/>
  <c r="J217" i="3" s="1"/>
  <c r="I217" i="3"/>
  <c r="I218" i="3" s="1"/>
  <c r="H217" i="3"/>
  <c r="G217" i="3"/>
  <c r="F217" i="3"/>
  <c r="E217" i="3"/>
  <c r="D217" i="3"/>
  <c r="C217" i="3"/>
  <c r="B217" i="3"/>
  <c r="B218" i="3" s="1"/>
  <c r="L216" i="3"/>
  <c r="M216" i="3" s="1"/>
  <c r="N216" i="3" s="1"/>
  <c r="K216" i="3"/>
  <c r="L215" i="3"/>
  <c r="M215" i="3" s="1"/>
  <c r="N215" i="3" s="1"/>
  <c r="N214" i="3" s="1"/>
  <c r="K215" i="3"/>
  <c r="I215" i="3"/>
  <c r="H215" i="3"/>
  <c r="G215" i="3"/>
  <c r="F215" i="3"/>
  <c r="E215" i="3"/>
  <c r="D215" i="3"/>
  <c r="C215" i="3"/>
  <c r="B215" i="3"/>
  <c r="L214" i="3"/>
  <c r="K214" i="3"/>
  <c r="J214" i="3"/>
  <c r="I213" i="3"/>
  <c r="H213" i="3"/>
  <c r="G213" i="3"/>
  <c r="F213" i="3"/>
  <c r="E213" i="3"/>
  <c r="E214" i="3" s="1"/>
  <c r="E216" i="3" s="1"/>
  <c r="D213" i="3"/>
  <c r="D214" i="3" s="1"/>
  <c r="D216" i="3" s="1"/>
  <c r="C213" i="3"/>
  <c r="B213" i="3"/>
  <c r="B214" i="3" s="1"/>
  <c r="I211" i="3"/>
  <c r="H211" i="3"/>
  <c r="G211" i="3"/>
  <c r="F211" i="3"/>
  <c r="F212" i="3" s="1"/>
  <c r="E211" i="3"/>
  <c r="D211" i="3"/>
  <c r="C211" i="3"/>
  <c r="B211" i="3"/>
  <c r="I207" i="3"/>
  <c r="H207" i="3"/>
  <c r="G207" i="3"/>
  <c r="F207" i="3"/>
  <c r="E207" i="3"/>
  <c r="D207" i="3"/>
  <c r="C207" i="3"/>
  <c r="B207" i="3"/>
  <c r="I204" i="3"/>
  <c r="H204" i="3"/>
  <c r="G204" i="3"/>
  <c r="F204" i="3"/>
  <c r="E204" i="3"/>
  <c r="D204" i="3"/>
  <c r="C204" i="3"/>
  <c r="C205" i="3" s="1"/>
  <c r="B204" i="3"/>
  <c r="I201" i="3"/>
  <c r="H201" i="3"/>
  <c r="G201" i="3"/>
  <c r="G203" i="3" s="1"/>
  <c r="F201" i="3"/>
  <c r="E201" i="3"/>
  <c r="D201" i="3"/>
  <c r="C201" i="3"/>
  <c r="C194" i="3" s="1"/>
  <c r="B201" i="3"/>
  <c r="I197" i="3"/>
  <c r="H197" i="3"/>
  <c r="H198" i="3" s="1"/>
  <c r="G197" i="3"/>
  <c r="F197" i="3"/>
  <c r="E197" i="3"/>
  <c r="E194" i="3" s="1"/>
  <c r="D197" i="3"/>
  <c r="D200" i="3" s="1"/>
  <c r="C197" i="3"/>
  <c r="B197" i="3"/>
  <c r="I194" i="3"/>
  <c r="L193" i="3"/>
  <c r="M193" i="3" s="1"/>
  <c r="N193" i="3" s="1"/>
  <c r="K193" i="3"/>
  <c r="L192" i="3"/>
  <c r="M192" i="3" s="1"/>
  <c r="K192" i="3"/>
  <c r="K191" i="3" s="1"/>
  <c r="I192" i="3"/>
  <c r="H192" i="3"/>
  <c r="G192" i="3"/>
  <c r="F192" i="3"/>
  <c r="E192" i="3"/>
  <c r="D192" i="3"/>
  <c r="C192" i="3"/>
  <c r="B192" i="3"/>
  <c r="J191" i="3"/>
  <c r="I190" i="3"/>
  <c r="I191" i="3" s="1"/>
  <c r="H190" i="3"/>
  <c r="H191" i="3" s="1"/>
  <c r="G190" i="3"/>
  <c r="F190" i="3"/>
  <c r="E190" i="3"/>
  <c r="E191" i="3" s="1"/>
  <c r="D190" i="3"/>
  <c r="C190" i="3"/>
  <c r="B190" i="3"/>
  <c r="B191" i="3" s="1"/>
  <c r="B193" i="3" s="1"/>
  <c r="K189" i="3"/>
  <c r="L189" i="3" s="1"/>
  <c r="M189" i="3" s="1"/>
  <c r="N189" i="3" s="1"/>
  <c r="L188" i="3"/>
  <c r="K188" i="3"/>
  <c r="I188" i="3"/>
  <c r="H188" i="3"/>
  <c r="G188" i="3"/>
  <c r="F188" i="3"/>
  <c r="E188" i="3"/>
  <c r="D188" i="3"/>
  <c r="C188" i="3"/>
  <c r="B188" i="3"/>
  <c r="K187" i="3"/>
  <c r="J187" i="3"/>
  <c r="I186" i="3"/>
  <c r="H186" i="3"/>
  <c r="G186" i="3"/>
  <c r="F186" i="3"/>
  <c r="E186" i="3"/>
  <c r="D186" i="3"/>
  <c r="C186" i="3"/>
  <c r="B186" i="3"/>
  <c r="B187" i="3" s="1"/>
  <c r="B189" i="3" s="1"/>
  <c r="K185" i="3"/>
  <c r="L185" i="3" s="1"/>
  <c r="M185" i="3" s="1"/>
  <c r="N185" i="3" s="1"/>
  <c r="K184" i="3"/>
  <c r="L184" i="3" s="1"/>
  <c r="I184" i="3"/>
  <c r="H184" i="3"/>
  <c r="G184" i="3"/>
  <c r="F184" i="3"/>
  <c r="E184" i="3"/>
  <c r="D184" i="3"/>
  <c r="C184" i="3"/>
  <c r="B184" i="3"/>
  <c r="J183" i="3"/>
  <c r="I182" i="3"/>
  <c r="J182" i="3" s="1"/>
  <c r="H182" i="3"/>
  <c r="G182" i="3"/>
  <c r="F182" i="3"/>
  <c r="F183" i="3" s="1"/>
  <c r="E182" i="3"/>
  <c r="D182" i="3"/>
  <c r="C182" i="3"/>
  <c r="B182" i="3"/>
  <c r="B183" i="3" s="1"/>
  <c r="K181" i="3"/>
  <c r="L181" i="3" s="1"/>
  <c r="M181" i="3" s="1"/>
  <c r="N181" i="3" s="1"/>
  <c r="K180" i="3"/>
  <c r="L180" i="3" s="1"/>
  <c r="M180" i="3" s="1"/>
  <c r="I180" i="3"/>
  <c r="H180" i="3"/>
  <c r="G180" i="3"/>
  <c r="F180" i="3"/>
  <c r="E180" i="3"/>
  <c r="D180" i="3"/>
  <c r="C180" i="3"/>
  <c r="B180" i="3"/>
  <c r="L179" i="3"/>
  <c r="J179" i="3"/>
  <c r="I178" i="3"/>
  <c r="H178" i="3"/>
  <c r="G178" i="3"/>
  <c r="F178" i="3"/>
  <c r="E178" i="3"/>
  <c r="D178" i="3"/>
  <c r="D179" i="3" s="1"/>
  <c r="D181" i="3" s="1"/>
  <c r="C178" i="3"/>
  <c r="B178" i="3"/>
  <c r="B179" i="3" s="1"/>
  <c r="H177" i="3"/>
  <c r="I176" i="3"/>
  <c r="I199" i="3" s="1"/>
  <c r="H176" i="3"/>
  <c r="G176" i="3"/>
  <c r="F176" i="3"/>
  <c r="F206" i="3" s="1"/>
  <c r="E176" i="3"/>
  <c r="D176" i="3"/>
  <c r="D209" i="3" s="1"/>
  <c r="C176" i="3"/>
  <c r="B176" i="3"/>
  <c r="B177" i="3" s="1"/>
  <c r="H174" i="3"/>
  <c r="I172" i="3"/>
  <c r="H172" i="3"/>
  <c r="G172" i="3"/>
  <c r="F172" i="3"/>
  <c r="F173" i="3" s="1"/>
  <c r="E172" i="3"/>
  <c r="D172" i="3"/>
  <c r="C172" i="3"/>
  <c r="B172" i="3"/>
  <c r="I169" i="3"/>
  <c r="H169" i="3"/>
  <c r="G169" i="3"/>
  <c r="F169" i="3"/>
  <c r="E169" i="3"/>
  <c r="D169" i="3"/>
  <c r="D171" i="3" s="1"/>
  <c r="C169" i="3"/>
  <c r="C171" i="3" s="1"/>
  <c r="B169" i="3"/>
  <c r="D167" i="3"/>
  <c r="I166" i="3"/>
  <c r="I159" i="3" s="1"/>
  <c r="I161" i="3" s="1"/>
  <c r="J161" i="3" s="1"/>
  <c r="K161" i="3" s="1"/>
  <c r="L161" i="3" s="1"/>
  <c r="M161" i="3" s="1"/>
  <c r="N161" i="3" s="1"/>
  <c r="H166" i="3"/>
  <c r="G166" i="3"/>
  <c r="F166" i="3"/>
  <c r="E166" i="3"/>
  <c r="E167" i="3" s="1"/>
  <c r="D166" i="3"/>
  <c r="C166" i="3"/>
  <c r="B166" i="3"/>
  <c r="I162" i="3"/>
  <c r="I165" i="3" s="1"/>
  <c r="J165" i="3" s="1"/>
  <c r="H162" i="3"/>
  <c r="G162" i="3"/>
  <c r="F162" i="3"/>
  <c r="E162" i="3"/>
  <c r="D162" i="3"/>
  <c r="C162" i="3"/>
  <c r="B162" i="3"/>
  <c r="B163" i="3" s="1"/>
  <c r="K158" i="3"/>
  <c r="L158" i="3" s="1"/>
  <c r="M158" i="3" s="1"/>
  <c r="N158" i="3" s="1"/>
  <c r="L157" i="3"/>
  <c r="K157" i="3"/>
  <c r="I157" i="3"/>
  <c r="H157" i="3"/>
  <c r="G157" i="3"/>
  <c r="F157" i="3"/>
  <c r="E157" i="3"/>
  <c r="D157" i="3"/>
  <c r="C157" i="3"/>
  <c r="B157" i="3"/>
  <c r="K156" i="3"/>
  <c r="J156" i="3"/>
  <c r="I155" i="3"/>
  <c r="I156" i="3" s="1"/>
  <c r="I158" i="3" s="1"/>
  <c r="H155" i="3"/>
  <c r="H156" i="3" s="1"/>
  <c r="H158" i="3" s="1"/>
  <c r="G155" i="3"/>
  <c r="F155" i="3"/>
  <c r="E155" i="3"/>
  <c r="D155" i="3"/>
  <c r="D156" i="3" s="1"/>
  <c r="D158" i="3" s="1"/>
  <c r="C155" i="3"/>
  <c r="B155" i="3"/>
  <c r="B156" i="3" s="1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K152" i="3"/>
  <c r="J152" i="3"/>
  <c r="I151" i="3"/>
  <c r="H151" i="3"/>
  <c r="G151" i="3"/>
  <c r="F151" i="3"/>
  <c r="E151" i="3"/>
  <c r="D151" i="3"/>
  <c r="D152" i="3" s="1"/>
  <c r="C151" i="3"/>
  <c r="B151" i="3"/>
  <c r="B152" i="3" s="1"/>
  <c r="B154" i="3" s="1"/>
  <c r="K150" i="3"/>
  <c r="L150" i="3" s="1"/>
  <c r="K149" i="3"/>
  <c r="L149" i="3" s="1"/>
  <c r="M149" i="3" s="1"/>
  <c r="I149" i="3"/>
  <c r="H149" i="3"/>
  <c r="G149" i="3"/>
  <c r="F149" i="3"/>
  <c r="E149" i="3"/>
  <c r="D149" i="3"/>
  <c r="C149" i="3"/>
  <c r="B149" i="3"/>
  <c r="J148" i="3"/>
  <c r="I147" i="3"/>
  <c r="H147" i="3"/>
  <c r="H148" i="3" s="1"/>
  <c r="G147" i="3"/>
  <c r="F147" i="3"/>
  <c r="E147" i="3"/>
  <c r="E148" i="3" s="1"/>
  <c r="E150" i="3" s="1"/>
  <c r="D147" i="3"/>
  <c r="D148" i="3" s="1"/>
  <c r="C147" i="3"/>
  <c r="B147" i="3"/>
  <c r="B148" i="3" s="1"/>
  <c r="B150" i="3" s="1"/>
  <c r="I145" i="3"/>
  <c r="H145" i="3"/>
  <c r="G145" i="3"/>
  <c r="G168" i="3" s="1"/>
  <c r="F145" i="3"/>
  <c r="F174" i="3" s="1"/>
  <c r="E145" i="3"/>
  <c r="E171" i="3" s="1"/>
  <c r="D145" i="3"/>
  <c r="C145" i="3"/>
  <c r="B145" i="3"/>
  <c r="B146" i="3" s="1"/>
  <c r="E142" i="3"/>
  <c r="I141" i="3"/>
  <c r="H141" i="3"/>
  <c r="G141" i="3"/>
  <c r="G17" i="3" s="1"/>
  <c r="G18" i="3" s="1"/>
  <c r="F141" i="3"/>
  <c r="E141" i="3"/>
  <c r="D141" i="3"/>
  <c r="C141" i="3"/>
  <c r="B141" i="3"/>
  <c r="I138" i="3"/>
  <c r="H138" i="3"/>
  <c r="G138" i="3"/>
  <c r="F138" i="3"/>
  <c r="E138" i="3"/>
  <c r="D138" i="3"/>
  <c r="C138" i="3"/>
  <c r="C14" i="3" s="1"/>
  <c r="B138" i="3"/>
  <c r="I135" i="3"/>
  <c r="H135" i="3"/>
  <c r="G135" i="3"/>
  <c r="F135" i="3"/>
  <c r="E135" i="3"/>
  <c r="D135" i="3"/>
  <c r="D136" i="3" s="1"/>
  <c r="C135" i="3"/>
  <c r="C128" i="3" s="1"/>
  <c r="B135" i="3"/>
  <c r="I131" i="3"/>
  <c r="H131" i="3"/>
  <c r="G131" i="3"/>
  <c r="F131" i="3"/>
  <c r="E131" i="3"/>
  <c r="D131" i="3"/>
  <c r="C131" i="3"/>
  <c r="B131" i="3"/>
  <c r="B132" i="3" s="1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I124" i="3"/>
  <c r="H124" i="3"/>
  <c r="G124" i="3"/>
  <c r="F124" i="3"/>
  <c r="E124" i="3"/>
  <c r="D124" i="3"/>
  <c r="C124" i="3"/>
  <c r="B124" i="3"/>
  <c r="B125" i="3" s="1"/>
  <c r="L123" i="3"/>
  <c r="M123" i="3" s="1"/>
  <c r="N123" i="3" s="1"/>
  <c r="K123" i="3"/>
  <c r="L122" i="3"/>
  <c r="K122" i="3"/>
  <c r="I122" i="3"/>
  <c r="H122" i="3"/>
  <c r="G122" i="3"/>
  <c r="F122" i="3"/>
  <c r="E122" i="3"/>
  <c r="D122" i="3"/>
  <c r="C122" i="3"/>
  <c r="B122" i="3"/>
  <c r="K121" i="3"/>
  <c r="J121" i="3"/>
  <c r="I120" i="3"/>
  <c r="H120" i="3"/>
  <c r="G120" i="3"/>
  <c r="F120" i="3"/>
  <c r="F121" i="3" s="1"/>
  <c r="F123" i="3" s="1"/>
  <c r="E120" i="3"/>
  <c r="E121" i="3" s="1"/>
  <c r="D120" i="3"/>
  <c r="C120" i="3"/>
  <c r="B120" i="3"/>
  <c r="B121" i="3" s="1"/>
  <c r="B123" i="3" s="1"/>
  <c r="L119" i="3"/>
  <c r="M119" i="3" s="1"/>
  <c r="N119" i="3" s="1"/>
  <c r="K119" i="3"/>
  <c r="K118" i="3"/>
  <c r="L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G137" i="3" s="1"/>
  <c r="F114" i="3"/>
  <c r="F115" i="3" s="1"/>
  <c r="E114" i="3"/>
  <c r="D114" i="3"/>
  <c r="C114" i="3"/>
  <c r="B114" i="3"/>
  <c r="B115" i="3" s="1"/>
  <c r="F112" i="3"/>
  <c r="I110" i="3"/>
  <c r="H110" i="3"/>
  <c r="G110" i="3"/>
  <c r="G111" i="3" s="1"/>
  <c r="F110" i="3"/>
  <c r="E110" i="3"/>
  <c r="D110" i="3"/>
  <c r="D17" i="3" s="1"/>
  <c r="C110" i="3"/>
  <c r="B110" i="3"/>
  <c r="I107" i="3"/>
  <c r="H107" i="3"/>
  <c r="G107" i="3"/>
  <c r="G109" i="3" s="1"/>
  <c r="F107" i="3"/>
  <c r="F109" i="3" s="1"/>
  <c r="E107" i="3"/>
  <c r="E108" i="3" s="1"/>
  <c r="D107" i="3"/>
  <c r="C107" i="3"/>
  <c r="D108" i="3" s="1"/>
  <c r="B107" i="3"/>
  <c r="B109" i="3" s="1"/>
  <c r="I104" i="3"/>
  <c r="H104" i="3"/>
  <c r="G104" i="3"/>
  <c r="F104" i="3"/>
  <c r="F105" i="3" s="1"/>
  <c r="E104" i="3"/>
  <c r="E97" i="3" s="1"/>
  <c r="E99" i="3" s="1"/>
  <c r="D104" i="3"/>
  <c r="C104" i="3"/>
  <c r="B104" i="3"/>
  <c r="B106" i="3" s="1"/>
  <c r="I100" i="3"/>
  <c r="H100" i="3"/>
  <c r="G100" i="3"/>
  <c r="F100" i="3"/>
  <c r="E100" i="3"/>
  <c r="D100" i="3"/>
  <c r="C100" i="3"/>
  <c r="B100" i="3"/>
  <c r="I97" i="3"/>
  <c r="C97" i="3"/>
  <c r="K96" i="3"/>
  <c r="L96" i="3" s="1"/>
  <c r="M96" i="3" s="1"/>
  <c r="N96" i="3" s="1"/>
  <c r="K95" i="3"/>
  <c r="K94" i="3" s="1"/>
  <c r="I95" i="3"/>
  <c r="H95" i="3"/>
  <c r="G95" i="3"/>
  <c r="F95" i="3"/>
  <c r="E95" i="3"/>
  <c r="D95" i="3"/>
  <c r="C95" i="3"/>
  <c r="B95" i="3"/>
  <c r="J94" i="3"/>
  <c r="I93" i="3"/>
  <c r="H93" i="3"/>
  <c r="I94" i="3" s="1"/>
  <c r="G93" i="3"/>
  <c r="G94" i="3" s="1"/>
  <c r="F93" i="3"/>
  <c r="E93" i="3"/>
  <c r="D93" i="3"/>
  <c r="D94" i="3" s="1"/>
  <c r="D96" i="3" s="1"/>
  <c r="C93" i="3"/>
  <c r="C94" i="3" s="1"/>
  <c r="B93" i="3"/>
  <c r="B94" i="3" s="1"/>
  <c r="K92" i="3"/>
  <c r="L92" i="3" s="1"/>
  <c r="M92" i="3" s="1"/>
  <c r="N92" i="3" s="1"/>
  <c r="N91" i="3"/>
  <c r="N90" i="3" s="1"/>
  <c r="K91" i="3"/>
  <c r="L91" i="3" s="1"/>
  <c r="M91" i="3" s="1"/>
  <c r="I91" i="3"/>
  <c r="H91" i="3"/>
  <c r="G91" i="3"/>
  <c r="F91" i="3"/>
  <c r="E91" i="3"/>
  <c r="D91" i="3"/>
  <c r="C91" i="3"/>
  <c r="B91" i="3"/>
  <c r="K90" i="3"/>
  <c r="J90" i="3"/>
  <c r="I89" i="3"/>
  <c r="H89" i="3"/>
  <c r="G89" i="3"/>
  <c r="F89" i="3"/>
  <c r="E89" i="3"/>
  <c r="D89" i="3"/>
  <c r="D90" i="3" s="1"/>
  <c r="C89" i="3"/>
  <c r="B89" i="3"/>
  <c r="B90" i="3" s="1"/>
  <c r="B92" i="3" s="1"/>
  <c r="K88" i="3"/>
  <c r="L88" i="3" s="1"/>
  <c r="M88" i="3" s="1"/>
  <c r="N88" i="3" s="1"/>
  <c r="K87" i="3"/>
  <c r="L87" i="3" s="1"/>
  <c r="M87" i="3" s="1"/>
  <c r="I87" i="3"/>
  <c r="H87" i="3"/>
  <c r="G87" i="3"/>
  <c r="F87" i="3"/>
  <c r="E87" i="3"/>
  <c r="D87" i="3"/>
  <c r="C87" i="3"/>
  <c r="B87" i="3"/>
  <c r="J86" i="3"/>
  <c r="I85" i="3"/>
  <c r="H85" i="3"/>
  <c r="G85" i="3"/>
  <c r="F85" i="3"/>
  <c r="E85" i="3"/>
  <c r="D85" i="3"/>
  <c r="C85" i="3"/>
  <c r="B85" i="3"/>
  <c r="B86" i="3" s="1"/>
  <c r="I83" i="3"/>
  <c r="H83" i="3"/>
  <c r="H109" i="3" s="1"/>
  <c r="G83" i="3"/>
  <c r="F83" i="3"/>
  <c r="E83" i="3"/>
  <c r="D83" i="3"/>
  <c r="C83" i="3"/>
  <c r="B83" i="3"/>
  <c r="B84" i="3" s="1"/>
  <c r="I79" i="3"/>
  <c r="H79" i="3"/>
  <c r="G79" i="3"/>
  <c r="F79" i="3"/>
  <c r="G80" i="3" s="1"/>
  <c r="E79" i="3"/>
  <c r="D79" i="3"/>
  <c r="C79" i="3"/>
  <c r="B79" i="3"/>
  <c r="C80" i="3" s="1"/>
  <c r="I76" i="3"/>
  <c r="I77" i="3" s="1"/>
  <c r="H76" i="3"/>
  <c r="H77" i="3" s="1"/>
  <c r="G76" i="3"/>
  <c r="F76" i="3"/>
  <c r="E76" i="3"/>
  <c r="E14" i="3" s="1"/>
  <c r="D76" i="3"/>
  <c r="C76" i="3"/>
  <c r="B76" i="3"/>
  <c r="D75" i="3"/>
  <c r="I73" i="3"/>
  <c r="H73" i="3"/>
  <c r="G73" i="3"/>
  <c r="F73" i="3"/>
  <c r="E73" i="3"/>
  <c r="D73" i="3"/>
  <c r="C73" i="3"/>
  <c r="B73" i="3"/>
  <c r="I69" i="3"/>
  <c r="I70" i="3" s="1"/>
  <c r="H69" i="3"/>
  <c r="G69" i="3"/>
  <c r="F69" i="3"/>
  <c r="E69" i="3"/>
  <c r="D69" i="3"/>
  <c r="C69" i="3"/>
  <c r="B69" i="3"/>
  <c r="E66" i="3"/>
  <c r="K65" i="3"/>
  <c r="L65" i="3" s="1"/>
  <c r="M65" i="3" s="1"/>
  <c r="N65" i="3" s="1"/>
  <c r="L64" i="3"/>
  <c r="K64" i="3"/>
  <c r="K63" i="3" s="1"/>
  <c r="I64" i="3"/>
  <c r="H64" i="3"/>
  <c r="G64" i="3"/>
  <c r="F64" i="3"/>
  <c r="E64" i="3"/>
  <c r="D64" i="3"/>
  <c r="C64" i="3"/>
  <c r="B64" i="3"/>
  <c r="J63" i="3"/>
  <c r="I62" i="3"/>
  <c r="H62" i="3"/>
  <c r="G62" i="3"/>
  <c r="F62" i="3"/>
  <c r="E62" i="3"/>
  <c r="E63" i="3" s="1"/>
  <c r="E65" i="3" s="1"/>
  <c r="D62" i="3"/>
  <c r="C62" i="3"/>
  <c r="B62" i="3"/>
  <c r="B63" i="3" s="1"/>
  <c r="B65" i="3" s="1"/>
  <c r="L61" i="3"/>
  <c r="M61" i="3" s="1"/>
  <c r="N61" i="3" s="1"/>
  <c r="K61" i="3"/>
  <c r="L60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D59" i="3" s="1"/>
  <c r="D61" i="3" s="1"/>
  <c r="B58" i="3"/>
  <c r="C59" i="3" s="1"/>
  <c r="C61" i="3" s="1"/>
  <c r="L57" i="3"/>
  <c r="M57" i="3" s="1"/>
  <c r="N57" i="3" s="1"/>
  <c r="K57" i="3"/>
  <c r="N56" i="3"/>
  <c r="K56" i="3"/>
  <c r="L56" i="3" s="1"/>
  <c r="M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F55" i="3" s="1"/>
  <c r="E54" i="3"/>
  <c r="D54" i="3"/>
  <c r="C54" i="3"/>
  <c r="B54" i="3"/>
  <c r="B55" i="3" s="1"/>
  <c r="I52" i="3"/>
  <c r="H52" i="3"/>
  <c r="H53" i="3" s="1"/>
  <c r="G52" i="3"/>
  <c r="F52" i="3"/>
  <c r="E52" i="3"/>
  <c r="D52" i="3"/>
  <c r="C52" i="3"/>
  <c r="B52" i="3"/>
  <c r="B53" i="3" s="1"/>
  <c r="I48" i="3"/>
  <c r="I49" i="3" s="1"/>
  <c r="H48" i="3"/>
  <c r="G48" i="3"/>
  <c r="F48" i="3"/>
  <c r="F17" i="3" s="1"/>
  <c r="E48" i="3"/>
  <c r="F49" i="3" s="1"/>
  <c r="D48" i="3"/>
  <c r="C48" i="3"/>
  <c r="B48" i="3"/>
  <c r="B49" i="3" s="1"/>
  <c r="I45" i="3"/>
  <c r="H45" i="3"/>
  <c r="G45" i="3"/>
  <c r="F45" i="3"/>
  <c r="F14" i="3" s="1"/>
  <c r="E45" i="3"/>
  <c r="D45" i="3"/>
  <c r="C45" i="3"/>
  <c r="B45" i="3"/>
  <c r="I42" i="3"/>
  <c r="H42" i="3"/>
  <c r="G42" i="3"/>
  <c r="F42" i="3"/>
  <c r="E42" i="3"/>
  <c r="E43" i="3" s="1"/>
  <c r="D42" i="3"/>
  <c r="C42" i="3"/>
  <c r="D43" i="3" s="1"/>
  <c r="B42" i="3"/>
  <c r="C43" i="3" s="1"/>
  <c r="I38" i="3"/>
  <c r="H38" i="3"/>
  <c r="G38" i="3"/>
  <c r="F38" i="3"/>
  <c r="E38" i="3"/>
  <c r="E35" i="3" s="1"/>
  <c r="D38" i="3"/>
  <c r="C38" i="3"/>
  <c r="C41" i="3" s="1"/>
  <c r="B38" i="3"/>
  <c r="B40" i="3" s="1"/>
  <c r="I35" i="3"/>
  <c r="M34" i="3"/>
  <c r="N34" i="3" s="1"/>
  <c r="K34" i="3"/>
  <c r="L34" i="3" s="1"/>
  <c r="K33" i="3"/>
  <c r="L33" i="3" s="1"/>
  <c r="I33" i="3"/>
  <c r="H33" i="3"/>
  <c r="G33" i="3"/>
  <c r="F33" i="3"/>
  <c r="E33" i="3"/>
  <c r="D33" i="3"/>
  <c r="C33" i="3"/>
  <c r="B33" i="3"/>
  <c r="K32" i="3"/>
  <c r="J32" i="3"/>
  <c r="J31" i="3"/>
  <c r="K31" i="3" s="1"/>
  <c r="I31" i="3"/>
  <c r="H31" i="3"/>
  <c r="G31" i="3"/>
  <c r="F31" i="3"/>
  <c r="F32" i="3" s="1"/>
  <c r="F34" i="3" s="1"/>
  <c r="E31" i="3"/>
  <c r="D31" i="3"/>
  <c r="C31" i="3"/>
  <c r="B31" i="3"/>
  <c r="B32" i="3" s="1"/>
  <c r="B34" i="3" s="1"/>
  <c r="K30" i="3"/>
  <c r="L30" i="3" s="1"/>
  <c r="M30" i="3" s="1"/>
  <c r="N30" i="3" s="1"/>
  <c r="K29" i="3"/>
  <c r="K28" i="3" s="1"/>
  <c r="I29" i="3"/>
  <c r="H29" i="3"/>
  <c r="G29" i="3"/>
  <c r="F29" i="3"/>
  <c r="E29" i="3"/>
  <c r="D29" i="3"/>
  <c r="C29" i="3"/>
  <c r="B29" i="3"/>
  <c r="J28" i="3"/>
  <c r="J27" i="3" s="1"/>
  <c r="I27" i="3"/>
  <c r="H27" i="3"/>
  <c r="G27" i="3"/>
  <c r="F27" i="3"/>
  <c r="E27" i="3"/>
  <c r="D27" i="3"/>
  <c r="C27" i="3"/>
  <c r="B27" i="3"/>
  <c r="B28" i="3" s="1"/>
  <c r="K26" i="3"/>
  <c r="L26" i="3" s="1"/>
  <c r="M26" i="3" s="1"/>
  <c r="N26" i="3" s="1"/>
  <c r="L25" i="3"/>
  <c r="M25" i="3" s="1"/>
  <c r="K25" i="3"/>
  <c r="I25" i="3"/>
  <c r="H25" i="3"/>
  <c r="G25" i="3"/>
  <c r="F25" i="3"/>
  <c r="E25" i="3"/>
  <c r="D25" i="3"/>
  <c r="C25" i="3"/>
  <c r="B25" i="3"/>
  <c r="J24" i="3"/>
  <c r="J23" i="3" s="1"/>
  <c r="I23" i="3"/>
  <c r="I24" i="3" s="1"/>
  <c r="H23" i="3"/>
  <c r="G23" i="3"/>
  <c r="F23" i="3"/>
  <c r="E23" i="3"/>
  <c r="D23" i="3"/>
  <c r="C23" i="3"/>
  <c r="B23" i="3"/>
  <c r="B24" i="3" s="1"/>
  <c r="B26" i="3" s="1"/>
  <c r="I21" i="3"/>
  <c r="H21" i="3"/>
  <c r="G21" i="3"/>
  <c r="G22" i="3" s="1"/>
  <c r="F21" i="3"/>
  <c r="E21" i="3"/>
  <c r="D21" i="3"/>
  <c r="D22" i="3" s="1"/>
  <c r="C21" i="3"/>
  <c r="B21" i="3"/>
  <c r="B22" i="3" s="1"/>
  <c r="H17" i="3"/>
  <c r="C17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C153" i="1"/>
  <c r="C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I124" i="1" s="1"/>
  <c r="I131" i="1" s="1"/>
  <c r="B132" i="1" s="1"/>
  <c r="H107" i="1"/>
  <c r="H124" i="1" s="1"/>
  <c r="H131" i="1" s="1"/>
  <c r="H132" i="1" s="1"/>
  <c r="G107" i="1"/>
  <c r="G124" i="1" s="1"/>
  <c r="G131" i="1" s="1"/>
  <c r="G132" i="1" s="1"/>
  <c r="F107" i="1"/>
  <c r="F124" i="1" s="1"/>
  <c r="F131" i="1" s="1"/>
  <c r="F132" i="1" s="1"/>
  <c r="E107" i="1"/>
  <c r="E124" i="1" s="1"/>
  <c r="E131" i="1" s="1"/>
  <c r="E132" i="1" s="1"/>
  <c r="D107" i="1"/>
  <c r="D124" i="1" s="1"/>
  <c r="D131" i="1" s="1"/>
  <c r="D132" i="1" s="1"/>
  <c r="C107" i="1"/>
  <c r="C124" i="1" s="1"/>
  <c r="C131" i="1" s="1"/>
  <c r="C132" i="1" s="1"/>
  <c r="B107" i="1"/>
  <c r="B124" i="1" s="1"/>
  <c r="B131" i="1" s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I59" i="1" s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6" i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C43" i="4" l="1"/>
  <c r="B70" i="4"/>
  <c r="H70" i="4"/>
  <c r="E32" i="4"/>
  <c r="H18" i="4"/>
  <c r="F32" i="4"/>
  <c r="F70" i="4"/>
  <c r="E70" i="4"/>
  <c r="I43" i="4"/>
  <c r="H43" i="4"/>
  <c r="H44" i="4" s="1"/>
  <c r="G19" i="4"/>
  <c r="F58" i="4"/>
  <c r="G70" i="4"/>
  <c r="G32" i="4"/>
  <c r="E51" i="4"/>
  <c r="I19" i="4"/>
  <c r="I64" i="4"/>
  <c r="H22" i="3"/>
  <c r="H3" i="3"/>
  <c r="H3" i="4" s="1"/>
  <c r="B46" i="3"/>
  <c r="B14" i="3"/>
  <c r="B15" i="3" s="1"/>
  <c r="F46" i="3"/>
  <c r="G14" i="3"/>
  <c r="G15" i="3" s="1"/>
  <c r="D139" i="3"/>
  <c r="G194" i="3"/>
  <c r="G196" i="3" s="1"/>
  <c r="H8" i="3"/>
  <c r="B8" i="3"/>
  <c r="F103" i="3"/>
  <c r="F8" i="3"/>
  <c r="F108" i="3"/>
  <c r="B133" i="3"/>
  <c r="E203" i="3"/>
  <c r="E206" i="3"/>
  <c r="D183" i="3"/>
  <c r="D185" i="3" s="1"/>
  <c r="F240" i="3"/>
  <c r="B164" i="3"/>
  <c r="H18" i="3"/>
  <c r="D8" i="3"/>
  <c r="E72" i="3"/>
  <c r="G128" i="3"/>
  <c r="G134" i="3"/>
  <c r="F137" i="3"/>
  <c r="B158" i="3"/>
  <c r="D233" i="3"/>
  <c r="I50" i="3"/>
  <c r="J50" i="3" s="1"/>
  <c r="G24" i="3"/>
  <c r="E53" i="3"/>
  <c r="H55" i="3"/>
  <c r="H57" i="3" s="1"/>
  <c r="C105" i="3"/>
  <c r="I111" i="3"/>
  <c r="I125" i="3"/>
  <c r="I127" i="3" s="1"/>
  <c r="F148" i="3"/>
  <c r="F150" i="3" s="1"/>
  <c r="C163" i="3"/>
  <c r="E179" i="3"/>
  <c r="E181" i="3" s="1"/>
  <c r="D187" i="3"/>
  <c r="D189" i="3" s="1"/>
  <c r="H187" i="3"/>
  <c r="H189" i="3" s="1"/>
  <c r="F191" i="3"/>
  <c r="F193" i="3" s="1"/>
  <c r="D202" i="3"/>
  <c r="G208" i="3"/>
  <c r="G240" i="3"/>
  <c r="B216" i="3"/>
  <c r="C218" i="3"/>
  <c r="C220" i="3" s="1"/>
  <c r="G218" i="3"/>
  <c r="G220" i="3" s="1"/>
  <c r="F50" i="3"/>
  <c r="D28" i="3"/>
  <c r="D30" i="3" s="1"/>
  <c r="E32" i="3"/>
  <c r="E34" i="3" s="1"/>
  <c r="E46" i="3"/>
  <c r="H46" i="3"/>
  <c r="G49" i="3"/>
  <c r="G53" i="3"/>
  <c r="B88" i="3"/>
  <c r="C90" i="3"/>
  <c r="I101" i="3"/>
  <c r="H140" i="3"/>
  <c r="D117" i="3"/>
  <c r="D119" i="3" s="1"/>
  <c r="H117" i="3"/>
  <c r="H119" i="3" s="1"/>
  <c r="D121" i="3"/>
  <c r="B127" i="3"/>
  <c r="I134" i="3"/>
  <c r="J134" i="3" s="1"/>
  <c r="K134" i="3" s="1"/>
  <c r="B137" i="3"/>
  <c r="J155" i="3"/>
  <c r="K155" i="3" s="1"/>
  <c r="G167" i="3"/>
  <c r="E174" i="3"/>
  <c r="I173" i="3"/>
  <c r="B181" i="3"/>
  <c r="F179" i="3"/>
  <c r="F181" i="3" s="1"/>
  <c r="E198" i="3"/>
  <c r="E205" i="3"/>
  <c r="C214" i="3"/>
  <c r="C216" i="3" s="1"/>
  <c r="D231" i="3"/>
  <c r="H229" i="3"/>
  <c r="E231" i="3"/>
  <c r="E50" i="3"/>
  <c r="C24" i="3"/>
  <c r="C26" i="3" s="1"/>
  <c r="G28" i="3"/>
  <c r="G30" i="3" s="1"/>
  <c r="I41" i="3"/>
  <c r="J41" i="3" s="1"/>
  <c r="K41" i="3" s="1"/>
  <c r="G46" i="3"/>
  <c r="B50" i="3"/>
  <c r="D55" i="3"/>
  <c r="D57" i="3" s="1"/>
  <c r="F90" i="3"/>
  <c r="F92" i="3" s="1"/>
  <c r="C101" i="3"/>
  <c r="G105" i="3"/>
  <c r="H132" i="3"/>
  <c r="G191" i="3"/>
  <c r="G193" i="3" s="1"/>
  <c r="C237" i="3"/>
  <c r="B17" i="3"/>
  <c r="B18" i="3" s="1"/>
  <c r="F24" i="3"/>
  <c r="F26" i="3" s="1"/>
  <c r="I26" i="3"/>
  <c r="D53" i="3"/>
  <c r="G75" i="3"/>
  <c r="B57" i="3"/>
  <c r="F57" i="3"/>
  <c r="H70" i="3"/>
  <c r="D92" i="3"/>
  <c r="C96" i="3"/>
  <c r="G96" i="3"/>
  <c r="I99" i="3"/>
  <c r="J99" i="3" s="1"/>
  <c r="K99" i="3" s="1"/>
  <c r="L99" i="3" s="1"/>
  <c r="M99" i="3" s="1"/>
  <c r="N99" i="3" s="1"/>
  <c r="F117" i="3"/>
  <c r="F119" i="3" s="1"/>
  <c r="E123" i="3"/>
  <c r="I132" i="3"/>
  <c r="D150" i="3"/>
  <c r="H150" i="3"/>
  <c r="E164" i="3"/>
  <c r="D168" i="3"/>
  <c r="B185" i="3"/>
  <c r="F185" i="3"/>
  <c r="I187" i="3"/>
  <c r="I189" i="3" s="1"/>
  <c r="H193" i="3"/>
  <c r="C199" i="3"/>
  <c r="B203" i="3"/>
  <c r="E200" i="3"/>
  <c r="I209" i="3"/>
  <c r="J209" i="3" s="1"/>
  <c r="I220" i="3"/>
  <c r="B224" i="3"/>
  <c r="F224" i="3"/>
  <c r="C236" i="3"/>
  <c r="C51" i="4"/>
  <c r="H64" i="4"/>
  <c r="D64" i="4"/>
  <c r="G64" i="4"/>
  <c r="F64" i="4"/>
  <c r="G44" i="4"/>
  <c r="C44" i="4"/>
  <c r="F44" i="4"/>
  <c r="I44" i="4"/>
  <c r="E44" i="4"/>
  <c r="D44" i="4"/>
  <c r="F15" i="3"/>
  <c r="B60" i="1"/>
  <c r="C70" i="3"/>
  <c r="C72" i="3"/>
  <c r="F75" i="3"/>
  <c r="F81" i="3"/>
  <c r="H115" i="3"/>
  <c r="M118" i="3"/>
  <c r="L117" i="3"/>
  <c r="M122" i="3"/>
  <c r="N122" i="3" s="1"/>
  <c r="N121" i="3" s="1"/>
  <c r="L121" i="3"/>
  <c r="I14" i="3"/>
  <c r="G170" i="3"/>
  <c r="G171" i="3"/>
  <c r="H10" i="3"/>
  <c r="G97" i="3"/>
  <c r="G103" i="3"/>
  <c r="E112" i="3"/>
  <c r="E111" i="3"/>
  <c r="E103" i="3"/>
  <c r="B3" i="3"/>
  <c r="E8" i="3"/>
  <c r="I8" i="3"/>
  <c r="D14" i="3"/>
  <c r="E15" i="3" s="1"/>
  <c r="H14" i="3"/>
  <c r="H16" i="3" s="1"/>
  <c r="E17" i="3"/>
  <c r="F18" i="3" s="1"/>
  <c r="I17" i="3"/>
  <c r="K24" i="3"/>
  <c r="E28" i="3"/>
  <c r="E30" i="3" s="1"/>
  <c r="I28" i="3"/>
  <c r="I30" i="3" s="1"/>
  <c r="C32" i="3"/>
  <c r="C34" i="3" s="1"/>
  <c r="E39" i="3"/>
  <c r="E41" i="3"/>
  <c r="G43" i="3"/>
  <c r="I46" i="3"/>
  <c r="E49" i="3"/>
  <c r="N55" i="3"/>
  <c r="G59" i="3"/>
  <c r="G61" i="3" s="1"/>
  <c r="C63" i="3"/>
  <c r="C65" i="3" s="1"/>
  <c r="G63" i="3"/>
  <c r="G65" i="3" s="1"/>
  <c r="J62" i="3"/>
  <c r="K62" i="3" s="1"/>
  <c r="C66" i="3"/>
  <c r="C68" i="3" s="1"/>
  <c r="D71" i="3"/>
  <c r="H71" i="3"/>
  <c r="F77" i="3"/>
  <c r="H81" i="3"/>
  <c r="H84" i="3"/>
  <c r="H102" i="3"/>
  <c r="D106" i="3"/>
  <c r="F106" i="3"/>
  <c r="F111" i="3"/>
  <c r="B119" i="3"/>
  <c r="E117" i="3"/>
  <c r="E119" i="3" s="1"/>
  <c r="C121" i="3"/>
  <c r="C123" i="3" s="1"/>
  <c r="C174" i="3"/>
  <c r="C165" i="3"/>
  <c r="G174" i="3"/>
  <c r="G173" i="3"/>
  <c r="B59" i="3"/>
  <c r="B61" i="3" s="1"/>
  <c r="M60" i="3"/>
  <c r="N60" i="3" s="1"/>
  <c r="N59" i="3" s="1"/>
  <c r="L59" i="3"/>
  <c r="B71" i="3"/>
  <c r="H101" i="3"/>
  <c r="D105" i="3"/>
  <c r="F139" i="3"/>
  <c r="E139" i="3"/>
  <c r="F3" i="3"/>
  <c r="B9" i="3"/>
  <c r="G47" i="3"/>
  <c r="G26" i="3"/>
  <c r="E24" i="3"/>
  <c r="E26" i="3" s="1"/>
  <c r="B30" i="3"/>
  <c r="D32" i="3"/>
  <c r="D34" i="3" s="1"/>
  <c r="I32" i="3"/>
  <c r="I34" i="3" s="1"/>
  <c r="H32" i="3"/>
  <c r="H34" i="3" s="1"/>
  <c r="C35" i="3"/>
  <c r="C39" i="3"/>
  <c r="H39" i="3"/>
  <c r="I39" i="3"/>
  <c r="G41" i="3"/>
  <c r="H43" i="3"/>
  <c r="H78" i="3"/>
  <c r="C55" i="3"/>
  <c r="C57" i="3" s="1"/>
  <c r="G55" i="3"/>
  <c r="E70" i="3"/>
  <c r="G72" i="3"/>
  <c r="E74" i="3"/>
  <c r="I74" i="3"/>
  <c r="I66" i="3"/>
  <c r="I68" i="3" s="1"/>
  <c r="J68" i="3" s="1"/>
  <c r="K68" i="3" s="1"/>
  <c r="L68" i="3" s="1"/>
  <c r="M68" i="3" s="1"/>
  <c r="N68" i="3" s="1"/>
  <c r="G78" i="3"/>
  <c r="F80" i="3"/>
  <c r="E80" i="3"/>
  <c r="I80" i="3"/>
  <c r="G106" i="3"/>
  <c r="F86" i="3"/>
  <c r="F88" i="3" s="1"/>
  <c r="L90" i="3"/>
  <c r="B96" i="3"/>
  <c r="H94" i="3"/>
  <c r="H96" i="3" s="1"/>
  <c r="L95" i="3"/>
  <c r="C103" i="3"/>
  <c r="B108" i="3"/>
  <c r="D123" i="3"/>
  <c r="F143" i="3"/>
  <c r="F142" i="3"/>
  <c r="D154" i="3"/>
  <c r="M153" i="3"/>
  <c r="N153" i="3" s="1"/>
  <c r="L152" i="3"/>
  <c r="H164" i="3"/>
  <c r="H163" i="3"/>
  <c r="G3" i="3"/>
  <c r="G19" i="3" s="1"/>
  <c r="C8" i="3"/>
  <c r="G8" i="3"/>
  <c r="D47" i="3"/>
  <c r="H47" i="3"/>
  <c r="D46" i="3"/>
  <c r="E55" i="3"/>
  <c r="E57" i="3" s="1"/>
  <c r="E77" i="3"/>
  <c r="D77" i="3"/>
  <c r="B101" i="3"/>
  <c r="B102" i="3"/>
  <c r="G101" i="3"/>
  <c r="D112" i="3"/>
  <c r="H111" i="3"/>
  <c r="H112" i="3"/>
  <c r="G115" i="3"/>
  <c r="E137" i="3"/>
  <c r="E128" i="3"/>
  <c r="E130" i="3" s="1"/>
  <c r="E136" i="3"/>
  <c r="I137" i="3"/>
  <c r="I128" i="3"/>
  <c r="I130" i="3" s="1"/>
  <c r="J130" i="3" s="1"/>
  <c r="K130" i="3" s="1"/>
  <c r="L130" i="3" s="1"/>
  <c r="M130" i="3" s="1"/>
  <c r="N130" i="3" s="1"/>
  <c r="G142" i="3"/>
  <c r="F146" i="3"/>
  <c r="M150" i="3"/>
  <c r="N150" i="3" s="1"/>
  <c r="L148" i="3"/>
  <c r="D170" i="3"/>
  <c r="I72" i="3"/>
  <c r="J72" i="3" s="1"/>
  <c r="K72" i="3" s="1"/>
  <c r="L72" i="3" s="1"/>
  <c r="B78" i="3"/>
  <c r="F78" i="3"/>
  <c r="B77" i="3"/>
  <c r="E109" i="3"/>
  <c r="I112" i="3"/>
  <c r="J112" i="3" s="1"/>
  <c r="C86" i="3"/>
  <c r="C88" i="3" s="1"/>
  <c r="G86" i="3"/>
  <c r="G88" i="3" s="1"/>
  <c r="D86" i="3"/>
  <c r="D88" i="3" s="1"/>
  <c r="J93" i="3"/>
  <c r="K93" i="3" s="1"/>
  <c r="E105" i="3"/>
  <c r="G108" i="3"/>
  <c r="E140" i="3"/>
  <c r="C125" i="3"/>
  <c r="G125" i="3"/>
  <c r="G127" i="3" s="1"/>
  <c r="H125" i="3"/>
  <c r="H127" i="3" s="1"/>
  <c r="E133" i="3"/>
  <c r="H133" i="3"/>
  <c r="C140" i="3"/>
  <c r="G139" i="3"/>
  <c r="G140" i="3"/>
  <c r="D143" i="3"/>
  <c r="H142" i="3"/>
  <c r="F152" i="3"/>
  <c r="F154" i="3" s="1"/>
  <c r="E165" i="3"/>
  <c r="C179" i="3"/>
  <c r="C181" i="3" s="1"/>
  <c r="G179" i="3"/>
  <c r="H199" i="3"/>
  <c r="H203" i="3"/>
  <c r="D203" i="3"/>
  <c r="I206" i="3"/>
  <c r="J206" i="3" s="1"/>
  <c r="K206" i="3" s="1"/>
  <c r="L206" i="3" s="1"/>
  <c r="M206" i="3" s="1"/>
  <c r="N206" i="3" s="1"/>
  <c r="C209" i="3"/>
  <c r="C208" i="3"/>
  <c r="F209" i="3"/>
  <c r="E234" i="3"/>
  <c r="E212" i="3"/>
  <c r="E237" i="3"/>
  <c r="B220" i="3"/>
  <c r="H218" i="3"/>
  <c r="H220" i="3" s="1"/>
  <c r="G224" i="3"/>
  <c r="M223" i="3"/>
  <c r="L222" i="3"/>
  <c r="G227" i="3"/>
  <c r="D239" i="3"/>
  <c r="C239" i="3"/>
  <c r="M55" i="3"/>
  <c r="E59" i="3"/>
  <c r="I63" i="3"/>
  <c r="I65" i="3" s="1"/>
  <c r="D74" i="3"/>
  <c r="G77" i="3"/>
  <c r="C81" i="3"/>
  <c r="G81" i="3"/>
  <c r="G84" i="3"/>
  <c r="F84" i="3"/>
  <c r="E86" i="3"/>
  <c r="E88" i="3" s="1"/>
  <c r="H86" i="3"/>
  <c r="H88" i="3" s="1"/>
  <c r="E90" i="3"/>
  <c r="E92" i="3" s="1"/>
  <c r="C92" i="3"/>
  <c r="I96" i="3"/>
  <c r="E102" i="3"/>
  <c r="I103" i="3"/>
  <c r="J103" i="3" s="1"/>
  <c r="E106" i="3"/>
  <c r="I106" i="3"/>
  <c r="D109" i="3"/>
  <c r="H108" i="3"/>
  <c r="G112" i="3"/>
  <c r="C117" i="3"/>
  <c r="C119" i="3" s="1"/>
  <c r="G117" i="3"/>
  <c r="G119" i="3" s="1"/>
  <c r="D125" i="3"/>
  <c r="D127" i="3" s="1"/>
  <c r="J124" i="3"/>
  <c r="K124" i="3" s="1"/>
  <c r="F134" i="3"/>
  <c r="G132" i="3"/>
  <c r="E134" i="3"/>
  <c r="D137" i="3"/>
  <c r="D140" i="3"/>
  <c r="H139" i="3"/>
  <c r="H143" i="3"/>
  <c r="I174" i="3"/>
  <c r="J174" i="3" s="1"/>
  <c r="C148" i="3"/>
  <c r="C150" i="3" s="1"/>
  <c r="G148" i="3"/>
  <c r="G150" i="3" s="1"/>
  <c r="C152" i="3"/>
  <c r="C154" i="3" s="1"/>
  <c r="E159" i="3"/>
  <c r="E161" i="3" s="1"/>
  <c r="G159" i="3"/>
  <c r="G163" i="3"/>
  <c r="I163" i="3"/>
  <c r="G165" i="3"/>
  <c r="E168" i="3"/>
  <c r="I168" i="3"/>
  <c r="B171" i="3"/>
  <c r="F171" i="3"/>
  <c r="F170" i="3"/>
  <c r="B170" i="3"/>
  <c r="E173" i="3"/>
  <c r="F177" i="3"/>
  <c r="K183" i="3"/>
  <c r="D212" i="3"/>
  <c r="K217" i="3"/>
  <c r="M184" i="3"/>
  <c r="N184" i="3" s="1"/>
  <c r="L183" i="3"/>
  <c r="F199" i="3"/>
  <c r="F198" i="3"/>
  <c r="B202" i="3"/>
  <c r="E209" i="3"/>
  <c r="E208" i="3"/>
  <c r="L219" i="3"/>
  <c r="K218" i="3"/>
  <c r="F230" i="3"/>
  <c r="G229" i="3"/>
  <c r="F229" i="3"/>
  <c r="B236" i="3"/>
  <c r="G51" i="4"/>
  <c r="F136" i="3"/>
  <c r="C136" i="3"/>
  <c r="C143" i="3"/>
  <c r="G143" i="3"/>
  <c r="G146" i="3"/>
  <c r="E152" i="3"/>
  <c r="E154" i="3" s="1"/>
  <c r="J151" i="3"/>
  <c r="K151" i="3" s="1"/>
  <c r="L151" i="3" s="1"/>
  <c r="M151" i="3" s="1"/>
  <c r="N151" i="3" s="1"/>
  <c r="C167" i="3"/>
  <c r="C159" i="3"/>
  <c r="H170" i="3"/>
  <c r="E170" i="3"/>
  <c r="C183" i="3"/>
  <c r="C185" i="3" s="1"/>
  <c r="E193" i="3"/>
  <c r="G198" i="3"/>
  <c r="C202" i="3"/>
  <c r="I202" i="3"/>
  <c r="D208" i="3"/>
  <c r="C227" i="3"/>
  <c r="C187" i="3"/>
  <c r="G187" i="3"/>
  <c r="G189" i="3" s="1"/>
  <c r="G200" i="3"/>
  <c r="C200" i="3"/>
  <c r="B206" i="3"/>
  <c r="F205" i="3"/>
  <c r="B205" i="3"/>
  <c r="B209" i="3"/>
  <c r="F208" i="3"/>
  <c r="B234" i="3"/>
  <c r="F237" i="3"/>
  <c r="B212" i="3"/>
  <c r="F214" i="3"/>
  <c r="F216" i="3" s="1"/>
  <c r="E222" i="3"/>
  <c r="E224" i="3" s="1"/>
  <c r="I222" i="3"/>
  <c r="C230" i="3"/>
  <c r="G231" i="3"/>
  <c r="C231" i="3"/>
  <c r="C234" i="3"/>
  <c r="G234" i="3"/>
  <c r="C233" i="3"/>
  <c r="D236" i="3"/>
  <c r="H24" i="4"/>
  <c r="I233" i="3"/>
  <c r="E240" i="3"/>
  <c r="H51" i="4"/>
  <c r="D51" i="4"/>
  <c r="C132" i="3"/>
  <c r="C134" i="3"/>
  <c r="G136" i="3"/>
  <c r="B140" i="3"/>
  <c r="F140" i="3"/>
  <c r="B139" i="3"/>
  <c r="E143" i="3"/>
  <c r="I142" i="3"/>
  <c r="H171" i="3"/>
  <c r="H146" i="3"/>
  <c r="C156" i="3"/>
  <c r="C158" i="3" s="1"/>
  <c r="G156" i="3"/>
  <c r="G158" i="3" s="1"/>
  <c r="F165" i="3"/>
  <c r="B168" i="3"/>
  <c r="F167" i="3"/>
  <c r="F168" i="3"/>
  <c r="D174" i="3"/>
  <c r="H173" i="3"/>
  <c r="G209" i="3"/>
  <c r="G177" i="3"/>
  <c r="H179" i="3"/>
  <c r="H181" i="3" s="1"/>
  <c r="E183" i="3"/>
  <c r="E185" i="3" s="1"/>
  <c r="K182" i="3"/>
  <c r="L182" i="3" s="1"/>
  <c r="J186" i="3"/>
  <c r="K186" i="3" s="1"/>
  <c r="I198" i="3"/>
  <c r="I200" i="3"/>
  <c r="J200" i="3" s="1"/>
  <c r="K200" i="3" s="1"/>
  <c r="L200" i="3" s="1"/>
  <c r="E202" i="3"/>
  <c r="I203" i="3"/>
  <c r="D206" i="3"/>
  <c r="H206" i="3"/>
  <c r="D205" i="3"/>
  <c r="H212" i="3"/>
  <c r="D218" i="3"/>
  <c r="D220" i="3" s="1"/>
  <c r="K222" i="3"/>
  <c r="I229" i="3"/>
  <c r="I231" i="3"/>
  <c r="J231" i="3" s="1"/>
  <c r="E233" i="3"/>
  <c r="D234" i="3"/>
  <c r="E236" i="3"/>
  <c r="B240" i="3"/>
  <c r="F239" i="3"/>
  <c r="B18" i="4"/>
  <c r="H60" i="4"/>
  <c r="G60" i="4"/>
  <c r="F60" i="4"/>
  <c r="E60" i="4"/>
  <c r="I60" i="4"/>
  <c r="D60" i="4"/>
  <c r="C60" i="4"/>
  <c r="B60" i="4"/>
  <c r="K27" i="3"/>
  <c r="K50" i="3"/>
  <c r="J49" i="3"/>
  <c r="K23" i="3"/>
  <c r="J21" i="3"/>
  <c r="N25" i="3"/>
  <c r="N24" i="3" s="1"/>
  <c r="M24" i="3"/>
  <c r="E227" i="3"/>
  <c r="H49" i="3"/>
  <c r="H41" i="3"/>
  <c r="B70" i="3"/>
  <c r="B72" i="3"/>
  <c r="B81" i="3"/>
  <c r="B80" i="3"/>
  <c r="M95" i="3"/>
  <c r="L94" i="3"/>
  <c r="L93" i="3" s="1"/>
  <c r="K143" i="3"/>
  <c r="J142" i="3"/>
  <c r="B143" i="3"/>
  <c r="B142" i="3"/>
  <c r="C142" i="3"/>
  <c r="C164" i="3"/>
  <c r="C146" i="3"/>
  <c r="D146" i="3"/>
  <c r="D159" i="3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J120" i="3"/>
  <c r="K120" i="3" s="1"/>
  <c r="L120" i="3" s="1"/>
  <c r="M121" i="3"/>
  <c r="K231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F53" i="3"/>
  <c r="I3" i="3"/>
  <c r="F10" i="3"/>
  <c r="H28" i="3"/>
  <c r="H30" i="3" s="1"/>
  <c r="I37" i="3"/>
  <c r="J37" i="3" s="1"/>
  <c r="K37" i="3" s="1"/>
  <c r="L37" i="3" s="1"/>
  <c r="M37" i="3" s="1"/>
  <c r="N37" i="3" s="1"/>
  <c r="D15" i="3"/>
  <c r="E18" i="3"/>
  <c r="H19" i="3"/>
  <c r="F22" i="3"/>
  <c r="D24" i="3"/>
  <c r="D26" i="3" s="1"/>
  <c r="L24" i="3"/>
  <c r="I43" i="3"/>
  <c r="B47" i="3"/>
  <c r="G50" i="3"/>
  <c r="E61" i="3"/>
  <c r="H59" i="3"/>
  <c r="H61" i="3" s="1"/>
  <c r="C127" i="3"/>
  <c r="N152" i="3"/>
  <c r="G181" i="3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L186" i="3" s="1"/>
  <c r="M33" i="3"/>
  <c r="L32" i="3"/>
  <c r="L31" i="3" s="1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K174" i="3"/>
  <c r="J173" i="3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E5" i="3"/>
  <c r="E5" i="4" s="1"/>
  <c r="I9" i="3"/>
  <c r="C15" i="3"/>
  <c r="D18" i="3"/>
  <c r="E22" i="3"/>
  <c r="L29" i="3"/>
  <c r="G32" i="3"/>
  <c r="G34" i="3" s="1"/>
  <c r="C37" i="3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M152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M117" i="3"/>
  <c r="N118" i="3"/>
  <c r="N117" i="3" s="1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2" i="3"/>
  <c r="N182" i="3" s="1"/>
  <c r="M183" i="3"/>
  <c r="I193" i="3"/>
  <c r="C203" i="3"/>
  <c r="L217" i="3"/>
  <c r="I81" i="3"/>
  <c r="J81" i="3" s="1"/>
  <c r="I53" i="3"/>
  <c r="G44" i="3"/>
  <c r="G40" i="3"/>
  <c r="B44" i="3"/>
  <c r="B43" i="3"/>
  <c r="B35" i="3"/>
  <c r="J58" i="3"/>
  <c r="K58" i="3" s="1"/>
  <c r="L58" i="3" s="1"/>
  <c r="I59" i="3"/>
  <c r="I61" i="3" s="1"/>
  <c r="M64" i="3"/>
  <c r="L63" i="3"/>
  <c r="E68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L155" i="3" s="1"/>
  <c r="G161" i="3"/>
  <c r="E196" i="3"/>
  <c r="E218" i="3"/>
  <c r="E220" i="3" s="1"/>
  <c r="F218" i="3"/>
  <c r="F220" i="3" s="1"/>
  <c r="N223" i="3"/>
  <c r="N222" i="3" s="1"/>
  <c r="M222" i="3"/>
  <c r="F19" i="3"/>
  <c r="E40" i="3"/>
  <c r="D3" i="3"/>
  <c r="G4" i="3"/>
  <c r="G4" i="4" s="1"/>
  <c r="F9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E67" i="3" s="1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I227" i="3"/>
  <c r="J227" i="3" s="1"/>
  <c r="K227" i="3" s="1"/>
  <c r="L227" i="3" s="1"/>
  <c r="M227" i="3" s="1"/>
  <c r="N227" i="3" s="1"/>
  <c r="H240" i="3"/>
  <c r="H239" i="3"/>
  <c r="I239" i="3"/>
  <c r="C3" i="3"/>
  <c r="C3" i="4" s="1"/>
  <c r="C24" i="4" s="1"/>
  <c r="I22" i="3"/>
  <c r="D40" i="3"/>
  <c r="I44" i="3"/>
  <c r="D44" i="3"/>
  <c r="G57" i="3"/>
  <c r="L55" i="3"/>
  <c r="C67" i="3"/>
  <c r="H75" i="3"/>
  <c r="L124" i="3"/>
  <c r="C168" i="3"/>
  <c r="C196" i="3"/>
  <c r="J213" i="3"/>
  <c r="M214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E160" i="3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L221" i="3" s="1"/>
  <c r="M221" i="3" s="1"/>
  <c r="N221" i="3" s="1"/>
  <c r="H225" i="3"/>
  <c r="I226" i="3" s="1"/>
  <c r="D229" i="3"/>
  <c r="G230" i="3"/>
  <c r="H233" i="3"/>
  <c r="I236" i="3"/>
  <c r="B239" i="3"/>
  <c r="L191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B64" i="1"/>
  <c r="B76" i="1" s="1"/>
  <c r="B20" i="1"/>
  <c r="I60" i="1"/>
  <c r="I143" i="1"/>
  <c r="H64" i="1"/>
  <c r="H76" i="1" s="1"/>
  <c r="H94" i="1" s="1"/>
  <c r="H96" i="1" s="1"/>
  <c r="H20" i="1"/>
  <c r="H60" i="1"/>
  <c r="H143" i="1"/>
  <c r="G164" i="1"/>
  <c r="G165" i="1" s="1"/>
  <c r="G64" i="1"/>
  <c r="G76" i="1" s="1"/>
  <c r="G94" i="1" s="1"/>
  <c r="G96" i="1" s="1"/>
  <c r="G97" i="1" s="1"/>
  <c r="G20" i="1"/>
  <c r="G60" i="1"/>
  <c r="G143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60" i="1"/>
  <c r="F143" i="1"/>
  <c r="E164" i="1"/>
  <c r="E165" i="1" s="1"/>
  <c r="E143" i="1"/>
  <c r="C20" i="1"/>
  <c r="C64" i="1"/>
  <c r="C76" i="1" s="1"/>
  <c r="C94" i="1" s="1"/>
  <c r="C96" i="1" s="1"/>
  <c r="C97" i="1" s="1"/>
  <c r="C60" i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6" i="3" l="1"/>
  <c r="I3" i="4"/>
  <c r="I24" i="4" s="1"/>
  <c r="B4" i="3"/>
  <c r="B4" i="4" s="1"/>
  <c r="B3" i="4"/>
  <c r="B24" i="4" s="1"/>
  <c r="I15" i="3"/>
  <c r="D47" i="4"/>
  <c r="D6" i="4"/>
  <c r="D16" i="3"/>
  <c r="D3" i="4"/>
  <c r="D24" i="4" s="1"/>
  <c r="E10" i="3"/>
  <c r="E3" i="4"/>
  <c r="E24" i="4" s="1"/>
  <c r="B19" i="3"/>
  <c r="B16" i="3"/>
  <c r="F16" i="3"/>
  <c r="F3" i="4"/>
  <c r="F24" i="4" s="1"/>
  <c r="I47" i="4"/>
  <c r="I6" i="4"/>
  <c r="B47" i="4"/>
  <c r="B6" i="4"/>
  <c r="C9" i="3"/>
  <c r="C6" i="4"/>
  <c r="C47" i="4"/>
  <c r="L62" i="3"/>
  <c r="H4" i="3"/>
  <c r="H4" i="4" s="1"/>
  <c r="G3" i="4"/>
  <c r="G24" i="4" s="1"/>
  <c r="B10" i="3"/>
  <c r="H15" i="3"/>
  <c r="G16" i="3"/>
  <c r="G6" i="4"/>
  <c r="G47" i="4"/>
  <c r="E9" i="3"/>
  <c r="E47" i="4"/>
  <c r="E6" i="4"/>
  <c r="H6" i="4"/>
  <c r="H47" i="4"/>
  <c r="F6" i="4"/>
  <c r="F47" i="4"/>
  <c r="C18" i="3"/>
  <c r="M58" i="3"/>
  <c r="N58" i="3" s="1"/>
  <c r="C7" i="3"/>
  <c r="G9" i="3"/>
  <c r="G10" i="3"/>
  <c r="C5" i="3"/>
  <c r="H9" i="3"/>
  <c r="D10" i="3"/>
  <c r="D9" i="3"/>
  <c r="M89" i="3"/>
  <c r="N89" i="3" s="1"/>
  <c r="I5" i="3"/>
  <c r="I5" i="4" s="1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N64" i="3"/>
  <c r="N63" i="3" s="1"/>
  <c r="B68" i="3"/>
  <c r="B67" i="3"/>
  <c r="I4" i="3"/>
  <c r="I4" i="4" s="1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C4" i="4" s="1"/>
  <c r="D99" i="3"/>
  <c r="D98" i="3"/>
  <c r="F161" i="3"/>
  <c r="F160" i="3"/>
  <c r="H196" i="3"/>
  <c r="H195" i="3"/>
  <c r="J211" i="3"/>
  <c r="K213" i="3"/>
  <c r="D68" i="3"/>
  <c r="D67" i="3"/>
  <c r="D37" i="3"/>
  <c r="D5" i="3"/>
  <c r="D5" i="4" s="1"/>
  <c r="D36" i="3"/>
  <c r="B227" i="3"/>
  <c r="B226" i="3"/>
  <c r="L209" i="3"/>
  <c r="K208" i="3"/>
  <c r="H68" i="3"/>
  <c r="H67" i="3"/>
  <c r="L231" i="3"/>
  <c r="I195" i="3"/>
  <c r="L112" i="3"/>
  <c r="K111" i="3"/>
  <c r="M31" i="3"/>
  <c r="B99" i="3"/>
  <c r="B98" i="3"/>
  <c r="F68" i="3"/>
  <c r="F67" i="3"/>
  <c r="H98" i="3"/>
  <c r="H99" i="3"/>
  <c r="G36" i="3"/>
  <c r="G37" i="3"/>
  <c r="G5" i="3"/>
  <c r="G5" i="4" s="1"/>
  <c r="H227" i="3"/>
  <c r="H226" i="3"/>
  <c r="E4" i="3"/>
  <c r="E4" i="4" s="1"/>
  <c r="E16" i="3"/>
  <c r="F226" i="3"/>
  <c r="F227" i="3"/>
  <c r="E98" i="3"/>
  <c r="H37" i="3"/>
  <c r="H36" i="3"/>
  <c r="H5" i="3"/>
  <c r="H5" i="4" s="1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F4" i="4" s="1"/>
  <c r="C226" i="3"/>
  <c r="I98" i="3"/>
  <c r="D4" i="3"/>
  <c r="D4" i="4" s="1"/>
  <c r="E195" i="3"/>
  <c r="G98" i="3"/>
  <c r="M120" i="3"/>
  <c r="N120" i="3" s="1"/>
  <c r="D19" i="3"/>
  <c r="B37" i="3"/>
  <c r="B36" i="3"/>
  <c r="B5" i="3"/>
  <c r="B5" i="4" s="1"/>
  <c r="M41" i="3"/>
  <c r="N188" i="3"/>
  <c r="N187" i="3" s="1"/>
  <c r="M187" i="3"/>
  <c r="M186" i="3" s="1"/>
  <c r="F37" i="3"/>
  <c r="F36" i="3"/>
  <c r="F5" i="3"/>
  <c r="F5" i="4" s="1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M93" i="3" s="1"/>
  <c r="C16" i="3"/>
  <c r="D227" i="3"/>
  <c r="D226" i="3"/>
  <c r="B196" i="3"/>
  <c r="B195" i="3"/>
  <c r="L23" i="3"/>
  <c r="K21" i="3"/>
  <c r="G226" i="3"/>
  <c r="H97" i="1"/>
  <c r="I95" i="1"/>
  <c r="I96" i="1" s="1"/>
  <c r="I97" i="1" s="1"/>
  <c r="M62" i="3" l="1"/>
  <c r="E46" i="4"/>
  <c r="E49" i="4" s="1"/>
  <c r="E53" i="4" s="1"/>
  <c r="E55" i="4" s="1"/>
  <c r="E66" i="4" s="1"/>
  <c r="E68" i="4" s="1"/>
  <c r="E69" i="4" s="1"/>
  <c r="E7" i="4"/>
  <c r="E11" i="4" s="1"/>
  <c r="C11" i="3"/>
  <c r="C5" i="4"/>
  <c r="N62" i="3"/>
  <c r="N31" i="3"/>
  <c r="I7" i="3"/>
  <c r="I11" i="3"/>
  <c r="N93" i="3"/>
  <c r="N186" i="3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E9" i="4" s="1"/>
  <c r="M174" i="3"/>
  <c r="L173" i="3"/>
  <c r="M28" i="3"/>
  <c r="M27" i="3" s="1"/>
  <c r="N27" i="3" s="1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46" i="4" l="1"/>
  <c r="D49" i="4" s="1"/>
  <c r="D53" i="4" s="1"/>
  <c r="D55" i="4" s="1"/>
  <c r="D66" i="4" s="1"/>
  <c r="D68" i="4" s="1"/>
  <c r="D69" i="4" s="1"/>
  <c r="D7" i="4"/>
  <c r="D11" i="4" s="1"/>
  <c r="B7" i="4"/>
  <c r="B11" i="4" s="1"/>
  <c r="B46" i="4"/>
  <c r="B49" i="4" s="1"/>
  <c r="B53" i="4" s="1"/>
  <c r="B55" i="4" s="1"/>
  <c r="B66" i="4" s="1"/>
  <c r="B68" i="4" s="1"/>
  <c r="B69" i="4" s="1"/>
  <c r="C7" i="4"/>
  <c r="C11" i="4" s="1"/>
  <c r="C46" i="4"/>
  <c r="C49" i="4" s="1"/>
  <c r="C53" i="4" s="1"/>
  <c r="C55" i="4" s="1"/>
  <c r="C66" i="4" s="1"/>
  <c r="C68" i="4" s="1"/>
  <c r="C69" i="4" s="1"/>
  <c r="C13" i="3"/>
  <c r="C9" i="4" s="1"/>
  <c r="E14" i="4"/>
  <c r="E13" i="4"/>
  <c r="G7" i="4"/>
  <c r="G11" i="4" s="1"/>
  <c r="G46" i="4"/>
  <c r="G49" i="4" s="1"/>
  <c r="G53" i="4" s="1"/>
  <c r="G55" i="4" s="1"/>
  <c r="G66" i="4" s="1"/>
  <c r="G68" i="4" s="1"/>
  <c r="G69" i="4" s="1"/>
  <c r="F46" i="4"/>
  <c r="F49" i="4" s="1"/>
  <c r="F53" i="4" s="1"/>
  <c r="F55" i="4" s="1"/>
  <c r="F66" i="4" s="1"/>
  <c r="F68" i="4" s="1"/>
  <c r="F69" i="4" s="1"/>
  <c r="F7" i="4"/>
  <c r="F11" i="4" s="1"/>
  <c r="H46" i="4"/>
  <c r="H49" i="4" s="1"/>
  <c r="H53" i="4" s="1"/>
  <c r="H55" i="4" s="1"/>
  <c r="H66" i="4" s="1"/>
  <c r="H68" i="4" s="1"/>
  <c r="H69" i="4" s="1"/>
  <c r="H7" i="4"/>
  <c r="H11" i="4" s="1"/>
  <c r="I13" i="3"/>
  <c r="I9" i="4" s="1"/>
  <c r="I46" i="4"/>
  <c r="I49" i="4" s="1"/>
  <c r="I53" i="4" s="1"/>
  <c r="I55" i="4" s="1"/>
  <c r="I66" i="4" s="1"/>
  <c r="I68" i="4" s="1"/>
  <c r="I69" i="4" s="1"/>
  <c r="I7" i="4"/>
  <c r="I11" i="4" s="1"/>
  <c r="J14" i="3"/>
  <c r="J15" i="3" s="1"/>
  <c r="K3" i="3"/>
  <c r="K4" i="3" s="1"/>
  <c r="N103" i="3"/>
  <c r="L52" i="3"/>
  <c r="M54" i="3"/>
  <c r="J67" i="3"/>
  <c r="J73" i="3"/>
  <c r="D13" i="3"/>
  <c r="D9" i="4" s="1"/>
  <c r="D12" i="3"/>
  <c r="D8" i="4" s="1"/>
  <c r="N134" i="3"/>
  <c r="L211" i="3"/>
  <c r="M213" i="3"/>
  <c r="J199" i="3"/>
  <c r="J198" i="3"/>
  <c r="J232" i="3"/>
  <c r="J226" i="3"/>
  <c r="E12" i="3"/>
  <c r="E8" i="4" s="1"/>
  <c r="J16" i="3"/>
  <c r="L176" i="3"/>
  <c r="M178" i="3"/>
  <c r="F12" i="3"/>
  <c r="F8" i="4" s="1"/>
  <c r="F13" i="3"/>
  <c r="F9" i="4" s="1"/>
  <c r="K38" i="3"/>
  <c r="J132" i="3"/>
  <c r="J133" i="3"/>
  <c r="L114" i="3"/>
  <c r="M116" i="3"/>
  <c r="L239" i="3"/>
  <c r="M240" i="3"/>
  <c r="H13" i="3"/>
  <c r="H9" i="4" s="1"/>
  <c r="H12" i="3"/>
  <c r="H8" i="4" s="1"/>
  <c r="I12" i="3"/>
  <c r="I8" i="4" s="1"/>
  <c r="N174" i="3"/>
  <c r="N173" i="3" s="1"/>
  <c r="M173" i="3"/>
  <c r="J230" i="3"/>
  <c r="J229" i="3"/>
  <c r="G12" i="3"/>
  <c r="G8" i="4" s="1"/>
  <c r="G13" i="3"/>
  <c r="G9" i="4" s="1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K5" i="3" s="1"/>
  <c r="J70" i="3"/>
  <c r="J71" i="3"/>
  <c r="N50" i="3"/>
  <c r="N49" i="3" s="1"/>
  <c r="M49" i="3"/>
  <c r="J201" i="3"/>
  <c r="J195" i="3"/>
  <c r="B13" i="3"/>
  <c r="B9" i="4" s="1"/>
  <c r="B12" i="3"/>
  <c r="B8" i="4" s="1"/>
  <c r="C12" i="3"/>
  <c r="C8" i="4" s="1"/>
  <c r="J135" i="3"/>
  <c r="J129" i="3"/>
  <c r="J39" i="3"/>
  <c r="J8" i="3"/>
  <c r="J40" i="3"/>
  <c r="K42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B14" i="4" l="1"/>
  <c r="B13" i="4"/>
  <c r="H14" i="4"/>
  <c r="H13" i="4"/>
  <c r="I14" i="4"/>
  <c r="I13" i="4"/>
  <c r="G14" i="4"/>
  <c r="G13" i="4"/>
  <c r="D14" i="4"/>
  <c r="D13" i="4"/>
  <c r="F14" i="4"/>
  <c r="F13" i="4"/>
  <c r="C14" i="4"/>
  <c r="C13" i="4"/>
  <c r="K14" i="3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N3" i="3" l="1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42" i="3" s="1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36" i="3"/>
  <c r="L230" i="3"/>
  <c r="L229" i="3"/>
  <c r="K10" i="3"/>
  <c r="K9" i="3"/>
  <c r="K233" i="3"/>
  <c r="K234" i="3"/>
  <c r="N159" i="3"/>
  <c r="N172" i="3"/>
  <c r="N162" i="3" s="1"/>
  <c r="N169" i="3"/>
  <c r="N170" i="3" s="1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M5" i="3"/>
  <c r="M6" i="3" s="1"/>
  <c r="N236" i="3"/>
  <c r="N14" i="3"/>
  <c r="N16" i="3" s="1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<sst xmlns="http://schemas.openxmlformats.org/spreadsheetml/2006/main" count="350" uniqueCount="217">
  <si>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</si>
  <si>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</si>
  <si>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</si>
  <si>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</si>
  <si>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</si>
  <si>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</si>
  <si>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</si>
  <si>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</si>
  <si>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</si>
  <si>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</si>
  <si>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</si>
  <si>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</si>
  <si>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</si>
  <si>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</si>
  <si>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</si>
  <si>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</si>
  <si>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</si>
  <si>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</si>
  <si>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</si>
  <si>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</si>
  <si>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</si>
  <si>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</si>
  <si>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</si>
  <si>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</si>
  <si>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</si>
  <si>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</si>
  <si>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</si>
  <si>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</si>
  <si>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</si>
  <si>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</si>
  <si>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</si>
  <si>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</si>
  <si>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</si>
  <si>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</si>
  <si>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</si>
  <si>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</si>
  <si>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</si>
  <si>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</si>
  <si>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</si>
  <si>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</si>
  <si>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</si>
  <si>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</si>
  <si>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</si>
  <si>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</si>
  <si>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</si>
  <si>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</si>
  <si>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</si>
  <si>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</si>
  <si>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</si>
  <si>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</si>
  <si>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</si>
  <si>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</si>
  <si>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</si>
  <si>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</si>
  <si>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</si>
  <si>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</si>
  <si>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</si>
  <si>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</si>
  <si>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</si>
  <si>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</si>
  <si>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</si>
  <si>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</si>
  <si>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</si>
  <si>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</si>
  <si>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</si>
  <si>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</si>
  <si>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</si>
  <si>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</si>
  <si>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</si>
  <si>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</si>
  <si>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</si>
  <si>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</si>
  <si>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</si>
  <si>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</si>
  <si>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</si>
  <si>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</si>
  <si>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</si>
  <si>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</si>
  <si>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</si>
  <si>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</si>
  <si>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</si>
  <si>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</si>
  <si>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</si>
  <si>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</si>
  <si>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</si>
  <si>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</si>
  <si>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</si>
  <si>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</si>
  <si>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</si>
  <si>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</si>
  <si>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</si>
  <si>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</si>
  <si>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</si>
  <si>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</si>
  <si>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</si>
  <si>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</si>
  <si>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</si>
  <si>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</si>
  <si>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</si>
  <si>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</si>
  <si>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</si>
  <si>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</si>
  <si>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</si>
  <si>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</si>
  <si>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</si>
  <si>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</si>
  <si>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</si>
  <si>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</si>
  <si>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</si>
  <si>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</si>
  <si>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</si>
  <si>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</si>
  <si>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</si>
  <si>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</si>
  <si>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</si>
  <si>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</si>
  <si>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</si>
  <si>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</si>
  <si>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</si>
  <si>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</si>
  <si>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</si>
  <si>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</si>
  <si>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</si>
  <si>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</si>
  <si>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</si>
  <si>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</si>
  <si>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</si>
  <si>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</si>
  <si>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</si>
  <si>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</si>
  <si>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</si>
  <si>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</si>
  <si>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</si>
  <si>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</si>
  <si>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</si>
  <si>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</si>
  <si>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</si>
  <si>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</si>
  <si>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</si>
  <si>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</si>
  <si>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</si>
  <si>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</si>
  <si>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</si>
  <si>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</si>
  <si>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</si>
  <si>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</si>
  <si>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</si>
  <si>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</si>
  <si>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</si>
  <si>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</si>
  <si>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</si>
  <si>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</si>
  <si>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</si>
  <si>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</si>
  <si>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</si>
  <si>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</si>
  <si>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</si>
  <si>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</si>
  <si>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</si>
  <si>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</si>
  <si>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</si>
  <si>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</si>
  <si>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</si>
  <si>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</si>
  <si>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</si>
  <si>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</si>
  <si>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</si>
  <si>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</si>
  <si>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</si>
  <si>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</si>
  <si>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</si>
  <si>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</si>
  <si>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</si>
  <si>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</si>
  <si>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</si>
  <si>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</si>
  <si>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</si>
  <si>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</si>
  <si>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</si>
  <si>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</si>
  <si>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</si>
  <si>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</si>
  <si>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</si>
  <si>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</si>
  <si>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</si>
  <si>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</si>
  <si>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</si>
  <si>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</si>
  <si>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</si>
  <si>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</si>
  <si>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</si>
  <si>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</si>
  <si>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</si>
  <si>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</si>
  <si>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</si>
  <si>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</si>
  <si>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</si>
  <si>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</si>
  <si>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</si>
  <si>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</si>
  <si>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</si>
  <si>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</si>
  <si>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</si>
  <si>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</si>
  <si>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</si>
  <si>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</si>
  <si>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</si>
  <si>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</si>
  <si>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</si>
  <si>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D&amp;A + NOPAT - c.W.C - Capex</t>
  </si>
  <si>
    <t>Please fix your issues with Capex total in the segmental forecast model and link Caoex from segmental forecast model, not from Hisotircals</t>
  </si>
  <si>
    <t>NOPAT + Change in WC+D&amp;A+Other Operating activities</t>
  </si>
  <si>
    <t>Keep this blank, acquisitions are related to business take overs, which has not occurred in this business case. Capex is already linked in row 52</t>
  </si>
  <si>
    <t>Link all other rows in historicals under investing activities, except for the rows linked to Capex.</t>
  </si>
  <si>
    <t>add row 52 +56 + 57</t>
  </si>
  <si>
    <t>Except for cell B67, all other cells in this row should be linked to the closing cash of the previous year. E.g. C67 should be linked to B68</t>
  </si>
  <si>
    <t>Historical row 77 - (NOPAT + Change in WC+D&amp;A)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</si>
</sst>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37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7" xfId="1" applyNumberFormat="1" applyFont="1" applyBorder="1"/>
    <xf numFmtId="0" fontId="2" fillId="0" borderId="7" xfId="0" applyFont="1" applyBorder="1"/>
    <xf numFmtId="0" fontId="2" fillId="0" borderId="3" xfId="0" applyFont="1" applyBorder="1"/>
    <xf numFmtId="165" fontId="2" fillId="0" borderId="3" xfId="1" applyNumberFormat="1" applyFont="1" applyBorder="1"/>
    <xf numFmtId="165" fontId="0" fillId="0" borderId="0" xfId="3" applyNumberFormat="1" applyFont="1"/>
    <xf numFmtId="165" fontId="2" fillId="0" borderId="0" xfId="3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usifbhuiyan/Downloads/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20" zoomScaleNormal="120" workbookViewId="0">
      <pane ySplit="1" topLeftCell="A83" activePane="bottomLeft" state="frozen"/>
      <selection pane="bottomLeft" activeCell="B75" sqref="B75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1632</v>
      </c>
      <c r="C94" s="26">
        <f t="shared" ref="C94:H94" si="16">+C76+C83+C92+C93</f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>+B96-B25</f>
        <v>0</v>
      </c>
      <c r="C97" s="13">
        <f t="shared" ref="C97:H97" si="18">+C96-C25</f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11" sqref="B11"/>
    </sheetView>
  </sheetViews>
  <sheetFormatPr defaultColWidth="8.77734375"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44" zoomScaleNormal="100" workbookViewId="0">
      <selection activeCell="O51" sqref="O51"/>
    </sheetView>
  </sheetViews>
  <sheetFormatPr defaultColWidth="8.77734375"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54.109375" customWidth="1"/>
    <col min="16" max="16" width="39.777343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  <c r="P3" t="s">
        <v>196</v>
      </c>
    </row>
    <row r="4" spans="1:16" x14ac:dyDescent="0.3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  <c r="O4" s="54"/>
    </row>
    <row r="5" spans="1:16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6" x14ac:dyDescent="0.3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  <c r="O6" s="55"/>
    </row>
    <row r="7" spans="1:16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41"/>
    </row>
    <row r="8" spans="1:16" x14ac:dyDescent="0.3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  <c r="O8" s="54"/>
    </row>
    <row r="9" spans="1:16" x14ac:dyDescent="0.3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  <c r="O9" s="54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6" x14ac:dyDescent="0.3">
      <c r="A11" s="4" t="s">
        <v>150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  <c r="O11" s="41"/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6" x14ac:dyDescent="0.3">
      <c r="A13" s="51" t="s">
        <v>151</v>
      </c>
      <c r="B13" s="56">
        <f>B12/B11</f>
        <v>0.22164090368608799</v>
      </c>
      <c r="C13" s="56">
        <f t="shared" ref="C13:I13" si="2">C12/C11</f>
        <v>0.18667531905688947</v>
      </c>
      <c r="D13" s="56">
        <f t="shared" si="2"/>
        <v>0.13221449038067951</v>
      </c>
      <c r="E13" s="56">
        <f t="shared" si="2"/>
        <v>0.55306358381502885</v>
      </c>
      <c r="F13" s="56">
        <f t="shared" si="2"/>
        <v>0.16079983336804832</v>
      </c>
      <c r="G13" s="56">
        <f t="shared" si="2"/>
        <v>0.12054035330793211</v>
      </c>
      <c r="H13" s="56">
        <f t="shared" si="2"/>
        <v>0.14021918630836211</v>
      </c>
      <c r="I13" s="56">
        <f t="shared" si="2"/>
        <v>9.0963764847391368E-2</v>
      </c>
      <c r="J13" s="57"/>
      <c r="K13" s="57"/>
      <c r="L13" s="57"/>
      <c r="M13" s="57"/>
      <c r="N13" s="57"/>
      <c r="O13" s="57"/>
    </row>
    <row r="14" spans="1:16" ht="15" thickBot="1" x14ac:dyDescent="0.35">
      <c r="A14" s="6" t="s">
        <v>152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  <c r="O14" s="41"/>
    </row>
    <row r="15" spans="1:16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197</v>
      </c>
    </row>
    <row r="16" spans="1:16" x14ac:dyDescent="0.3">
      <c r="A16" t="s">
        <v>154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  <c r="O16" s="58"/>
    </row>
    <row r="17" spans="1:16" x14ac:dyDescent="0.3">
      <c r="A17" t="s">
        <v>155</v>
      </c>
      <c r="B17" s="58">
        <f>-Historicals!B90/B15</f>
        <v>0.508254183627318</v>
      </c>
      <c r="C17" s="58">
        <f>-Historicals!C90/C15</f>
        <v>0.58651362984218081</v>
      </c>
      <c r="D17" s="58">
        <f>-Historicals!D90/D15</f>
        <v>0.66962174940898345</v>
      </c>
      <c r="E17" s="58">
        <f>-Historicals!E90/E15</f>
        <v>0.74920137423904531</v>
      </c>
      <c r="F17" s="58">
        <f>-Historicals!F90/F15</f>
        <v>0.82303509639149774</v>
      </c>
      <c r="G17" s="58">
        <f>-Historicals!G90/G15</f>
        <v>0.91228951997989449</v>
      </c>
      <c r="H17" s="58">
        <f>-Historicals!H90/H15</f>
        <v>1.0177705977382876</v>
      </c>
      <c r="I17" s="58">
        <f>-Historicals!I90/I15</f>
        <v>1.1404271169605165</v>
      </c>
      <c r="J17" s="58"/>
      <c r="K17" s="58"/>
      <c r="L17" s="58"/>
      <c r="M17" s="58"/>
      <c r="N17" s="58"/>
      <c r="O17" s="58"/>
    </row>
    <row r="18" spans="1:16" x14ac:dyDescent="0.3">
      <c r="A18" s="51" t="s">
        <v>129</v>
      </c>
      <c r="B18" s="56" t="str">
        <f>IFERROR(B17/A17-1,"nm")</f>
        <v>nm</v>
      </c>
      <c r="C18" s="56">
        <f t="shared" ref="C18:I18" si="4">IFERROR(C17/B17-1,"nm")</f>
        <v>0.15397698383186809</v>
      </c>
      <c r="D18" s="56">
        <f t="shared" si="4"/>
        <v>0.14169853067040461</v>
      </c>
      <c r="E18" s="56">
        <f t="shared" si="4"/>
        <v>0.11884265243818604</v>
      </c>
      <c r="F18" s="56">
        <f t="shared" si="4"/>
        <v>9.8549902190775418E-2</v>
      </c>
      <c r="G18" s="56">
        <f t="shared" si="4"/>
        <v>0.10844546481641237</v>
      </c>
      <c r="H18" s="56">
        <f t="shared" si="4"/>
        <v>0.11562237146023313</v>
      </c>
      <c r="I18" s="56">
        <f t="shared" si="4"/>
        <v>0.12051489745803123</v>
      </c>
      <c r="J18" s="57"/>
      <c r="K18" s="57"/>
      <c r="L18" s="57"/>
      <c r="M18" s="57"/>
      <c r="N18" s="57"/>
      <c r="O18" s="57"/>
      <c r="P18" t="s">
        <v>198</v>
      </c>
    </row>
    <row r="19" spans="1:16" x14ac:dyDescent="0.3">
      <c r="A19" s="51" t="s">
        <v>156</v>
      </c>
      <c r="B19" s="56">
        <f>B17/B16</f>
        <v>0.2747319911499016</v>
      </c>
      <c r="C19" s="56">
        <f t="shared" ref="C19:I19" si="5">C17/C16</f>
        <v>0.27153408788989852</v>
      </c>
      <c r="D19" s="56">
        <f t="shared" si="5"/>
        <v>0.26678157346971454</v>
      </c>
      <c r="E19" s="56">
        <f t="shared" si="5"/>
        <v>0.64034305490516696</v>
      </c>
      <c r="F19" s="56">
        <f t="shared" si="5"/>
        <v>0.33053618328975809</v>
      </c>
      <c r="G19" s="56">
        <f t="shared" si="5"/>
        <v>0.57018094998743407</v>
      </c>
      <c r="H19" s="56">
        <f t="shared" si="5"/>
        <v>0.2858906173422156</v>
      </c>
      <c r="I19" s="56">
        <f t="shared" si="5"/>
        <v>0.30411389785613774</v>
      </c>
      <c r="J19" s="56"/>
      <c r="K19" s="56"/>
      <c r="L19" s="56"/>
      <c r="M19" s="56"/>
      <c r="N19" s="56"/>
      <c r="O19" s="56"/>
      <c r="P19" t="s">
        <v>198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6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6" x14ac:dyDescent="0.3">
      <c r="A22" t="s">
        <v>159</v>
      </c>
      <c r="B22" s="3">
        <f xml:space="preserve"> Historicals!B26</f>
        <v>2072</v>
      </c>
      <c r="C22" s="3">
        <f xml:space="preserve"> Historicals!C26</f>
        <v>2319</v>
      </c>
      <c r="D22" s="3">
        <f xml:space="preserve"> Historicals!D26</f>
        <v>2371</v>
      </c>
      <c r="E22" s="3">
        <f xml:space="preserve"> Historicals!E26</f>
        <v>996</v>
      </c>
      <c r="F22" s="3">
        <f xml:space="preserve"> Historicals!F26</f>
        <v>197</v>
      </c>
      <c r="G22" s="3">
        <f xml:space="preserve"> Historicals!G26</f>
        <v>439</v>
      </c>
      <c r="H22" s="3">
        <f xml:space="preserve"> Historicals!H26</f>
        <v>3587</v>
      </c>
      <c r="I22" s="3">
        <f xml:space="preserve"> Historicals!I26</f>
        <v>4423</v>
      </c>
      <c r="J22" s="3"/>
      <c r="K22" s="3"/>
      <c r="L22" s="3"/>
      <c r="M22" s="3"/>
      <c r="N22" s="3"/>
      <c r="O22" s="3"/>
    </row>
    <row r="23" spans="1:16" x14ac:dyDescent="0.3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  <c r="P23" t="s">
        <v>203</v>
      </c>
    </row>
    <row r="24" spans="1:16" x14ac:dyDescent="0.3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  <c r="O24" s="57"/>
    </row>
    <row r="25" spans="1:16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6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166</v>
      </c>
      <c r="B31" s="7">
        <f>SUM(B21:B23,B25:B30)</f>
        <v>19466</v>
      </c>
      <c r="C31" s="7">
        <f t="shared" ref="C31:I31" si="7">SUM(C21:C23,C25:C30)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 t="shared" si="7"/>
        <v>36963</v>
      </c>
      <c r="J31" s="7"/>
      <c r="K31" s="7"/>
      <c r="L31" s="7"/>
      <c r="M31" s="7"/>
      <c r="N31" s="7"/>
      <c r="O31" s="41"/>
    </row>
    <row r="32" spans="1:16" ht="15" thickTop="1" x14ac:dyDescent="0.3">
      <c r="A32" s="87" t="s">
        <v>167</v>
      </c>
      <c r="B32" s="86">
        <f>SUM(B33:B38)</f>
        <v>6759</v>
      </c>
      <c r="C32" s="86">
        <f t="shared" ref="C32:I32" si="8">SUM(C33:C38)</f>
        <v>6947</v>
      </c>
      <c r="D32" s="86">
        <f t="shared" si="8"/>
        <v>8804</v>
      </c>
      <c r="E32" s="86">
        <f t="shared" si="8"/>
        <v>10445</v>
      </c>
      <c r="F32" s="86">
        <f t="shared" si="8"/>
        <v>12065</v>
      </c>
      <c r="G32" s="86">
        <f t="shared" si="8"/>
        <v>21039</v>
      </c>
      <c r="H32" s="86">
        <f t="shared" si="8"/>
        <v>22137</v>
      </c>
      <c r="I32" s="86">
        <f t="shared" si="8"/>
        <v>21682</v>
      </c>
      <c r="J32" s="3"/>
      <c r="K32" s="3"/>
      <c r="L32" s="3"/>
      <c r="M32" s="3"/>
      <c r="N32" s="3"/>
      <c r="O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6" x14ac:dyDescent="0.3">
      <c r="A35" t="s">
        <v>168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3"/>
    </row>
    <row r="36" spans="1:16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6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6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6" x14ac:dyDescent="0.3">
      <c r="A39" s="88" t="s">
        <v>170</v>
      </c>
      <c r="B39" s="89">
        <f>SUM(B40:B42)</f>
        <v>12707</v>
      </c>
      <c r="C39" s="89">
        <f t="shared" ref="C39:I39" si="9">SUM(C40:C42)</f>
        <v>12258</v>
      </c>
      <c r="D39" s="89">
        <f t="shared" si="9"/>
        <v>12407</v>
      </c>
      <c r="E39" s="89">
        <f t="shared" si="9"/>
        <v>9812</v>
      </c>
      <c r="F39" s="89">
        <f t="shared" si="9"/>
        <v>9040</v>
      </c>
      <c r="G39" s="89">
        <f t="shared" si="9"/>
        <v>8055</v>
      </c>
      <c r="H39" s="89">
        <f t="shared" si="9"/>
        <v>12767</v>
      </c>
      <c r="I39" s="89">
        <f t="shared" si="9"/>
        <v>15281</v>
      </c>
      <c r="J39" s="3"/>
      <c r="K39" s="3"/>
      <c r="L39" s="3"/>
      <c r="M39" s="3"/>
      <c r="N39" s="3"/>
      <c r="O39" s="3"/>
    </row>
    <row r="40" spans="1:16" x14ac:dyDescent="0.3">
      <c r="A40" s="2" t="s">
        <v>171</v>
      </c>
      <c r="B40" s="3">
        <f>Historicals!B54+Historicals!B55</f>
        <v>6776</v>
      </c>
      <c r="C40" s="3">
        <f>Historicals!C54+Historicals!C55</f>
        <v>7789</v>
      </c>
      <c r="D40" s="3">
        <f>Historicals!D54+Historicals!D55</f>
        <v>5713</v>
      </c>
      <c r="E40" s="3">
        <f>Historicals!E54+Historicals!E55</f>
        <v>6387</v>
      </c>
      <c r="F40" s="3">
        <f>Historicals!F54+Historicals!F55</f>
        <v>7166</v>
      </c>
      <c r="G40" s="3">
        <f>Historicals!G54+Historicals!G55</f>
        <v>8302</v>
      </c>
      <c r="H40" s="3">
        <f>Historicals!H54+Historicals!H55</f>
        <v>9968</v>
      </c>
      <c r="I40" s="3">
        <f>Historicals!I54+Historicals!I55</f>
        <v>11487</v>
      </c>
      <c r="J40" s="3"/>
      <c r="K40" s="3"/>
      <c r="L40" s="3"/>
      <c r="M40" s="3"/>
      <c r="N40" s="3"/>
      <c r="O40" s="3"/>
    </row>
    <row r="41" spans="1:16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6" x14ac:dyDescent="0.3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  <c r="O42" s="3"/>
    </row>
    <row r="43" spans="1:16" ht="15" thickBot="1" x14ac:dyDescent="0.35">
      <c r="A43" s="6" t="s">
        <v>174</v>
      </c>
      <c r="B43" s="7">
        <f>SUM(B33:B38,B40:B42)</f>
        <v>19466</v>
      </c>
      <c r="C43" s="7">
        <f t="shared" ref="C43:I43" si="10">SUM(C33:C38,C40:C42)</f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 t="shared" si="10"/>
        <v>36963</v>
      </c>
      <c r="J43" s="7"/>
      <c r="K43" s="7"/>
      <c r="L43" s="7"/>
      <c r="M43" s="7"/>
      <c r="N43" s="7"/>
      <c r="O43" s="41"/>
    </row>
    <row r="44" spans="1:16" s="1" customFormat="1" ht="15" thickTop="1" x14ac:dyDescent="0.3">
      <c r="A44" s="61" t="s">
        <v>175</v>
      </c>
      <c r="B44" s="84">
        <f>B31-B43</f>
        <v>0</v>
      </c>
      <c r="C44" s="84">
        <f t="shared" ref="C44:I44" si="11">C31-C43</f>
        <v>0</v>
      </c>
      <c r="D44" s="84">
        <f t="shared" si="11"/>
        <v>0</v>
      </c>
      <c r="E44" s="84">
        <f t="shared" si="11"/>
        <v>0</v>
      </c>
      <c r="F44" s="84">
        <f t="shared" si="11"/>
        <v>0</v>
      </c>
      <c r="G44" s="84">
        <f t="shared" si="11"/>
        <v>0</v>
      </c>
      <c r="H44" s="84">
        <f t="shared" si="11"/>
        <v>0</v>
      </c>
      <c r="I44" s="84">
        <f t="shared" si="11"/>
        <v>0</v>
      </c>
      <c r="J44" s="61"/>
      <c r="K44" s="61"/>
      <c r="L44" s="61"/>
      <c r="M44" s="61"/>
      <c r="N44" s="61"/>
      <c r="O44" s="61"/>
    </row>
    <row r="45" spans="1:16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  <c r="P46" t="s">
        <v>202</v>
      </c>
    </row>
    <row r="47" spans="1:16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s="59"/>
      <c r="P47" t="s">
        <v>202</v>
      </c>
    </row>
    <row r="48" spans="1:16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3"/>
      <c r="P48" t="s">
        <v>206</v>
      </c>
    </row>
    <row r="49" spans="1:16" x14ac:dyDescent="0.3">
      <c r="A49" s="1" t="s">
        <v>177</v>
      </c>
      <c r="B49" s="9">
        <f>B46-B48</f>
        <v>2971</v>
      </c>
      <c r="C49" s="9">
        <f t="shared" ref="C49:I49" si="12">C46-C48</f>
        <v>3894</v>
      </c>
      <c r="D49" s="9">
        <f t="shared" si="12"/>
        <v>4242</v>
      </c>
      <c r="E49" s="9">
        <f t="shared" si="12"/>
        <v>3850</v>
      </c>
      <c r="F49" s="9">
        <f t="shared" si="12"/>
        <v>4093</v>
      </c>
      <c r="G49" s="9">
        <f t="shared" si="12"/>
        <v>1948</v>
      </c>
      <c r="H49" s="9">
        <f t="shared" si="12"/>
        <v>5746</v>
      </c>
      <c r="I49" s="9">
        <f t="shared" si="12"/>
        <v>5625</v>
      </c>
      <c r="J49" s="9"/>
      <c r="K49" s="9"/>
      <c r="L49" s="9"/>
      <c r="M49" s="9"/>
      <c r="N49" s="9"/>
      <c r="O49" s="9"/>
    </row>
    <row r="50" spans="1:16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>
        <f>Historicals!J100</f>
        <v>0</v>
      </c>
      <c r="K50" s="3">
        <f>Historicals!K100</f>
        <v>0</v>
      </c>
      <c r="L50" s="3">
        <f>Historicals!L100</f>
        <v>0</v>
      </c>
      <c r="M50" s="3">
        <f>Historicals!M100</f>
        <v>0</v>
      </c>
      <c r="N50" s="3">
        <f>Historicals!N100</f>
        <v>0</v>
      </c>
      <c r="O50" s="3"/>
      <c r="P50" t="s">
        <v>206</v>
      </c>
    </row>
    <row r="51" spans="1:16" x14ac:dyDescent="0.3">
      <c r="A51" t="s">
        <v>179</v>
      </c>
      <c r="B51" s="3">
        <f>B23-(3434+3947-1930)</f>
        <v>113</v>
      </c>
      <c r="C51" s="3">
        <f>C23-B23</f>
        <v>324</v>
      </c>
      <c r="D51" s="3">
        <f t="shared" ref="D51:I51" si="13">D23-C23</f>
        <v>796</v>
      </c>
      <c r="E51" s="3">
        <f t="shared" si="13"/>
        <v>-204</v>
      </c>
      <c r="F51" s="3">
        <f t="shared" si="13"/>
        <v>802</v>
      </c>
      <c r="G51" s="3">
        <f t="shared" si="13"/>
        <v>586</v>
      </c>
      <c r="H51" s="3">
        <f t="shared" si="13"/>
        <v>613</v>
      </c>
      <c r="I51" s="3">
        <f t="shared" si="13"/>
        <v>1248</v>
      </c>
      <c r="J51" s="3">
        <f t="shared" ref="J51:N51" si="14">+J22</f>
        <v>0</v>
      </c>
      <c r="K51" s="3">
        <f t="shared" si="14"/>
        <v>0</v>
      </c>
      <c r="L51" s="3">
        <f t="shared" si="14"/>
        <v>0</v>
      </c>
      <c r="M51" s="3">
        <f t="shared" si="14"/>
        <v>0</v>
      </c>
      <c r="N51" s="3">
        <f t="shared" si="14"/>
        <v>0</v>
      </c>
      <c r="O51" s="3"/>
      <c r="P51" t="s">
        <v>207</v>
      </c>
    </row>
    <row r="52" spans="1:16" x14ac:dyDescent="0.3">
      <c r="A52" t="s">
        <v>135</v>
      </c>
      <c r="B52" s="3">
        <f>Historicals!B81-Historicals!B102</f>
        <v>-1319</v>
      </c>
      <c r="C52" s="3">
        <f>Historicals!C81-Historicals!C102</f>
        <v>-1395</v>
      </c>
      <c r="D52" s="3">
        <f>Historicals!D81-Historicals!D102</f>
        <v>-1371</v>
      </c>
      <c r="E52" s="3">
        <f>Historicals!E81-Historicals!E102</f>
        <v>-1322</v>
      </c>
      <c r="F52" s="3">
        <f>Historicals!F81-Historicals!F102</f>
        <v>-1279</v>
      </c>
      <c r="G52" s="3">
        <f>Historicals!G81-Historicals!G102</f>
        <v>-1207</v>
      </c>
      <c r="H52" s="3">
        <f>Historicals!H81-Historicals!H102</f>
        <v>-874</v>
      </c>
      <c r="I52" s="3">
        <f>Historicals!I81-Historicals!I102</f>
        <v>-918</v>
      </c>
      <c r="J52" s="3"/>
      <c r="K52" s="3"/>
      <c r="L52" s="3"/>
      <c r="M52" s="3"/>
      <c r="N52" s="3"/>
      <c r="O52" s="3" t="s">
        <v>210</v>
      </c>
      <c r="P52" t="s">
        <v>208</v>
      </c>
    </row>
    <row r="53" spans="1:16" x14ac:dyDescent="0.3">
      <c r="A53" s="1" t="s">
        <v>180</v>
      </c>
      <c r="B53" s="9">
        <f>B47+B49-B51-B52</f>
        <v>4783</v>
      </c>
      <c r="C53" s="9">
        <f t="shared" ref="C53:I53" si="15">C47+C49-C51-C52</f>
        <v>5614</v>
      </c>
      <c r="D53" s="9">
        <f t="shared" si="15"/>
        <v>5523</v>
      </c>
      <c r="E53" s="9">
        <f t="shared" si="15"/>
        <v>6123</v>
      </c>
      <c r="F53" s="9">
        <f t="shared" si="15"/>
        <v>5275</v>
      </c>
      <c r="G53" s="9">
        <f t="shared" si="15"/>
        <v>3290</v>
      </c>
      <c r="H53" s="9">
        <f t="shared" si="15"/>
        <v>6751</v>
      </c>
      <c r="I53" s="9">
        <f t="shared" si="15"/>
        <v>6012</v>
      </c>
      <c r="J53" s="9"/>
      <c r="K53" s="9"/>
      <c r="L53" s="9"/>
      <c r="M53" s="9"/>
      <c r="N53" s="9"/>
      <c r="O53" s="9"/>
      <c r="P53" t="s">
        <v>209</v>
      </c>
    </row>
    <row r="54" spans="1:16" x14ac:dyDescent="0.3">
      <c r="A54" t="s">
        <v>181</v>
      </c>
      <c r="B54" s="3">
        <f>SUM(Historicals!B68:B70)</f>
        <v>658</v>
      </c>
      <c r="C54" s="3">
        <f>SUM(Historicals!C68:C70)</f>
        <v>347</v>
      </c>
      <c r="D54" s="3">
        <f>SUM(Historicals!D68:D70)</f>
        <v>108</v>
      </c>
      <c r="E54" s="3">
        <f>SUM(Historicals!E68:E70)</f>
        <v>146</v>
      </c>
      <c r="F54" s="3">
        <f>SUM(Historicals!F68:F70)</f>
        <v>573</v>
      </c>
      <c r="G54" s="3">
        <f>SUM(Historicals!G68:G70)</f>
        <v>850</v>
      </c>
      <c r="H54" s="3">
        <f>SUM(Historicals!H68:H70)</f>
        <v>526</v>
      </c>
      <c r="I54" s="3">
        <f>SUM(Historicals!I68:I70)</f>
        <v>735</v>
      </c>
      <c r="J54" s="3"/>
      <c r="K54" s="3"/>
      <c r="L54" s="3"/>
      <c r="M54" s="3"/>
      <c r="N54" s="3"/>
      <c r="O54" s="3" t="s">
        <v>216</v>
      </c>
    </row>
    <row r="55" spans="1:16" x14ac:dyDescent="0.3">
      <c r="A55" s="27" t="s">
        <v>182</v>
      </c>
      <c r="B55" s="26">
        <f>B53+B54</f>
        <v>5441</v>
      </c>
      <c r="C55" s="26">
        <f t="shared" ref="C55:I55" si="16">C53+C54</f>
        <v>5961</v>
      </c>
      <c r="D55" s="26">
        <f t="shared" si="16"/>
        <v>5631</v>
      </c>
      <c r="E55" s="26">
        <f t="shared" si="16"/>
        <v>6269</v>
      </c>
      <c r="F55" s="26">
        <f t="shared" si="16"/>
        <v>5848</v>
      </c>
      <c r="G55" s="26">
        <f t="shared" si="16"/>
        <v>4140</v>
      </c>
      <c r="H55" s="26">
        <f t="shared" si="16"/>
        <v>7277</v>
      </c>
      <c r="I55" s="26">
        <f t="shared" si="16"/>
        <v>6747</v>
      </c>
      <c r="J55" s="26"/>
      <c r="K55" s="26"/>
      <c r="L55" s="26"/>
      <c r="M55" s="26"/>
      <c r="N55" s="26"/>
      <c r="O55" s="41" t="s">
        <v>211</v>
      </c>
    </row>
    <row r="56" spans="1:16" x14ac:dyDescent="0.3">
      <c r="A56" t="s">
        <v>183</v>
      </c>
      <c r="B56" s="3">
        <f>Historicals!B78+Historicals!B81</f>
        <v>-6049</v>
      </c>
      <c r="C56" s="3">
        <f>Historicals!C78+Historicals!C81</f>
        <v>-6510</v>
      </c>
      <c r="D56" s="3">
        <f>Historicals!D78+Historicals!D81</f>
        <v>-7033</v>
      </c>
      <c r="E56" s="3">
        <f>Historicals!E78+Historicals!E81</f>
        <v>-5811</v>
      </c>
      <c r="F56" s="3">
        <f>Historicals!F78+Historicals!F81</f>
        <v>-4056</v>
      </c>
      <c r="G56" s="3">
        <f>Historicals!G78+Historicals!G81</f>
        <v>-3512</v>
      </c>
      <c r="H56" s="3">
        <f>Historicals!H78+Historicals!H81</f>
        <v>-10656</v>
      </c>
      <c r="I56" s="3">
        <f>Historicals!I78+Historicals!I81</f>
        <v>-13671</v>
      </c>
      <c r="J56" s="3"/>
      <c r="K56" s="3"/>
      <c r="L56" s="3"/>
      <c r="M56" s="3"/>
      <c r="N56" s="3"/>
      <c r="O56" s="90" t="s">
        <v>212</v>
      </c>
    </row>
    <row r="57" spans="1:16" x14ac:dyDescent="0.3">
      <c r="A57" t="s">
        <v>184</v>
      </c>
      <c r="B57" s="85">
        <f>Historicals!B79+Historicals!B80+Historicals!B82</f>
        <v>5874</v>
      </c>
      <c r="C57" s="85">
        <f>Historicals!C79+Historicals!C80+Historicals!C82</f>
        <v>5476</v>
      </c>
      <c r="D57" s="85">
        <f>Historicals!D79+Historicals!D80+Historicals!D82</f>
        <v>6025</v>
      </c>
      <c r="E57" s="85">
        <f>Historicals!E79+Historicals!E80+Historicals!E82</f>
        <v>6087</v>
      </c>
      <c r="F57" s="85">
        <f>Historicals!F79+Historicals!F80+Historicals!F82</f>
        <v>3792</v>
      </c>
      <c r="G57" s="85">
        <f>Historicals!G79+Historicals!G80+Historicals!G82</f>
        <v>2484</v>
      </c>
      <c r="H57" s="85">
        <f>Historicals!H79+Historicals!H80+Historicals!H82</f>
        <v>6856</v>
      </c>
      <c r="I57" s="85">
        <f>Historicals!I79+Historicals!I80+Historicals!I82</f>
        <v>12147</v>
      </c>
      <c r="J57" s="3"/>
      <c r="K57" s="3"/>
      <c r="L57" s="3"/>
      <c r="M57" s="3"/>
      <c r="N57" s="3"/>
      <c r="O57" s="90" t="s">
        <v>213</v>
      </c>
    </row>
    <row r="58" spans="1:16" x14ac:dyDescent="0.3">
      <c r="A58" s="27" t="s">
        <v>185</v>
      </c>
      <c r="B58" s="26">
        <f>B56+B57</f>
        <v>-175</v>
      </c>
      <c r="C58" s="26">
        <f t="shared" ref="C58:I58" si="17">C56+C57</f>
        <v>-1034</v>
      </c>
      <c r="D58" s="26">
        <f t="shared" si="17"/>
        <v>-1008</v>
      </c>
      <c r="E58" s="26">
        <f t="shared" si="17"/>
        <v>276</v>
      </c>
      <c r="F58" s="26">
        <f t="shared" si="17"/>
        <v>-264</v>
      </c>
      <c r="G58" s="26">
        <f t="shared" si="17"/>
        <v>-1028</v>
      </c>
      <c r="H58" s="26">
        <f t="shared" si="17"/>
        <v>-3800</v>
      </c>
      <c r="I58" s="26">
        <f t="shared" si="17"/>
        <v>-1524</v>
      </c>
      <c r="J58" s="26"/>
      <c r="K58" s="26"/>
      <c r="L58" s="26"/>
      <c r="M58" s="26"/>
      <c r="N58" s="26"/>
      <c r="O58" s="91" t="s">
        <v>214</v>
      </c>
    </row>
    <row r="59" spans="1:16" x14ac:dyDescent="0.3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/>
      <c r="K59" s="3"/>
      <c r="L59" s="60"/>
      <c r="M59" s="3"/>
      <c r="N59" s="3"/>
      <c r="O59" s="3"/>
    </row>
    <row r="60" spans="1:16" x14ac:dyDescent="0.3">
      <c r="A60" s="51" t="s">
        <v>129</v>
      </c>
      <c r="B60" s="56" t="str">
        <f>IFERROR(B59/A59-1,"nm")</f>
        <v>nm</v>
      </c>
      <c r="C60" s="56">
        <f t="shared" ref="C60:I60" si="18">IFERROR(C59/B59-1,"nm")</f>
        <v>0.35960044395116531</v>
      </c>
      <c r="D60" s="56">
        <f t="shared" si="18"/>
        <v>0.11591836734693883</v>
      </c>
      <c r="E60" s="56">
        <f t="shared" si="18"/>
        <v>0.28785662033650339</v>
      </c>
      <c r="F60" s="56">
        <f t="shared" si="18"/>
        <v>1.8460664583924924E-2</v>
      </c>
      <c r="G60" s="56">
        <f t="shared" si="18"/>
        <v>-0.39152258784160621</v>
      </c>
      <c r="H60" s="56">
        <f t="shared" si="18"/>
        <v>-1.2584784601283228</v>
      </c>
      <c r="I60" s="56">
        <f t="shared" si="18"/>
        <v>-6.0762411347517729</v>
      </c>
      <c r="J60" s="56"/>
      <c r="K60" s="56"/>
      <c r="L60" s="56"/>
      <c r="M60" s="57"/>
      <c r="N60" s="57"/>
      <c r="O60" s="57"/>
    </row>
    <row r="61" spans="1:16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  <c r="O61" s="3"/>
    </row>
    <row r="62" spans="1:16" x14ac:dyDescent="0.3">
      <c r="A62" t="s">
        <v>188</v>
      </c>
      <c r="B62" s="3">
        <f>SUM(Historicals!B85:B87)</f>
        <v>-89</v>
      </c>
      <c r="C62" s="3">
        <f>SUM(Historicals!C85:C87)</f>
        <v>801</v>
      </c>
      <c r="D62" s="3">
        <f>SUM(Historicals!D85:D87)</f>
        <v>1809</v>
      </c>
      <c r="E62" s="3">
        <f>SUM(Historicals!E85:E87)</f>
        <v>13</v>
      </c>
      <c r="F62" s="3">
        <f>SUM(Historicals!F85:F87)</f>
        <v>-325</v>
      </c>
      <c r="G62" s="3">
        <f>SUM(Historicals!G85:G87)</f>
        <v>6183</v>
      </c>
      <c r="H62" s="3">
        <f>SUM(Historicals!H85:H87)</f>
        <v>-249</v>
      </c>
      <c r="I62" s="3">
        <f>SUM(Historicals!I85:I87)</f>
        <v>15</v>
      </c>
      <c r="J62" s="3"/>
      <c r="K62" s="3"/>
      <c r="L62" s="3"/>
      <c r="M62" s="3"/>
      <c r="N62" s="3"/>
      <c r="O62" s="3"/>
    </row>
    <row r="63" spans="1:16" x14ac:dyDescent="0.3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O63" s="3"/>
    </row>
    <row r="64" spans="1:16" x14ac:dyDescent="0.3">
      <c r="A64" s="27" t="s">
        <v>190</v>
      </c>
      <c r="B64" s="26">
        <f>SUM(B59,B61:B63)</f>
        <v>-2790</v>
      </c>
      <c r="C64" s="26">
        <f t="shared" ref="C64:I64" si="19">C59+C61+C62+C63</f>
        <v>-2671</v>
      </c>
      <c r="D64" s="26">
        <f t="shared" si="19"/>
        <v>-2148</v>
      </c>
      <c r="E64" s="26">
        <f t="shared" si="19"/>
        <v>-4835</v>
      </c>
      <c r="F64" s="26">
        <f t="shared" si="19"/>
        <v>-5293</v>
      </c>
      <c r="G64" s="26">
        <f t="shared" si="19"/>
        <v>2491</v>
      </c>
      <c r="H64" s="26">
        <f t="shared" si="19"/>
        <v>-1459</v>
      </c>
      <c r="I64" s="26">
        <f t="shared" si="19"/>
        <v>-4836</v>
      </c>
      <c r="J64" s="26"/>
      <c r="K64" s="26"/>
      <c r="L64" s="26"/>
      <c r="M64" s="26"/>
      <c r="N64" s="26"/>
      <c r="O64" s="41"/>
    </row>
    <row r="65" spans="1:16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  <c r="O65" s="3"/>
    </row>
    <row r="66" spans="1:16" x14ac:dyDescent="0.3">
      <c r="A66" s="27" t="s">
        <v>192</v>
      </c>
      <c r="B66" s="26">
        <f>B55+B58+B64+B65</f>
        <v>2393</v>
      </c>
      <c r="C66" s="26">
        <f t="shared" ref="C66:I66" si="20">C55+C58+C64+C65</f>
        <v>2151</v>
      </c>
      <c r="D66" s="26">
        <f t="shared" si="20"/>
        <v>2455</v>
      </c>
      <c r="E66" s="26">
        <f t="shared" si="20"/>
        <v>1755</v>
      </c>
      <c r="F66" s="26">
        <f t="shared" si="20"/>
        <v>162</v>
      </c>
      <c r="G66" s="26">
        <f t="shared" si="20"/>
        <v>5537</v>
      </c>
      <c r="H66" s="26">
        <f t="shared" si="20"/>
        <v>2161</v>
      </c>
      <c r="I66" s="26">
        <f t="shared" si="20"/>
        <v>244</v>
      </c>
      <c r="J66" s="26"/>
      <c r="K66" s="26"/>
      <c r="L66" s="26"/>
      <c r="M66" s="26"/>
      <c r="N66" s="26"/>
      <c r="O66" s="41"/>
    </row>
    <row r="67" spans="1:16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  <c r="O67" s="90" t="s">
        <v>215</v>
      </c>
    </row>
    <row r="68" spans="1:16" ht="15" thickBot="1" x14ac:dyDescent="0.35">
      <c r="A68" s="6" t="s">
        <v>194</v>
      </c>
      <c r="B68" s="7">
        <f>B66+B67</f>
        <v>4613</v>
      </c>
      <c r="C68" s="7">
        <f t="shared" ref="C68:I68" si="21">C66+C67</f>
        <v>6003</v>
      </c>
      <c r="D68" s="7">
        <f t="shared" si="21"/>
        <v>5593</v>
      </c>
      <c r="E68" s="7">
        <f t="shared" si="21"/>
        <v>5563</v>
      </c>
      <c r="F68" s="7">
        <f t="shared" si="21"/>
        <v>4411</v>
      </c>
      <c r="G68" s="7">
        <f t="shared" si="21"/>
        <v>10003</v>
      </c>
      <c r="H68" s="7">
        <f t="shared" si="21"/>
        <v>10509</v>
      </c>
      <c r="I68" s="7">
        <f t="shared" si="21"/>
        <v>10133</v>
      </c>
      <c r="J68" s="7"/>
      <c r="K68" s="7"/>
      <c r="L68" s="7"/>
      <c r="M68" s="7"/>
      <c r="N68" s="7"/>
      <c r="O68" s="41"/>
    </row>
    <row r="69" spans="1:16" ht="15" thickTop="1" x14ac:dyDescent="0.3">
      <c r="A69" s="61" t="s">
        <v>175</v>
      </c>
      <c r="B69" s="48">
        <f>B36-B68</f>
        <v>-3534</v>
      </c>
      <c r="C69" s="48">
        <f t="shared" ref="C69:I69" si="22">C36-C68</f>
        <v>-3993</v>
      </c>
      <c r="D69" s="48">
        <f t="shared" si="22"/>
        <v>-2122</v>
      </c>
      <c r="E69" s="48">
        <f t="shared" si="22"/>
        <v>-2095</v>
      </c>
      <c r="F69" s="48">
        <f t="shared" si="22"/>
        <v>-947</v>
      </c>
      <c r="G69" s="48">
        <f t="shared" si="22"/>
        <v>-597</v>
      </c>
      <c r="H69" s="48">
        <f t="shared" si="22"/>
        <v>-1096</v>
      </c>
      <c r="I69" s="48">
        <f t="shared" si="22"/>
        <v>-1213</v>
      </c>
      <c r="J69" s="48">
        <f t="shared" ref="J69:N69" si="23">J21-J68</f>
        <v>0</v>
      </c>
      <c r="K69" s="48">
        <f t="shared" si="23"/>
        <v>0</v>
      </c>
      <c r="L69" s="48">
        <f t="shared" si="23"/>
        <v>0</v>
      </c>
      <c r="M69" s="48">
        <f t="shared" si="23"/>
        <v>0</v>
      </c>
      <c r="N69" s="48">
        <f t="shared" si="23"/>
        <v>0</v>
      </c>
      <c r="O69" s="48"/>
    </row>
    <row r="70" spans="1:16" x14ac:dyDescent="0.3">
      <c r="A70" s="1" t="s">
        <v>195</v>
      </c>
      <c r="B70" s="48">
        <f>B33+B36 - (B21+B22)</f>
        <v>-4738</v>
      </c>
      <c r="C70" s="48">
        <f t="shared" ref="C70:I70" si="24">C33+C36 - (C21+C22)</f>
        <v>-3403</v>
      </c>
      <c r="D70" s="48">
        <f t="shared" si="24"/>
        <v>-2702</v>
      </c>
      <c r="E70" s="48">
        <f t="shared" si="24"/>
        <v>-1771</v>
      </c>
      <c r="F70" s="48">
        <f t="shared" si="24"/>
        <v>-1193</v>
      </c>
      <c r="G70" s="48">
        <f t="shared" si="24"/>
        <v>622</v>
      </c>
      <c r="H70" s="48">
        <f t="shared" si="24"/>
        <v>-4063</v>
      </c>
      <c r="I70" s="48">
        <f t="shared" si="24"/>
        <v>-3577</v>
      </c>
      <c r="J70" s="48"/>
      <c r="K70" s="48"/>
      <c r="L70" s="48"/>
      <c r="M70" s="48"/>
      <c r="N70" s="48"/>
      <c r="O70" s="48"/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2023-10-18T17:20:13Z</dcterms:modified>
</cp:coreProperties>
</file>