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EB5EDB77-C611-4835-AF18-95CF84593FD5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4" l="1"/>
  <c r="B52" i="4"/>
  <c r="B57" i="4"/>
  <c r="B51" i="4"/>
  <c r="C57" i="4"/>
  <c r="C58" i="4" s="1"/>
  <c r="D57" i="4"/>
  <c r="D58" i="4" s="1"/>
  <c r="E57" i="4"/>
  <c r="F57" i="4"/>
  <c r="G57" i="4"/>
  <c r="H57" i="4"/>
  <c r="I57" i="4"/>
  <c r="G58" i="4"/>
  <c r="H58" i="4"/>
  <c r="I58" i="4"/>
  <c r="F51" i="4"/>
  <c r="J69" i="4"/>
  <c r="K69" i="4"/>
  <c r="L69" i="4"/>
  <c r="M69" i="4"/>
  <c r="N69" i="4"/>
  <c r="B97" i="1"/>
  <c r="B23" i="4"/>
  <c r="B30" i="1"/>
  <c r="B94" i="1"/>
  <c r="B96" i="1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D62" i="4"/>
  <c r="E62" i="4"/>
  <c r="F62" i="4"/>
  <c r="G62" i="4"/>
  <c r="H62" i="4"/>
  <c r="I62" i="4"/>
  <c r="C62" i="4"/>
  <c r="B62" i="4"/>
  <c r="C61" i="4"/>
  <c r="D61" i="4"/>
  <c r="E61" i="4"/>
  <c r="F61" i="4"/>
  <c r="G61" i="4"/>
  <c r="H61" i="4"/>
  <c r="I61" i="4"/>
  <c r="B61" i="4"/>
  <c r="D59" i="4"/>
  <c r="E59" i="4"/>
  <c r="F59" i="4"/>
  <c r="G59" i="4"/>
  <c r="H59" i="4"/>
  <c r="I59" i="4"/>
  <c r="C59" i="4"/>
  <c r="B59" i="4"/>
  <c r="C52" i="4"/>
  <c r="D52" i="4"/>
  <c r="E52" i="4"/>
  <c r="F52" i="4"/>
  <c r="G52" i="4"/>
  <c r="H52" i="4"/>
  <c r="I52" i="4"/>
  <c r="C50" i="4"/>
  <c r="D50" i="4"/>
  <c r="E50" i="4"/>
  <c r="F50" i="4"/>
  <c r="G50" i="4"/>
  <c r="H50" i="4"/>
  <c r="I50" i="4"/>
  <c r="J50" i="4"/>
  <c r="K50" i="4"/>
  <c r="L50" i="4"/>
  <c r="M50" i="4"/>
  <c r="N50" i="4"/>
  <c r="B50" i="4"/>
  <c r="C48" i="4"/>
  <c r="D48" i="4"/>
  <c r="E48" i="4"/>
  <c r="F48" i="4"/>
  <c r="G48" i="4"/>
  <c r="H48" i="4"/>
  <c r="I48" i="4"/>
  <c r="B48" i="4"/>
  <c r="H39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D32" i="4" s="1"/>
  <c r="E35" i="4"/>
  <c r="F35" i="4"/>
  <c r="G35" i="4"/>
  <c r="H35" i="4"/>
  <c r="I35" i="4"/>
  <c r="C36" i="4"/>
  <c r="D36" i="4"/>
  <c r="E36" i="4"/>
  <c r="F36" i="4"/>
  <c r="G36" i="4"/>
  <c r="H36" i="4"/>
  <c r="I36" i="4"/>
  <c r="I70" i="4" s="1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E39" i="4" s="1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2" i="4"/>
  <c r="B41" i="4"/>
  <c r="B40" i="4"/>
  <c r="B38" i="4"/>
  <c r="B37" i="4"/>
  <c r="B36" i="4"/>
  <c r="B33" i="4"/>
  <c r="B70" i="4" s="1"/>
  <c r="B35" i="4"/>
  <c r="B3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G31" i="4" s="1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C21" i="4"/>
  <c r="D21" i="4"/>
  <c r="E21" i="4"/>
  <c r="F21" i="4"/>
  <c r="G21" i="4"/>
  <c r="H21" i="4"/>
  <c r="I21" i="4"/>
  <c r="C22" i="4"/>
  <c r="D22" i="4"/>
  <c r="D31" i="4" s="1"/>
  <c r="E22" i="4"/>
  <c r="F22" i="4"/>
  <c r="G22" i="4"/>
  <c r="H22" i="4"/>
  <c r="I22" i="4"/>
  <c r="C23" i="4"/>
  <c r="C51" i="4" s="1"/>
  <c r="D23" i="4"/>
  <c r="D51" i="4" s="1"/>
  <c r="E23" i="4"/>
  <c r="E51" i="4" s="1"/>
  <c r="F23" i="4"/>
  <c r="G23" i="4"/>
  <c r="G51" i="4" s="1"/>
  <c r="H23" i="4"/>
  <c r="I51" i="4" s="1"/>
  <c r="I23" i="4"/>
  <c r="B22" i="4"/>
  <c r="B21" i="4"/>
  <c r="C10" i="4"/>
  <c r="D10" i="4"/>
  <c r="E10" i="4"/>
  <c r="F10" i="4"/>
  <c r="G10" i="4"/>
  <c r="H10" i="4"/>
  <c r="I10" i="4"/>
  <c r="C12" i="4"/>
  <c r="D12" i="4"/>
  <c r="E12" i="4"/>
  <c r="F12" i="4"/>
  <c r="G12" i="4"/>
  <c r="H12" i="4"/>
  <c r="I12" i="4"/>
  <c r="C15" i="4"/>
  <c r="C17" i="4" s="1"/>
  <c r="C18" i="4" s="1"/>
  <c r="D15" i="4"/>
  <c r="D17" i="4" s="1"/>
  <c r="E18" i="4" s="1"/>
  <c r="E15" i="4"/>
  <c r="E17" i="4" s="1"/>
  <c r="F15" i="4"/>
  <c r="F17" i="4" s="1"/>
  <c r="G15" i="4"/>
  <c r="G17" i="4" s="1"/>
  <c r="H15" i="4"/>
  <c r="H17" i="4" s="1"/>
  <c r="H19" i="4" s="1"/>
  <c r="I15" i="4"/>
  <c r="I17" i="4" s="1"/>
  <c r="C16" i="4"/>
  <c r="C19" i="4" s="1"/>
  <c r="D16" i="4"/>
  <c r="E16" i="4"/>
  <c r="E19" i="4" s="1"/>
  <c r="F16" i="4"/>
  <c r="G16" i="4"/>
  <c r="H16" i="4"/>
  <c r="I16" i="4"/>
  <c r="G18" i="4"/>
  <c r="I18" i="4"/>
  <c r="D19" i="4"/>
  <c r="B16" i="4"/>
  <c r="B15" i="4"/>
  <c r="B17" i="4" s="1"/>
  <c r="B12" i="4"/>
  <c r="B10" i="4"/>
  <c r="J51" i="4"/>
  <c r="K51" i="4"/>
  <c r="L51" i="4"/>
  <c r="M51" i="4"/>
  <c r="N51" i="4"/>
  <c r="I238" i="3"/>
  <c r="H238" i="3"/>
  <c r="G238" i="3"/>
  <c r="G239" i="3" s="1"/>
  <c r="F238" i="3"/>
  <c r="E238" i="3"/>
  <c r="E239" i="3" s="1"/>
  <c r="D238" i="3"/>
  <c r="D240" i="3" s="1"/>
  <c r="C238" i="3"/>
  <c r="B238" i="3"/>
  <c r="I235" i="3"/>
  <c r="H235" i="3"/>
  <c r="H237" i="3" s="1"/>
  <c r="G235" i="3"/>
  <c r="F235" i="3"/>
  <c r="F236" i="3" s="1"/>
  <c r="E235" i="3"/>
  <c r="D235" i="3"/>
  <c r="D237" i="3" s="1"/>
  <c r="C235" i="3"/>
  <c r="B235" i="3"/>
  <c r="I232" i="3"/>
  <c r="H232" i="3"/>
  <c r="H234" i="3" s="1"/>
  <c r="G232" i="3"/>
  <c r="G225" i="3" s="1"/>
  <c r="F232" i="3"/>
  <c r="E232" i="3"/>
  <c r="D232" i="3"/>
  <c r="C232" i="3"/>
  <c r="C225" i="3" s="1"/>
  <c r="B232" i="3"/>
  <c r="B233" i="3" s="1"/>
  <c r="H230" i="3"/>
  <c r="E229" i="3"/>
  <c r="I228" i="3"/>
  <c r="H228" i="3"/>
  <c r="G228" i="3"/>
  <c r="F228" i="3"/>
  <c r="E228" i="3"/>
  <c r="E225" i="3" s="1"/>
  <c r="D228" i="3"/>
  <c r="C228" i="3"/>
  <c r="B228" i="3"/>
  <c r="I225" i="3"/>
  <c r="L224" i="3"/>
  <c r="M224" i="3" s="1"/>
  <c r="N224" i="3" s="1"/>
  <c r="K224" i="3"/>
  <c r="L223" i="3"/>
  <c r="K223" i="3"/>
  <c r="I223" i="3"/>
  <c r="H223" i="3"/>
  <c r="G223" i="3"/>
  <c r="F223" i="3"/>
  <c r="E223" i="3"/>
  <c r="D223" i="3"/>
  <c r="C223" i="3"/>
  <c r="B223" i="3"/>
  <c r="J222" i="3"/>
  <c r="I221" i="3"/>
  <c r="H221" i="3"/>
  <c r="H222" i="3" s="1"/>
  <c r="H224" i="3" s="1"/>
  <c r="G221" i="3"/>
  <c r="G222" i="3" s="1"/>
  <c r="F221" i="3"/>
  <c r="F222" i="3" s="1"/>
  <c r="E221" i="3"/>
  <c r="D221" i="3"/>
  <c r="C221" i="3"/>
  <c r="B221" i="3"/>
  <c r="B222" i="3" s="1"/>
  <c r="K220" i="3"/>
  <c r="L220" i="3" s="1"/>
  <c r="M220" i="3" s="1"/>
  <c r="N220" i="3" s="1"/>
  <c r="K219" i="3"/>
  <c r="I219" i="3"/>
  <c r="H219" i="3"/>
  <c r="G219" i="3"/>
  <c r="F219" i="3"/>
  <c r="E219" i="3"/>
  <c r="D219" i="3"/>
  <c r="C219" i="3"/>
  <c r="B219" i="3"/>
  <c r="J218" i="3"/>
  <c r="J217" i="3" s="1"/>
  <c r="I217" i="3"/>
  <c r="I218" i="3" s="1"/>
  <c r="H217" i="3"/>
  <c r="G217" i="3"/>
  <c r="F217" i="3"/>
  <c r="E217" i="3"/>
  <c r="D217" i="3"/>
  <c r="C217" i="3"/>
  <c r="B217" i="3"/>
  <c r="B218" i="3" s="1"/>
  <c r="L216" i="3"/>
  <c r="M216" i="3" s="1"/>
  <c r="N216" i="3" s="1"/>
  <c r="K216" i="3"/>
  <c r="L215" i="3"/>
  <c r="M215" i="3" s="1"/>
  <c r="N215" i="3" s="1"/>
  <c r="N214" i="3" s="1"/>
  <c r="K215" i="3"/>
  <c r="I215" i="3"/>
  <c r="H215" i="3"/>
  <c r="G215" i="3"/>
  <c r="F215" i="3"/>
  <c r="E215" i="3"/>
  <c r="D215" i="3"/>
  <c r="C215" i="3"/>
  <c r="B215" i="3"/>
  <c r="L214" i="3"/>
  <c r="K214" i="3"/>
  <c r="J214" i="3"/>
  <c r="I213" i="3"/>
  <c r="H213" i="3"/>
  <c r="G213" i="3"/>
  <c r="F213" i="3"/>
  <c r="E213" i="3"/>
  <c r="E214" i="3" s="1"/>
  <c r="E216" i="3" s="1"/>
  <c r="D213" i="3"/>
  <c r="D214" i="3" s="1"/>
  <c r="D216" i="3" s="1"/>
  <c r="C213" i="3"/>
  <c r="B213" i="3"/>
  <c r="B214" i="3" s="1"/>
  <c r="I211" i="3"/>
  <c r="H211" i="3"/>
  <c r="G211" i="3"/>
  <c r="F211" i="3"/>
  <c r="F212" i="3" s="1"/>
  <c r="E211" i="3"/>
  <c r="D211" i="3"/>
  <c r="C211" i="3"/>
  <c r="B211" i="3"/>
  <c r="I207" i="3"/>
  <c r="H207" i="3"/>
  <c r="G207" i="3"/>
  <c r="F207" i="3"/>
  <c r="E207" i="3"/>
  <c r="D207" i="3"/>
  <c r="C207" i="3"/>
  <c r="B207" i="3"/>
  <c r="I204" i="3"/>
  <c r="H204" i="3"/>
  <c r="G204" i="3"/>
  <c r="F204" i="3"/>
  <c r="E204" i="3"/>
  <c r="D204" i="3"/>
  <c r="C204" i="3"/>
  <c r="C205" i="3" s="1"/>
  <c r="B204" i="3"/>
  <c r="I201" i="3"/>
  <c r="H201" i="3"/>
  <c r="G201" i="3"/>
  <c r="G203" i="3" s="1"/>
  <c r="F201" i="3"/>
  <c r="E201" i="3"/>
  <c r="D201" i="3"/>
  <c r="C201" i="3"/>
  <c r="C194" i="3" s="1"/>
  <c r="B201" i="3"/>
  <c r="I197" i="3"/>
  <c r="H197" i="3"/>
  <c r="H198" i="3" s="1"/>
  <c r="G197" i="3"/>
  <c r="F197" i="3"/>
  <c r="E197" i="3"/>
  <c r="E194" i="3" s="1"/>
  <c r="D197" i="3"/>
  <c r="D200" i="3" s="1"/>
  <c r="C197" i="3"/>
  <c r="B197" i="3"/>
  <c r="I194" i="3"/>
  <c r="L193" i="3"/>
  <c r="M193" i="3" s="1"/>
  <c r="N193" i="3" s="1"/>
  <c r="K193" i="3"/>
  <c r="L192" i="3"/>
  <c r="M192" i="3" s="1"/>
  <c r="K192" i="3"/>
  <c r="K191" i="3" s="1"/>
  <c r="I192" i="3"/>
  <c r="H192" i="3"/>
  <c r="G192" i="3"/>
  <c r="F192" i="3"/>
  <c r="E192" i="3"/>
  <c r="D192" i="3"/>
  <c r="C192" i="3"/>
  <c r="B192" i="3"/>
  <c r="J191" i="3"/>
  <c r="I190" i="3"/>
  <c r="I191" i="3" s="1"/>
  <c r="H190" i="3"/>
  <c r="H191" i="3" s="1"/>
  <c r="G190" i="3"/>
  <c r="F190" i="3"/>
  <c r="E190" i="3"/>
  <c r="E191" i="3" s="1"/>
  <c r="D190" i="3"/>
  <c r="C190" i="3"/>
  <c r="B190" i="3"/>
  <c r="B191" i="3" s="1"/>
  <c r="B193" i="3" s="1"/>
  <c r="K189" i="3"/>
  <c r="L189" i="3" s="1"/>
  <c r="M189" i="3" s="1"/>
  <c r="N189" i="3" s="1"/>
  <c r="L188" i="3"/>
  <c r="K188" i="3"/>
  <c r="I188" i="3"/>
  <c r="H188" i="3"/>
  <c r="G188" i="3"/>
  <c r="F188" i="3"/>
  <c r="E188" i="3"/>
  <c r="D188" i="3"/>
  <c r="C188" i="3"/>
  <c r="B188" i="3"/>
  <c r="K187" i="3"/>
  <c r="J187" i="3"/>
  <c r="I186" i="3"/>
  <c r="H186" i="3"/>
  <c r="G186" i="3"/>
  <c r="F186" i="3"/>
  <c r="E186" i="3"/>
  <c r="D186" i="3"/>
  <c r="C186" i="3"/>
  <c r="B186" i="3"/>
  <c r="B187" i="3" s="1"/>
  <c r="B189" i="3" s="1"/>
  <c r="K185" i="3"/>
  <c r="L185" i="3" s="1"/>
  <c r="M185" i="3" s="1"/>
  <c r="N185" i="3" s="1"/>
  <c r="K184" i="3"/>
  <c r="L184" i="3" s="1"/>
  <c r="I184" i="3"/>
  <c r="H184" i="3"/>
  <c r="G184" i="3"/>
  <c r="F184" i="3"/>
  <c r="E184" i="3"/>
  <c r="D184" i="3"/>
  <c r="C184" i="3"/>
  <c r="B184" i="3"/>
  <c r="J183" i="3"/>
  <c r="I182" i="3"/>
  <c r="J182" i="3" s="1"/>
  <c r="H182" i="3"/>
  <c r="G182" i="3"/>
  <c r="F182" i="3"/>
  <c r="F183" i="3" s="1"/>
  <c r="E182" i="3"/>
  <c r="D182" i="3"/>
  <c r="C182" i="3"/>
  <c r="B182" i="3"/>
  <c r="B183" i="3" s="1"/>
  <c r="K181" i="3"/>
  <c r="L181" i="3" s="1"/>
  <c r="M181" i="3" s="1"/>
  <c r="N181" i="3" s="1"/>
  <c r="K180" i="3"/>
  <c r="L180" i="3" s="1"/>
  <c r="M180" i="3" s="1"/>
  <c r="I180" i="3"/>
  <c r="H180" i="3"/>
  <c r="G180" i="3"/>
  <c r="F180" i="3"/>
  <c r="E180" i="3"/>
  <c r="D180" i="3"/>
  <c r="C180" i="3"/>
  <c r="B180" i="3"/>
  <c r="L179" i="3"/>
  <c r="J179" i="3"/>
  <c r="I178" i="3"/>
  <c r="H178" i="3"/>
  <c r="G178" i="3"/>
  <c r="F178" i="3"/>
  <c r="E178" i="3"/>
  <c r="D178" i="3"/>
  <c r="D179" i="3" s="1"/>
  <c r="D181" i="3" s="1"/>
  <c r="C178" i="3"/>
  <c r="B178" i="3"/>
  <c r="B179" i="3" s="1"/>
  <c r="H177" i="3"/>
  <c r="I176" i="3"/>
  <c r="I199" i="3" s="1"/>
  <c r="H176" i="3"/>
  <c r="G176" i="3"/>
  <c r="F176" i="3"/>
  <c r="F206" i="3" s="1"/>
  <c r="E176" i="3"/>
  <c r="D176" i="3"/>
  <c r="D209" i="3" s="1"/>
  <c r="C176" i="3"/>
  <c r="B176" i="3"/>
  <c r="B177" i="3" s="1"/>
  <c r="H174" i="3"/>
  <c r="I172" i="3"/>
  <c r="H172" i="3"/>
  <c r="G172" i="3"/>
  <c r="F172" i="3"/>
  <c r="F173" i="3" s="1"/>
  <c r="E172" i="3"/>
  <c r="D172" i="3"/>
  <c r="C172" i="3"/>
  <c r="B172" i="3"/>
  <c r="I169" i="3"/>
  <c r="H169" i="3"/>
  <c r="G169" i="3"/>
  <c r="F169" i="3"/>
  <c r="E169" i="3"/>
  <c r="D169" i="3"/>
  <c r="D171" i="3" s="1"/>
  <c r="C169" i="3"/>
  <c r="C171" i="3" s="1"/>
  <c r="B169" i="3"/>
  <c r="D167" i="3"/>
  <c r="I166" i="3"/>
  <c r="I159" i="3" s="1"/>
  <c r="I161" i="3" s="1"/>
  <c r="J161" i="3" s="1"/>
  <c r="K161" i="3" s="1"/>
  <c r="L161" i="3" s="1"/>
  <c r="M161" i="3" s="1"/>
  <c r="N161" i="3" s="1"/>
  <c r="H166" i="3"/>
  <c r="G166" i="3"/>
  <c r="F166" i="3"/>
  <c r="E166" i="3"/>
  <c r="E167" i="3" s="1"/>
  <c r="D166" i="3"/>
  <c r="C166" i="3"/>
  <c r="B166" i="3"/>
  <c r="I162" i="3"/>
  <c r="I165" i="3" s="1"/>
  <c r="J165" i="3" s="1"/>
  <c r="H162" i="3"/>
  <c r="G162" i="3"/>
  <c r="F162" i="3"/>
  <c r="E162" i="3"/>
  <c r="D162" i="3"/>
  <c r="C162" i="3"/>
  <c r="B162" i="3"/>
  <c r="B163" i="3" s="1"/>
  <c r="K158" i="3"/>
  <c r="L158" i="3" s="1"/>
  <c r="M158" i="3" s="1"/>
  <c r="N158" i="3" s="1"/>
  <c r="L157" i="3"/>
  <c r="K157" i="3"/>
  <c r="I157" i="3"/>
  <c r="H157" i="3"/>
  <c r="G157" i="3"/>
  <c r="F157" i="3"/>
  <c r="E157" i="3"/>
  <c r="D157" i="3"/>
  <c r="C157" i="3"/>
  <c r="B157" i="3"/>
  <c r="K156" i="3"/>
  <c r="J156" i="3"/>
  <c r="I155" i="3"/>
  <c r="I156" i="3" s="1"/>
  <c r="I158" i="3" s="1"/>
  <c r="H155" i="3"/>
  <c r="H156" i="3" s="1"/>
  <c r="H158" i="3" s="1"/>
  <c r="G155" i="3"/>
  <c r="F155" i="3"/>
  <c r="E155" i="3"/>
  <c r="D155" i="3"/>
  <c r="D156" i="3" s="1"/>
  <c r="D158" i="3" s="1"/>
  <c r="C155" i="3"/>
  <c r="B155" i="3"/>
  <c r="B156" i="3" s="1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K152" i="3"/>
  <c r="J152" i="3"/>
  <c r="I151" i="3"/>
  <c r="H151" i="3"/>
  <c r="G151" i="3"/>
  <c r="F151" i="3"/>
  <c r="E151" i="3"/>
  <c r="D151" i="3"/>
  <c r="D152" i="3" s="1"/>
  <c r="C151" i="3"/>
  <c r="B151" i="3"/>
  <c r="B152" i="3" s="1"/>
  <c r="B154" i="3" s="1"/>
  <c r="K150" i="3"/>
  <c r="L150" i="3" s="1"/>
  <c r="K149" i="3"/>
  <c r="L149" i="3" s="1"/>
  <c r="M149" i="3" s="1"/>
  <c r="I149" i="3"/>
  <c r="H149" i="3"/>
  <c r="G149" i="3"/>
  <c r="F149" i="3"/>
  <c r="E149" i="3"/>
  <c r="D149" i="3"/>
  <c r="C149" i="3"/>
  <c r="B149" i="3"/>
  <c r="J148" i="3"/>
  <c r="I147" i="3"/>
  <c r="H147" i="3"/>
  <c r="H148" i="3" s="1"/>
  <c r="G147" i="3"/>
  <c r="F147" i="3"/>
  <c r="E147" i="3"/>
  <c r="E148" i="3" s="1"/>
  <c r="E150" i="3" s="1"/>
  <c r="D147" i="3"/>
  <c r="D148" i="3" s="1"/>
  <c r="C147" i="3"/>
  <c r="B147" i="3"/>
  <c r="B148" i="3" s="1"/>
  <c r="B150" i="3" s="1"/>
  <c r="I145" i="3"/>
  <c r="H145" i="3"/>
  <c r="G145" i="3"/>
  <c r="G168" i="3" s="1"/>
  <c r="F145" i="3"/>
  <c r="F174" i="3" s="1"/>
  <c r="E145" i="3"/>
  <c r="E171" i="3" s="1"/>
  <c r="D145" i="3"/>
  <c r="C145" i="3"/>
  <c r="B145" i="3"/>
  <c r="B146" i="3" s="1"/>
  <c r="E142" i="3"/>
  <c r="I141" i="3"/>
  <c r="H141" i="3"/>
  <c r="G141" i="3"/>
  <c r="G17" i="3" s="1"/>
  <c r="G18" i="3" s="1"/>
  <c r="F141" i="3"/>
  <c r="E141" i="3"/>
  <c r="D141" i="3"/>
  <c r="C141" i="3"/>
  <c r="B141" i="3"/>
  <c r="I138" i="3"/>
  <c r="H138" i="3"/>
  <c r="G138" i="3"/>
  <c r="F138" i="3"/>
  <c r="E138" i="3"/>
  <c r="D138" i="3"/>
  <c r="C138" i="3"/>
  <c r="C14" i="3" s="1"/>
  <c r="B138" i="3"/>
  <c r="I135" i="3"/>
  <c r="H135" i="3"/>
  <c r="G135" i="3"/>
  <c r="F135" i="3"/>
  <c r="E135" i="3"/>
  <c r="D135" i="3"/>
  <c r="D136" i="3" s="1"/>
  <c r="C135" i="3"/>
  <c r="C128" i="3" s="1"/>
  <c r="B135" i="3"/>
  <c r="I131" i="3"/>
  <c r="H131" i="3"/>
  <c r="G131" i="3"/>
  <c r="F131" i="3"/>
  <c r="E131" i="3"/>
  <c r="D131" i="3"/>
  <c r="C131" i="3"/>
  <c r="B131" i="3"/>
  <c r="B132" i="3" s="1"/>
  <c r="K127" i="3"/>
  <c r="L127" i="3" s="1"/>
  <c r="M127" i="3" s="1"/>
  <c r="N127" i="3" s="1"/>
  <c r="K126" i="3"/>
  <c r="L126" i="3" s="1"/>
  <c r="I126" i="3"/>
  <c r="H126" i="3"/>
  <c r="G126" i="3"/>
  <c r="F126" i="3"/>
  <c r="E126" i="3"/>
  <c r="D126" i="3"/>
  <c r="C126" i="3"/>
  <c r="B126" i="3"/>
  <c r="K125" i="3"/>
  <c r="J125" i="3"/>
  <c r="I124" i="3"/>
  <c r="H124" i="3"/>
  <c r="G124" i="3"/>
  <c r="F124" i="3"/>
  <c r="E124" i="3"/>
  <c r="D124" i="3"/>
  <c r="C124" i="3"/>
  <c r="B124" i="3"/>
  <c r="B125" i="3" s="1"/>
  <c r="L123" i="3"/>
  <c r="M123" i="3" s="1"/>
  <c r="N123" i="3" s="1"/>
  <c r="K123" i="3"/>
  <c r="L122" i="3"/>
  <c r="K122" i="3"/>
  <c r="I122" i="3"/>
  <c r="H122" i="3"/>
  <c r="G122" i="3"/>
  <c r="F122" i="3"/>
  <c r="E122" i="3"/>
  <c r="D122" i="3"/>
  <c r="C122" i="3"/>
  <c r="B122" i="3"/>
  <c r="K121" i="3"/>
  <c r="J121" i="3"/>
  <c r="I120" i="3"/>
  <c r="H120" i="3"/>
  <c r="G120" i="3"/>
  <c r="F120" i="3"/>
  <c r="F121" i="3" s="1"/>
  <c r="F123" i="3" s="1"/>
  <c r="E120" i="3"/>
  <c r="E121" i="3" s="1"/>
  <c r="D120" i="3"/>
  <c r="C120" i="3"/>
  <c r="B120" i="3"/>
  <c r="B121" i="3" s="1"/>
  <c r="B123" i="3" s="1"/>
  <c r="L119" i="3"/>
  <c r="M119" i="3" s="1"/>
  <c r="N119" i="3" s="1"/>
  <c r="K119" i="3"/>
  <c r="K118" i="3"/>
  <c r="L118" i="3" s="1"/>
  <c r="I118" i="3"/>
  <c r="H118" i="3"/>
  <c r="G118" i="3"/>
  <c r="F118" i="3"/>
  <c r="E118" i="3"/>
  <c r="D118" i="3"/>
  <c r="C118" i="3"/>
  <c r="B118" i="3"/>
  <c r="J117" i="3"/>
  <c r="I116" i="3"/>
  <c r="H116" i="3"/>
  <c r="G116" i="3"/>
  <c r="F116" i="3"/>
  <c r="E116" i="3"/>
  <c r="D116" i="3"/>
  <c r="C116" i="3"/>
  <c r="B116" i="3"/>
  <c r="B117" i="3" s="1"/>
  <c r="I114" i="3"/>
  <c r="I143" i="3" s="1"/>
  <c r="J143" i="3" s="1"/>
  <c r="H114" i="3"/>
  <c r="G114" i="3"/>
  <c r="G137" i="3" s="1"/>
  <c r="F114" i="3"/>
  <c r="F115" i="3" s="1"/>
  <c r="E114" i="3"/>
  <c r="D114" i="3"/>
  <c r="C114" i="3"/>
  <c r="B114" i="3"/>
  <c r="B115" i="3" s="1"/>
  <c r="F112" i="3"/>
  <c r="I110" i="3"/>
  <c r="H110" i="3"/>
  <c r="G110" i="3"/>
  <c r="G111" i="3" s="1"/>
  <c r="F110" i="3"/>
  <c r="E110" i="3"/>
  <c r="D110" i="3"/>
  <c r="D17" i="3" s="1"/>
  <c r="C110" i="3"/>
  <c r="B110" i="3"/>
  <c r="I107" i="3"/>
  <c r="H107" i="3"/>
  <c r="G107" i="3"/>
  <c r="G109" i="3" s="1"/>
  <c r="F107" i="3"/>
  <c r="F109" i="3" s="1"/>
  <c r="E107" i="3"/>
  <c r="E108" i="3" s="1"/>
  <c r="D107" i="3"/>
  <c r="C107" i="3"/>
  <c r="D108" i="3" s="1"/>
  <c r="B107" i="3"/>
  <c r="B109" i="3" s="1"/>
  <c r="I104" i="3"/>
  <c r="H104" i="3"/>
  <c r="G104" i="3"/>
  <c r="F104" i="3"/>
  <c r="F105" i="3" s="1"/>
  <c r="E104" i="3"/>
  <c r="E97" i="3" s="1"/>
  <c r="E99" i="3" s="1"/>
  <c r="D104" i="3"/>
  <c r="C104" i="3"/>
  <c r="B104" i="3"/>
  <c r="B106" i="3" s="1"/>
  <c r="I100" i="3"/>
  <c r="H100" i="3"/>
  <c r="G100" i="3"/>
  <c r="F100" i="3"/>
  <c r="E100" i="3"/>
  <c r="D100" i="3"/>
  <c r="C100" i="3"/>
  <c r="B100" i="3"/>
  <c r="I97" i="3"/>
  <c r="C97" i="3"/>
  <c r="K96" i="3"/>
  <c r="L96" i="3" s="1"/>
  <c r="M96" i="3" s="1"/>
  <c r="N96" i="3" s="1"/>
  <c r="K95" i="3"/>
  <c r="K94" i="3" s="1"/>
  <c r="I95" i="3"/>
  <c r="H95" i="3"/>
  <c r="G95" i="3"/>
  <c r="F95" i="3"/>
  <c r="E95" i="3"/>
  <c r="D95" i="3"/>
  <c r="C95" i="3"/>
  <c r="B95" i="3"/>
  <c r="J94" i="3"/>
  <c r="I93" i="3"/>
  <c r="H93" i="3"/>
  <c r="I94" i="3" s="1"/>
  <c r="G93" i="3"/>
  <c r="G94" i="3" s="1"/>
  <c r="F93" i="3"/>
  <c r="E93" i="3"/>
  <c r="D93" i="3"/>
  <c r="D94" i="3" s="1"/>
  <c r="D96" i="3" s="1"/>
  <c r="C93" i="3"/>
  <c r="C94" i="3" s="1"/>
  <c r="B93" i="3"/>
  <c r="B94" i="3" s="1"/>
  <c r="K92" i="3"/>
  <c r="L92" i="3" s="1"/>
  <c r="M92" i="3" s="1"/>
  <c r="N92" i="3" s="1"/>
  <c r="N91" i="3"/>
  <c r="N90" i="3" s="1"/>
  <c r="K91" i="3"/>
  <c r="L91" i="3" s="1"/>
  <c r="M91" i="3" s="1"/>
  <c r="I91" i="3"/>
  <c r="H91" i="3"/>
  <c r="G91" i="3"/>
  <c r="F91" i="3"/>
  <c r="E91" i="3"/>
  <c r="D91" i="3"/>
  <c r="C91" i="3"/>
  <c r="B91" i="3"/>
  <c r="K90" i="3"/>
  <c r="J90" i="3"/>
  <c r="I89" i="3"/>
  <c r="H89" i="3"/>
  <c r="G89" i="3"/>
  <c r="F89" i="3"/>
  <c r="E89" i="3"/>
  <c r="D89" i="3"/>
  <c r="D90" i="3" s="1"/>
  <c r="C89" i="3"/>
  <c r="B89" i="3"/>
  <c r="B90" i="3" s="1"/>
  <c r="B92" i="3" s="1"/>
  <c r="K88" i="3"/>
  <c r="L88" i="3" s="1"/>
  <c r="M88" i="3" s="1"/>
  <c r="N88" i="3" s="1"/>
  <c r="K87" i="3"/>
  <c r="L87" i="3" s="1"/>
  <c r="M87" i="3" s="1"/>
  <c r="I87" i="3"/>
  <c r="H87" i="3"/>
  <c r="G87" i="3"/>
  <c r="F87" i="3"/>
  <c r="E87" i="3"/>
  <c r="D87" i="3"/>
  <c r="C87" i="3"/>
  <c r="B87" i="3"/>
  <c r="J86" i="3"/>
  <c r="I85" i="3"/>
  <c r="H85" i="3"/>
  <c r="G85" i="3"/>
  <c r="F85" i="3"/>
  <c r="E85" i="3"/>
  <c r="D85" i="3"/>
  <c r="C85" i="3"/>
  <c r="B85" i="3"/>
  <c r="B86" i="3" s="1"/>
  <c r="I83" i="3"/>
  <c r="H83" i="3"/>
  <c r="H109" i="3" s="1"/>
  <c r="G83" i="3"/>
  <c r="F83" i="3"/>
  <c r="E83" i="3"/>
  <c r="D83" i="3"/>
  <c r="C83" i="3"/>
  <c r="B83" i="3"/>
  <c r="B84" i="3" s="1"/>
  <c r="I79" i="3"/>
  <c r="H79" i="3"/>
  <c r="G79" i="3"/>
  <c r="F79" i="3"/>
  <c r="G80" i="3" s="1"/>
  <c r="E79" i="3"/>
  <c r="D79" i="3"/>
  <c r="C79" i="3"/>
  <c r="B79" i="3"/>
  <c r="C80" i="3" s="1"/>
  <c r="I76" i="3"/>
  <c r="I77" i="3" s="1"/>
  <c r="H76" i="3"/>
  <c r="H77" i="3" s="1"/>
  <c r="G76" i="3"/>
  <c r="F76" i="3"/>
  <c r="E76" i="3"/>
  <c r="E14" i="3" s="1"/>
  <c r="D76" i="3"/>
  <c r="C76" i="3"/>
  <c r="B76" i="3"/>
  <c r="D75" i="3"/>
  <c r="I73" i="3"/>
  <c r="H73" i="3"/>
  <c r="G73" i="3"/>
  <c r="F73" i="3"/>
  <c r="E73" i="3"/>
  <c r="D73" i="3"/>
  <c r="C73" i="3"/>
  <c r="B73" i="3"/>
  <c r="I69" i="3"/>
  <c r="I70" i="3" s="1"/>
  <c r="H69" i="3"/>
  <c r="G69" i="3"/>
  <c r="F69" i="3"/>
  <c r="E69" i="3"/>
  <c r="D69" i="3"/>
  <c r="C69" i="3"/>
  <c r="B69" i="3"/>
  <c r="E66" i="3"/>
  <c r="K65" i="3"/>
  <c r="L65" i="3" s="1"/>
  <c r="M65" i="3" s="1"/>
  <c r="N65" i="3" s="1"/>
  <c r="L64" i="3"/>
  <c r="K64" i="3"/>
  <c r="K63" i="3" s="1"/>
  <c r="I64" i="3"/>
  <c r="H64" i="3"/>
  <c r="G64" i="3"/>
  <c r="F64" i="3"/>
  <c r="E64" i="3"/>
  <c r="D64" i="3"/>
  <c r="C64" i="3"/>
  <c r="B64" i="3"/>
  <c r="J63" i="3"/>
  <c r="I62" i="3"/>
  <c r="H62" i="3"/>
  <c r="G62" i="3"/>
  <c r="F62" i="3"/>
  <c r="E62" i="3"/>
  <c r="E63" i="3" s="1"/>
  <c r="E65" i="3" s="1"/>
  <c r="D62" i="3"/>
  <c r="C62" i="3"/>
  <c r="B62" i="3"/>
  <c r="B63" i="3" s="1"/>
  <c r="B65" i="3" s="1"/>
  <c r="L61" i="3"/>
  <c r="M61" i="3" s="1"/>
  <c r="N61" i="3" s="1"/>
  <c r="K61" i="3"/>
  <c r="L60" i="3"/>
  <c r="K60" i="3"/>
  <c r="K59" i="3" s="1"/>
  <c r="I60" i="3"/>
  <c r="H60" i="3"/>
  <c r="G60" i="3"/>
  <c r="F60" i="3"/>
  <c r="E60" i="3"/>
  <c r="D60" i="3"/>
  <c r="C60" i="3"/>
  <c r="B60" i="3"/>
  <c r="J59" i="3"/>
  <c r="I58" i="3"/>
  <c r="H58" i="3"/>
  <c r="G58" i="3"/>
  <c r="F58" i="3"/>
  <c r="E58" i="3"/>
  <c r="D58" i="3"/>
  <c r="C58" i="3"/>
  <c r="D59" i="3" s="1"/>
  <c r="D61" i="3" s="1"/>
  <c r="B58" i="3"/>
  <c r="C59" i="3" s="1"/>
  <c r="C61" i="3" s="1"/>
  <c r="L57" i="3"/>
  <c r="M57" i="3" s="1"/>
  <c r="N57" i="3" s="1"/>
  <c r="K57" i="3"/>
  <c r="N56" i="3"/>
  <c r="K56" i="3"/>
  <c r="L56" i="3" s="1"/>
  <c r="M56" i="3" s="1"/>
  <c r="I56" i="3"/>
  <c r="H56" i="3"/>
  <c r="G56" i="3"/>
  <c r="F56" i="3"/>
  <c r="E56" i="3"/>
  <c r="D56" i="3"/>
  <c r="C56" i="3"/>
  <c r="B56" i="3"/>
  <c r="J55" i="3"/>
  <c r="I54" i="3"/>
  <c r="H54" i="3"/>
  <c r="G54" i="3"/>
  <c r="F54" i="3"/>
  <c r="F55" i="3" s="1"/>
  <c r="E54" i="3"/>
  <c r="D54" i="3"/>
  <c r="C54" i="3"/>
  <c r="B54" i="3"/>
  <c r="B55" i="3" s="1"/>
  <c r="I52" i="3"/>
  <c r="H52" i="3"/>
  <c r="H53" i="3" s="1"/>
  <c r="G52" i="3"/>
  <c r="F52" i="3"/>
  <c r="E52" i="3"/>
  <c r="D52" i="3"/>
  <c r="C52" i="3"/>
  <c r="B52" i="3"/>
  <c r="B53" i="3" s="1"/>
  <c r="I48" i="3"/>
  <c r="I49" i="3" s="1"/>
  <c r="H48" i="3"/>
  <c r="G48" i="3"/>
  <c r="F48" i="3"/>
  <c r="F17" i="3" s="1"/>
  <c r="E48" i="3"/>
  <c r="F49" i="3" s="1"/>
  <c r="D48" i="3"/>
  <c r="C48" i="3"/>
  <c r="B48" i="3"/>
  <c r="B49" i="3" s="1"/>
  <c r="I45" i="3"/>
  <c r="H45" i="3"/>
  <c r="G45" i="3"/>
  <c r="F45" i="3"/>
  <c r="F14" i="3" s="1"/>
  <c r="E45" i="3"/>
  <c r="D45" i="3"/>
  <c r="C45" i="3"/>
  <c r="B45" i="3"/>
  <c r="I42" i="3"/>
  <c r="H42" i="3"/>
  <c r="G42" i="3"/>
  <c r="F42" i="3"/>
  <c r="E42" i="3"/>
  <c r="E43" i="3" s="1"/>
  <c r="D42" i="3"/>
  <c r="C42" i="3"/>
  <c r="D43" i="3" s="1"/>
  <c r="B42" i="3"/>
  <c r="C43" i="3" s="1"/>
  <c r="I38" i="3"/>
  <c r="H38" i="3"/>
  <c r="G38" i="3"/>
  <c r="F38" i="3"/>
  <c r="E38" i="3"/>
  <c r="E35" i="3" s="1"/>
  <c r="D38" i="3"/>
  <c r="C38" i="3"/>
  <c r="C41" i="3" s="1"/>
  <c r="B38" i="3"/>
  <c r="B40" i="3" s="1"/>
  <c r="I35" i="3"/>
  <c r="M34" i="3"/>
  <c r="N34" i="3" s="1"/>
  <c r="K34" i="3"/>
  <c r="L34" i="3" s="1"/>
  <c r="K33" i="3"/>
  <c r="L33" i="3" s="1"/>
  <c r="I33" i="3"/>
  <c r="H33" i="3"/>
  <c r="G33" i="3"/>
  <c r="F33" i="3"/>
  <c r="E33" i="3"/>
  <c r="D33" i="3"/>
  <c r="C33" i="3"/>
  <c r="B33" i="3"/>
  <c r="K32" i="3"/>
  <c r="J32" i="3"/>
  <c r="J31" i="3"/>
  <c r="K31" i="3" s="1"/>
  <c r="I31" i="3"/>
  <c r="H31" i="3"/>
  <c r="G31" i="3"/>
  <c r="F31" i="3"/>
  <c r="F32" i="3" s="1"/>
  <c r="F34" i="3" s="1"/>
  <c r="E31" i="3"/>
  <c r="D31" i="3"/>
  <c r="C31" i="3"/>
  <c r="B31" i="3"/>
  <c r="B32" i="3" s="1"/>
  <c r="B34" i="3" s="1"/>
  <c r="K30" i="3"/>
  <c r="L30" i="3" s="1"/>
  <c r="M30" i="3" s="1"/>
  <c r="N30" i="3" s="1"/>
  <c r="K29" i="3"/>
  <c r="K28" i="3" s="1"/>
  <c r="I29" i="3"/>
  <c r="H29" i="3"/>
  <c r="G29" i="3"/>
  <c r="F29" i="3"/>
  <c r="E29" i="3"/>
  <c r="D29" i="3"/>
  <c r="C29" i="3"/>
  <c r="B29" i="3"/>
  <c r="J28" i="3"/>
  <c r="J27" i="3" s="1"/>
  <c r="I27" i="3"/>
  <c r="H27" i="3"/>
  <c r="G27" i="3"/>
  <c r="F27" i="3"/>
  <c r="E27" i="3"/>
  <c r="D27" i="3"/>
  <c r="C27" i="3"/>
  <c r="B27" i="3"/>
  <c r="B28" i="3" s="1"/>
  <c r="K26" i="3"/>
  <c r="L26" i="3" s="1"/>
  <c r="M26" i="3" s="1"/>
  <c r="N26" i="3" s="1"/>
  <c r="L25" i="3"/>
  <c r="M25" i="3" s="1"/>
  <c r="K25" i="3"/>
  <c r="I25" i="3"/>
  <c r="H25" i="3"/>
  <c r="G25" i="3"/>
  <c r="F25" i="3"/>
  <c r="E25" i="3"/>
  <c r="D25" i="3"/>
  <c r="C25" i="3"/>
  <c r="B25" i="3"/>
  <c r="J24" i="3"/>
  <c r="J23" i="3" s="1"/>
  <c r="I23" i="3"/>
  <c r="I24" i="3" s="1"/>
  <c r="H23" i="3"/>
  <c r="G23" i="3"/>
  <c r="F23" i="3"/>
  <c r="E23" i="3"/>
  <c r="D23" i="3"/>
  <c r="C23" i="3"/>
  <c r="B23" i="3"/>
  <c r="B24" i="3" s="1"/>
  <c r="B26" i="3" s="1"/>
  <c r="I21" i="3"/>
  <c r="H21" i="3"/>
  <c r="G21" i="3"/>
  <c r="G22" i="3" s="1"/>
  <c r="F21" i="3"/>
  <c r="E21" i="3"/>
  <c r="D21" i="3"/>
  <c r="D22" i="3" s="1"/>
  <c r="C21" i="3"/>
  <c r="B21" i="3"/>
  <c r="B22" i="3" s="1"/>
  <c r="H17" i="3"/>
  <c r="C17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C153" i="1"/>
  <c r="C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I124" i="1" s="1"/>
  <c r="I131" i="1" s="1"/>
  <c r="B132" i="1" s="1"/>
  <c r="H107" i="1"/>
  <c r="H124" i="1" s="1"/>
  <c r="H131" i="1" s="1"/>
  <c r="H132" i="1" s="1"/>
  <c r="G107" i="1"/>
  <c r="G124" i="1" s="1"/>
  <c r="G131" i="1" s="1"/>
  <c r="G132" i="1" s="1"/>
  <c r="F107" i="1"/>
  <c r="F124" i="1" s="1"/>
  <c r="F131" i="1" s="1"/>
  <c r="F132" i="1" s="1"/>
  <c r="E107" i="1"/>
  <c r="E124" i="1" s="1"/>
  <c r="E131" i="1" s="1"/>
  <c r="E132" i="1" s="1"/>
  <c r="D107" i="1"/>
  <c r="D124" i="1" s="1"/>
  <c r="D131" i="1" s="1"/>
  <c r="D132" i="1" s="1"/>
  <c r="C107" i="1"/>
  <c r="C124" i="1" s="1"/>
  <c r="C131" i="1" s="1"/>
  <c r="C132" i="1" s="1"/>
  <c r="B107" i="1"/>
  <c r="B124" i="1" s="1"/>
  <c r="B131" i="1" s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I59" i="1" s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6" i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I32" i="4" l="1"/>
  <c r="D39" i="4"/>
  <c r="F19" i="4"/>
  <c r="B39" i="4"/>
  <c r="G39" i="4"/>
  <c r="D43" i="4"/>
  <c r="H43" i="4"/>
  <c r="I31" i="4"/>
  <c r="F18" i="4"/>
  <c r="F39" i="4"/>
  <c r="C32" i="4"/>
  <c r="G43" i="4"/>
  <c r="G44" i="4" s="1"/>
  <c r="C64" i="4"/>
  <c r="F43" i="4"/>
  <c r="D18" i="4"/>
  <c r="I39" i="4"/>
  <c r="E43" i="4"/>
  <c r="H51" i="4"/>
  <c r="C31" i="4"/>
  <c r="C44" i="4" s="1"/>
  <c r="C39" i="4"/>
  <c r="I43" i="4"/>
  <c r="I44" i="4" s="1"/>
  <c r="D70" i="4"/>
  <c r="B64" i="4"/>
  <c r="C70" i="4"/>
  <c r="F58" i="4"/>
  <c r="B31" i="4"/>
  <c r="F31" i="4"/>
  <c r="B32" i="4"/>
  <c r="E64" i="4"/>
  <c r="E58" i="4"/>
  <c r="E31" i="4"/>
  <c r="H31" i="4"/>
  <c r="H44" i="4" s="1"/>
  <c r="C43" i="4"/>
  <c r="H70" i="4"/>
  <c r="E32" i="4"/>
  <c r="H18" i="4"/>
  <c r="F70" i="4"/>
  <c r="B43" i="4"/>
  <c r="B44" i="4" s="1"/>
  <c r="G32" i="4"/>
  <c r="E70" i="4"/>
  <c r="H32" i="4"/>
  <c r="B19" i="4"/>
  <c r="I19" i="4"/>
  <c r="I64" i="4"/>
  <c r="G70" i="4"/>
  <c r="F32" i="4"/>
  <c r="G19" i="4"/>
  <c r="H22" i="3"/>
  <c r="H3" i="3"/>
  <c r="H3" i="4" s="1"/>
  <c r="H24" i="4" s="1"/>
  <c r="B46" i="3"/>
  <c r="B14" i="3"/>
  <c r="B15" i="3" s="1"/>
  <c r="F46" i="3"/>
  <c r="G14" i="3"/>
  <c r="G15" i="3" s="1"/>
  <c r="D139" i="3"/>
  <c r="G194" i="3"/>
  <c r="G196" i="3" s="1"/>
  <c r="H8" i="3"/>
  <c r="B8" i="3"/>
  <c r="F103" i="3"/>
  <c r="F8" i="3"/>
  <c r="F108" i="3"/>
  <c r="B133" i="3"/>
  <c r="E203" i="3"/>
  <c r="E206" i="3"/>
  <c r="D183" i="3"/>
  <c r="D185" i="3" s="1"/>
  <c r="F240" i="3"/>
  <c r="B164" i="3"/>
  <c r="H18" i="3"/>
  <c r="D8" i="3"/>
  <c r="E72" i="3"/>
  <c r="G128" i="3"/>
  <c r="G134" i="3"/>
  <c r="F137" i="3"/>
  <c r="B158" i="3"/>
  <c r="D233" i="3"/>
  <c r="I50" i="3"/>
  <c r="J50" i="3" s="1"/>
  <c r="G24" i="3"/>
  <c r="E53" i="3"/>
  <c r="H55" i="3"/>
  <c r="H57" i="3" s="1"/>
  <c r="C105" i="3"/>
  <c r="I111" i="3"/>
  <c r="I125" i="3"/>
  <c r="I127" i="3" s="1"/>
  <c r="F148" i="3"/>
  <c r="F150" i="3" s="1"/>
  <c r="C163" i="3"/>
  <c r="E179" i="3"/>
  <c r="E181" i="3" s="1"/>
  <c r="D187" i="3"/>
  <c r="D189" i="3" s="1"/>
  <c r="H187" i="3"/>
  <c r="H189" i="3" s="1"/>
  <c r="F191" i="3"/>
  <c r="F193" i="3" s="1"/>
  <c r="D202" i="3"/>
  <c r="G208" i="3"/>
  <c r="G240" i="3"/>
  <c r="B216" i="3"/>
  <c r="C218" i="3"/>
  <c r="C220" i="3" s="1"/>
  <c r="G218" i="3"/>
  <c r="G220" i="3" s="1"/>
  <c r="F50" i="3"/>
  <c r="D28" i="3"/>
  <c r="D30" i="3" s="1"/>
  <c r="E32" i="3"/>
  <c r="E34" i="3" s="1"/>
  <c r="E46" i="3"/>
  <c r="H46" i="3"/>
  <c r="G49" i="3"/>
  <c r="G53" i="3"/>
  <c r="B88" i="3"/>
  <c r="C90" i="3"/>
  <c r="I101" i="3"/>
  <c r="H140" i="3"/>
  <c r="D117" i="3"/>
  <c r="D119" i="3" s="1"/>
  <c r="H117" i="3"/>
  <c r="H119" i="3" s="1"/>
  <c r="D121" i="3"/>
  <c r="B127" i="3"/>
  <c r="I134" i="3"/>
  <c r="J134" i="3" s="1"/>
  <c r="K134" i="3" s="1"/>
  <c r="B137" i="3"/>
  <c r="J155" i="3"/>
  <c r="K155" i="3" s="1"/>
  <c r="G167" i="3"/>
  <c r="E174" i="3"/>
  <c r="I173" i="3"/>
  <c r="B181" i="3"/>
  <c r="F179" i="3"/>
  <c r="F181" i="3" s="1"/>
  <c r="E198" i="3"/>
  <c r="E205" i="3"/>
  <c r="C214" i="3"/>
  <c r="C216" i="3" s="1"/>
  <c r="D231" i="3"/>
  <c r="H229" i="3"/>
  <c r="E231" i="3"/>
  <c r="E50" i="3"/>
  <c r="C24" i="3"/>
  <c r="C26" i="3" s="1"/>
  <c r="G28" i="3"/>
  <c r="G30" i="3" s="1"/>
  <c r="I41" i="3"/>
  <c r="J41" i="3" s="1"/>
  <c r="K41" i="3" s="1"/>
  <c r="G46" i="3"/>
  <c r="B50" i="3"/>
  <c r="D55" i="3"/>
  <c r="D57" i="3" s="1"/>
  <c r="F90" i="3"/>
  <c r="F92" i="3" s="1"/>
  <c r="C101" i="3"/>
  <c r="G105" i="3"/>
  <c r="H132" i="3"/>
  <c r="G191" i="3"/>
  <c r="G193" i="3" s="1"/>
  <c r="C237" i="3"/>
  <c r="B17" i="3"/>
  <c r="B18" i="3" s="1"/>
  <c r="F24" i="3"/>
  <c r="F26" i="3" s="1"/>
  <c r="I26" i="3"/>
  <c r="D53" i="3"/>
  <c r="G75" i="3"/>
  <c r="B57" i="3"/>
  <c r="F57" i="3"/>
  <c r="H70" i="3"/>
  <c r="D92" i="3"/>
  <c r="C96" i="3"/>
  <c r="G96" i="3"/>
  <c r="I99" i="3"/>
  <c r="J99" i="3" s="1"/>
  <c r="K99" i="3" s="1"/>
  <c r="L99" i="3" s="1"/>
  <c r="M99" i="3" s="1"/>
  <c r="N99" i="3" s="1"/>
  <c r="F117" i="3"/>
  <c r="F119" i="3" s="1"/>
  <c r="E123" i="3"/>
  <c r="I132" i="3"/>
  <c r="D150" i="3"/>
  <c r="H150" i="3"/>
  <c r="E164" i="3"/>
  <c r="D168" i="3"/>
  <c r="B185" i="3"/>
  <c r="F185" i="3"/>
  <c r="I187" i="3"/>
  <c r="I189" i="3" s="1"/>
  <c r="H193" i="3"/>
  <c r="C199" i="3"/>
  <c r="B203" i="3"/>
  <c r="E200" i="3"/>
  <c r="I209" i="3"/>
  <c r="J209" i="3" s="1"/>
  <c r="I220" i="3"/>
  <c r="B224" i="3"/>
  <c r="F224" i="3"/>
  <c r="C236" i="3"/>
  <c r="H64" i="4"/>
  <c r="D64" i="4"/>
  <c r="G64" i="4"/>
  <c r="F64" i="4"/>
  <c r="F44" i="4"/>
  <c r="E44" i="4"/>
  <c r="D44" i="4"/>
  <c r="F15" i="3"/>
  <c r="B60" i="1"/>
  <c r="C70" i="3"/>
  <c r="C72" i="3"/>
  <c r="F75" i="3"/>
  <c r="F81" i="3"/>
  <c r="H115" i="3"/>
  <c r="M118" i="3"/>
  <c r="L117" i="3"/>
  <c r="M122" i="3"/>
  <c r="N122" i="3" s="1"/>
  <c r="N121" i="3" s="1"/>
  <c r="L121" i="3"/>
  <c r="I14" i="3"/>
  <c r="G170" i="3"/>
  <c r="G171" i="3"/>
  <c r="H10" i="3"/>
  <c r="G97" i="3"/>
  <c r="G103" i="3"/>
  <c r="E112" i="3"/>
  <c r="E111" i="3"/>
  <c r="E103" i="3"/>
  <c r="B3" i="3"/>
  <c r="E8" i="3"/>
  <c r="I8" i="3"/>
  <c r="D14" i="3"/>
  <c r="E15" i="3" s="1"/>
  <c r="H14" i="3"/>
  <c r="H16" i="3" s="1"/>
  <c r="E17" i="3"/>
  <c r="F18" i="3" s="1"/>
  <c r="I17" i="3"/>
  <c r="K24" i="3"/>
  <c r="E28" i="3"/>
  <c r="E30" i="3" s="1"/>
  <c r="I28" i="3"/>
  <c r="I30" i="3" s="1"/>
  <c r="C32" i="3"/>
  <c r="C34" i="3" s="1"/>
  <c r="E39" i="3"/>
  <c r="E41" i="3"/>
  <c r="G43" i="3"/>
  <c r="I46" i="3"/>
  <c r="E49" i="3"/>
  <c r="N55" i="3"/>
  <c r="G59" i="3"/>
  <c r="G61" i="3" s="1"/>
  <c r="C63" i="3"/>
  <c r="C65" i="3" s="1"/>
  <c r="G63" i="3"/>
  <c r="G65" i="3" s="1"/>
  <c r="J62" i="3"/>
  <c r="K62" i="3" s="1"/>
  <c r="C66" i="3"/>
  <c r="C68" i="3" s="1"/>
  <c r="D71" i="3"/>
  <c r="H71" i="3"/>
  <c r="F77" i="3"/>
  <c r="H81" i="3"/>
  <c r="H84" i="3"/>
  <c r="H102" i="3"/>
  <c r="D106" i="3"/>
  <c r="F106" i="3"/>
  <c r="F111" i="3"/>
  <c r="B119" i="3"/>
  <c r="E117" i="3"/>
  <c r="E119" i="3" s="1"/>
  <c r="C121" i="3"/>
  <c r="C123" i="3" s="1"/>
  <c r="C174" i="3"/>
  <c r="C165" i="3"/>
  <c r="G174" i="3"/>
  <c r="G173" i="3"/>
  <c r="B59" i="3"/>
  <c r="B61" i="3" s="1"/>
  <c r="M60" i="3"/>
  <c r="N60" i="3" s="1"/>
  <c r="N59" i="3" s="1"/>
  <c r="L59" i="3"/>
  <c r="B71" i="3"/>
  <c r="H101" i="3"/>
  <c r="D105" i="3"/>
  <c r="F139" i="3"/>
  <c r="E139" i="3"/>
  <c r="F3" i="3"/>
  <c r="B9" i="3"/>
  <c r="G47" i="3"/>
  <c r="G26" i="3"/>
  <c r="E24" i="3"/>
  <c r="E26" i="3" s="1"/>
  <c r="B30" i="3"/>
  <c r="D32" i="3"/>
  <c r="D34" i="3" s="1"/>
  <c r="I32" i="3"/>
  <c r="I34" i="3" s="1"/>
  <c r="H32" i="3"/>
  <c r="H34" i="3" s="1"/>
  <c r="C35" i="3"/>
  <c r="C39" i="3"/>
  <c r="H39" i="3"/>
  <c r="I39" i="3"/>
  <c r="G41" i="3"/>
  <c r="H43" i="3"/>
  <c r="H78" i="3"/>
  <c r="C55" i="3"/>
  <c r="C57" i="3" s="1"/>
  <c r="G55" i="3"/>
  <c r="E70" i="3"/>
  <c r="G72" i="3"/>
  <c r="E74" i="3"/>
  <c r="I74" i="3"/>
  <c r="I66" i="3"/>
  <c r="I68" i="3" s="1"/>
  <c r="J68" i="3" s="1"/>
  <c r="K68" i="3" s="1"/>
  <c r="L68" i="3" s="1"/>
  <c r="M68" i="3" s="1"/>
  <c r="N68" i="3" s="1"/>
  <c r="G78" i="3"/>
  <c r="F80" i="3"/>
  <c r="E80" i="3"/>
  <c r="I80" i="3"/>
  <c r="G106" i="3"/>
  <c r="F86" i="3"/>
  <c r="F88" i="3" s="1"/>
  <c r="L90" i="3"/>
  <c r="B96" i="3"/>
  <c r="H94" i="3"/>
  <c r="H96" i="3" s="1"/>
  <c r="L95" i="3"/>
  <c r="C103" i="3"/>
  <c r="B108" i="3"/>
  <c r="D123" i="3"/>
  <c r="F143" i="3"/>
  <c r="F142" i="3"/>
  <c r="D154" i="3"/>
  <c r="M153" i="3"/>
  <c r="N153" i="3" s="1"/>
  <c r="L152" i="3"/>
  <c r="H164" i="3"/>
  <c r="H163" i="3"/>
  <c r="G3" i="3"/>
  <c r="G19" i="3" s="1"/>
  <c r="C8" i="3"/>
  <c r="G8" i="3"/>
  <c r="D47" i="3"/>
  <c r="H47" i="3"/>
  <c r="D46" i="3"/>
  <c r="E55" i="3"/>
  <c r="E57" i="3" s="1"/>
  <c r="E77" i="3"/>
  <c r="D77" i="3"/>
  <c r="B101" i="3"/>
  <c r="B102" i="3"/>
  <c r="G101" i="3"/>
  <c r="D112" i="3"/>
  <c r="H111" i="3"/>
  <c r="H112" i="3"/>
  <c r="G115" i="3"/>
  <c r="E137" i="3"/>
  <c r="E128" i="3"/>
  <c r="E130" i="3" s="1"/>
  <c r="E136" i="3"/>
  <c r="I137" i="3"/>
  <c r="I128" i="3"/>
  <c r="I130" i="3" s="1"/>
  <c r="J130" i="3" s="1"/>
  <c r="K130" i="3" s="1"/>
  <c r="L130" i="3" s="1"/>
  <c r="M130" i="3" s="1"/>
  <c r="N130" i="3" s="1"/>
  <c r="G142" i="3"/>
  <c r="F146" i="3"/>
  <c r="M150" i="3"/>
  <c r="N150" i="3" s="1"/>
  <c r="L148" i="3"/>
  <c r="D170" i="3"/>
  <c r="I72" i="3"/>
  <c r="J72" i="3" s="1"/>
  <c r="K72" i="3" s="1"/>
  <c r="L72" i="3" s="1"/>
  <c r="B78" i="3"/>
  <c r="F78" i="3"/>
  <c r="B77" i="3"/>
  <c r="E109" i="3"/>
  <c r="I112" i="3"/>
  <c r="J112" i="3" s="1"/>
  <c r="C86" i="3"/>
  <c r="C88" i="3" s="1"/>
  <c r="G86" i="3"/>
  <c r="G88" i="3" s="1"/>
  <c r="D86" i="3"/>
  <c r="D88" i="3" s="1"/>
  <c r="J93" i="3"/>
  <c r="K93" i="3" s="1"/>
  <c r="E105" i="3"/>
  <c r="G108" i="3"/>
  <c r="E140" i="3"/>
  <c r="C125" i="3"/>
  <c r="G125" i="3"/>
  <c r="G127" i="3" s="1"/>
  <c r="H125" i="3"/>
  <c r="H127" i="3" s="1"/>
  <c r="E133" i="3"/>
  <c r="H133" i="3"/>
  <c r="C140" i="3"/>
  <c r="G139" i="3"/>
  <c r="G140" i="3"/>
  <c r="D143" i="3"/>
  <c r="H142" i="3"/>
  <c r="F152" i="3"/>
  <c r="F154" i="3" s="1"/>
  <c r="E165" i="3"/>
  <c r="C179" i="3"/>
  <c r="C181" i="3" s="1"/>
  <c r="G179" i="3"/>
  <c r="H199" i="3"/>
  <c r="H203" i="3"/>
  <c r="D203" i="3"/>
  <c r="I206" i="3"/>
  <c r="J206" i="3" s="1"/>
  <c r="K206" i="3" s="1"/>
  <c r="L206" i="3" s="1"/>
  <c r="M206" i="3" s="1"/>
  <c r="N206" i="3" s="1"/>
  <c r="C209" i="3"/>
  <c r="C208" i="3"/>
  <c r="F209" i="3"/>
  <c r="E234" i="3"/>
  <c r="E212" i="3"/>
  <c r="E237" i="3"/>
  <c r="B220" i="3"/>
  <c r="H218" i="3"/>
  <c r="H220" i="3" s="1"/>
  <c r="G224" i="3"/>
  <c r="M223" i="3"/>
  <c r="L222" i="3"/>
  <c r="G227" i="3"/>
  <c r="D239" i="3"/>
  <c r="C239" i="3"/>
  <c r="M55" i="3"/>
  <c r="E59" i="3"/>
  <c r="I63" i="3"/>
  <c r="I65" i="3" s="1"/>
  <c r="D74" i="3"/>
  <c r="G77" i="3"/>
  <c r="C81" i="3"/>
  <c r="G81" i="3"/>
  <c r="G84" i="3"/>
  <c r="F84" i="3"/>
  <c r="E86" i="3"/>
  <c r="E88" i="3" s="1"/>
  <c r="H86" i="3"/>
  <c r="H88" i="3" s="1"/>
  <c r="E90" i="3"/>
  <c r="E92" i="3" s="1"/>
  <c r="C92" i="3"/>
  <c r="I96" i="3"/>
  <c r="E102" i="3"/>
  <c r="I103" i="3"/>
  <c r="J103" i="3" s="1"/>
  <c r="E106" i="3"/>
  <c r="I106" i="3"/>
  <c r="D109" i="3"/>
  <c r="H108" i="3"/>
  <c r="G112" i="3"/>
  <c r="C117" i="3"/>
  <c r="C119" i="3" s="1"/>
  <c r="G117" i="3"/>
  <c r="G119" i="3" s="1"/>
  <c r="D125" i="3"/>
  <c r="D127" i="3" s="1"/>
  <c r="J124" i="3"/>
  <c r="K124" i="3" s="1"/>
  <c r="F134" i="3"/>
  <c r="G132" i="3"/>
  <c r="E134" i="3"/>
  <c r="D137" i="3"/>
  <c r="D140" i="3"/>
  <c r="H139" i="3"/>
  <c r="H143" i="3"/>
  <c r="I174" i="3"/>
  <c r="J174" i="3" s="1"/>
  <c r="C148" i="3"/>
  <c r="C150" i="3" s="1"/>
  <c r="G148" i="3"/>
  <c r="G150" i="3" s="1"/>
  <c r="C152" i="3"/>
  <c r="C154" i="3" s="1"/>
  <c r="E159" i="3"/>
  <c r="E161" i="3" s="1"/>
  <c r="G159" i="3"/>
  <c r="G163" i="3"/>
  <c r="I163" i="3"/>
  <c r="G165" i="3"/>
  <c r="E168" i="3"/>
  <c r="I168" i="3"/>
  <c r="B171" i="3"/>
  <c r="F171" i="3"/>
  <c r="F170" i="3"/>
  <c r="B170" i="3"/>
  <c r="E173" i="3"/>
  <c r="F177" i="3"/>
  <c r="K183" i="3"/>
  <c r="D212" i="3"/>
  <c r="K217" i="3"/>
  <c r="M184" i="3"/>
  <c r="N184" i="3" s="1"/>
  <c r="L183" i="3"/>
  <c r="F199" i="3"/>
  <c r="F198" i="3"/>
  <c r="B202" i="3"/>
  <c r="E209" i="3"/>
  <c r="E208" i="3"/>
  <c r="L219" i="3"/>
  <c r="K218" i="3"/>
  <c r="F230" i="3"/>
  <c r="G229" i="3"/>
  <c r="F229" i="3"/>
  <c r="B236" i="3"/>
  <c r="F136" i="3"/>
  <c r="C136" i="3"/>
  <c r="C143" i="3"/>
  <c r="G143" i="3"/>
  <c r="G146" i="3"/>
  <c r="E152" i="3"/>
  <c r="E154" i="3" s="1"/>
  <c r="J151" i="3"/>
  <c r="K151" i="3" s="1"/>
  <c r="L151" i="3" s="1"/>
  <c r="M151" i="3" s="1"/>
  <c r="N151" i="3" s="1"/>
  <c r="C167" i="3"/>
  <c r="C159" i="3"/>
  <c r="H170" i="3"/>
  <c r="E170" i="3"/>
  <c r="C183" i="3"/>
  <c r="C185" i="3" s="1"/>
  <c r="E193" i="3"/>
  <c r="G198" i="3"/>
  <c r="C202" i="3"/>
  <c r="I202" i="3"/>
  <c r="D208" i="3"/>
  <c r="C227" i="3"/>
  <c r="C187" i="3"/>
  <c r="G187" i="3"/>
  <c r="G189" i="3" s="1"/>
  <c r="G200" i="3"/>
  <c r="C200" i="3"/>
  <c r="B206" i="3"/>
  <c r="F205" i="3"/>
  <c r="B205" i="3"/>
  <c r="B209" i="3"/>
  <c r="F208" i="3"/>
  <c r="B234" i="3"/>
  <c r="F237" i="3"/>
  <c r="B212" i="3"/>
  <c r="F214" i="3"/>
  <c r="F216" i="3" s="1"/>
  <c r="E222" i="3"/>
  <c r="E224" i="3" s="1"/>
  <c r="I222" i="3"/>
  <c r="C230" i="3"/>
  <c r="G231" i="3"/>
  <c r="C231" i="3"/>
  <c r="C234" i="3"/>
  <c r="G234" i="3"/>
  <c r="C233" i="3"/>
  <c r="D236" i="3"/>
  <c r="I233" i="3"/>
  <c r="E240" i="3"/>
  <c r="C132" i="3"/>
  <c r="C134" i="3"/>
  <c r="G136" i="3"/>
  <c r="B140" i="3"/>
  <c r="F140" i="3"/>
  <c r="B139" i="3"/>
  <c r="E143" i="3"/>
  <c r="I142" i="3"/>
  <c r="H171" i="3"/>
  <c r="H146" i="3"/>
  <c r="C156" i="3"/>
  <c r="C158" i="3" s="1"/>
  <c r="G156" i="3"/>
  <c r="G158" i="3" s="1"/>
  <c r="F165" i="3"/>
  <c r="B168" i="3"/>
  <c r="F167" i="3"/>
  <c r="F168" i="3"/>
  <c r="D174" i="3"/>
  <c r="H173" i="3"/>
  <c r="G209" i="3"/>
  <c r="G177" i="3"/>
  <c r="H179" i="3"/>
  <c r="H181" i="3" s="1"/>
  <c r="E183" i="3"/>
  <c r="E185" i="3" s="1"/>
  <c r="K182" i="3"/>
  <c r="L182" i="3" s="1"/>
  <c r="J186" i="3"/>
  <c r="K186" i="3" s="1"/>
  <c r="I198" i="3"/>
  <c r="I200" i="3"/>
  <c r="J200" i="3" s="1"/>
  <c r="K200" i="3" s="1"/>
  <c r="L200" i="3" s="1"/>
  <c r="E202" i="3"/>
  <c r="I203" i="3"/>
  <c r="D206" i="3"/>
  <c r="H206" i="3"/>
  <c r="D205" i="3"/>
  <c r="H212" i="3"/>
  <c r="D218" i="3"/>
  <c r="D220" i="3" s="1"/>
  <c r="K222" i="3"/>
  <c r="I229" i="3"/>
  <c r="I231" i="3"/>
  <c r="J231" i="3" s="1"/>
  <c r="E233" i="3"/>
  <c r="D234" i="3"/>
  <c r="E236" i="3"/>
  <c r="B240" i="3"/>
  <c r="F239" i="3"/>
  <c r="B18" i="4"/>
  <c r="H60" i="4"/>
  <c r="G60" i="4"/>
  <c r="F60" i="4"/>
  <c r="E60" i="4"/>
  <c r="I60" i="4"/>
  <c r="D60" i="4"/>
  <c r="C60" i="4"/>
  <c r="B60" i="4"/>
  <c r="K27" i="3"/>
  <c r="K50" i="3"/>
  <c r="J49" i="3"/>
  <c r="K23" i="3"/>
  <c r="J21" i="3"/>
  <c r="N25" i="3"/>
  <c r="N24" i="3" s="1"/>
  <c r="M24" i="3"/>
  <c r="E227" i="3"/>
  <c r="H49" i="3"/>
  <c r="H41" i="3"/>
  <c r="B70" i="3"/>
  <c r="B72" i="3"/>
  <c r="B81" i="3"/>
  <c r="B80" i="3"/>
  <c r="M95" i="3"/>
  <c r="L94" i="3"/>
  <c r="L93" i="3" s="1"/>
  <c r="K143" i="3"/>
  <c r="J142" i="3"/>
  <c r="B143" i="3"/>
  <c r="B142" i="3"/>
  <c r="C142" i="3"/>
  <c r="C164" i="3"/>
  <c r="C146" i="3"/>
  <c r="D146" i="3"/>
  <c r="D159" i="3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J120" i="3"/>
  <c r="K120" i="3" s="1"/>
  <c r="L120" i="3" s="1"/>
  <c r="M121" i="3"/>
  <c r="K231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F53" i="3"/>
  <c r="I3" i="3"/>
  <c r="F10" i="3"/>
  <c r="H28" i="3"/>
  <c r="H30" i="3" s="1"/>
  <c r="I37" i="3"/>
  <c r="J37" i="3" s="1"/>
  <c r="K37" i="3" s="1"/>
  <c r="L37" i="3" s="1"/>
  <c r="M37" i="3" s="1"/>
  <c r="N37" i="3" s="1"/>
  <c r="D15" i="3"/>
  <c r="E18" i="3"/>
  <c r="H19" i="3"/>
  <c r="F22" i="3"/>
  <c r="D24" i="3"/>
  <c r="D26" i="3" s="1"/>
  <c r="L24" i="3"/>
  <c r="I43" i="3"/>
  <c r="B47" i="3"/>
  <c r="G50" i="3"/>
  <c r="E61" i="3"/>
  <c r="H59" i="3"/>
  <c r="H61" i="3" s="1"/>
  <c r="C127" i="3"/>
  <c r="N152" i="3"/>
  <c r="G181" i="3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L186" i="3" s="1"/>
  <c r="M33" i="3"/>
  <c r="L32" i="3"/>
  <c r="L31" i="3" s="1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K174" i="3"/>
  <c r="J173" i="3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E5" i="3"/>
  <c r="E5" i="4" s="1"/>
  <c r="I9" i="3"/>
  <c r="C15" i="3"/>
  <c r="D18" i="3"/>
  <c r="E22" i="3"/>
  <c r="L29" i="3"/>
  <c r="G32" i="3"/>
  <c r="G34" i="3" s="1"/>
  <c r="C37" i="3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M152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M117" i="3"/>
  <c r="N118" i="3"/>
  <c r="N117" i="3" s="1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2" i="3"/>
  <c r="N182" i="3" s="1"/>
  <c r="M183" i="3"/>
  <c r="I193" i="3"/>
  <c r="C203" i="3"/>
  <c r="L217" i="3"/>
  <c r="I81" i="3"/>
  <c r="J81" i="3" s="1"/>
  <c r="I53" i="3"/>
  <c r="G44" i="3"/>
  <c r="G40" i="3"/>
  <c r="B44" i="3"/>
  <c r="B43" i="3"/>
  <c r="B35" i="3"/>
  <c r="J58" i="3"/>
  <c r="K58" i="3" s="1"/>
  <c r="L58" i="3" s="1"/>
  <c r="I59" i="3"/>
  <c r="I61" i="3" s="1"/>
  <c r="M64" i="3"/>
  <c r="L63" i="3"/>
  <c r="E68" i="3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L155" i="3" s="1"/>
  <c r="G161" i="3"/>
  <c r="E196" i="3"/>
  <c r="E218" i="3"/>
  <c r="E220" i="3" s="1"/>
  <c r="F218" i="3"/>
  <c r="F220" i="3" s="1"/>
  <c r="N223" i="3"/>
  <c r="N222" i="3" s="1"/>
  <c r="M222" i="3"/>
  <c r="F19" i="3"/>
  <c r="E40" i="3"/>
  <c r="D3" i="3"/>
  <c r="G4" i="3"/>
  <c r="G4" i="4" s="1"/>
  <c r="F9" i="3"/>
  <c r="I18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E67" i="3" s="1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D133" i="3"/>
  <c r="D132" i="3"/>
  <c r="E132" i="3"/>
  <c r="D134" i="3"/>
  <c r="M148" i="3"/>
  <c r="N149" i="3"/>
  <c r="N148" i="3" s="1"/>
  <c r="G183" i="3"/>
  <c r="G185" i="3" s="1"/>
  <c r="H183" i="3"/>
  <c r="H185" i="3" s="1"/>
  <c r="I227" i="3"/>
  <c r="J227" i="3" s="1"/>
  <c r="K227" i="3" s="1"/>
  <c r="L227" i="3" s="1"/>
  <c r="M227" i="3" s="1"/>
  <c r="N227" i="3" s="1"/>
  <c r="H240" i="3"/>
  <c r="H239" i="3"/>
  <c r="I239" i="3"/>
  <c r="C3" i="3"/>
  <c r="C3" i="4" s="1"/>
  <c r="C24" i="4" s="1"/>
  <c r="I22" i="3"/>
  <c r="D40" i="3"/>
  <c r="I44" i="3"/>
  <c r="D44" i="3"/>
  <c r="G57" i="3"/>
  <c r="L55" i="3"/>
  <c r="C67" i="3"/>
  <c r="H75" i="3"/>
  <c r="L124" i="3"/>
  <c r="C168" i="3"/>
  <c r="C196" i="3"/>
  <c r="J213" i="3"/>
  <c r="M214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E129" i="3"/>
  <c r="F132" i="3"/>
  <c r="I133" i="3"/>
  <c r="B136" i="3"/>
  <c r="C139" i="3"/>
  <c r="D142" i="3"/>
  <c r="E146" i="3"/>
  <c r="K148" i="3"/>
  <c r="I152" i="3"/>
  <c r="I154" i="3" s="1"/>
  <c r="B159" i="3"/>
  <c r="C160" i="3" s="1"/>
  <c r="E160" i="3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L221" i="3" s="1"/>
  <c r="M221" i="3" s="1"/>
  <c r="N221" i="3" s="1"/>
  <c r="H225" i="3"/>
  <c r="I226" i="3" s="1"/>
  <c r="D229" i="3"/>
  <c r="G230" i="3"/>
  <c r="H233" i="3"/>
  <c r="I236" i="3"/>
  <c r="B239" i="3"/>
  <c r="L191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G160" i="3" s="1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B64" i="1"/>
  <c r="B76" i="1" s="1"/>
  <c r="B20" i="1"/>
  <c r="I60" i="1"/>
  <c r="I143" i="1"/>
  <c r="H64" i="1"/>
  <c r="H76" i="1" s="1"/>
  <c r="H94" i="1" s="1"/>
  <c r="H96" i="1" s="1"/>
  <c r="H20" i="1"/>
  <c r="H60" i="1"/>
  <c r="H143" i="1"/>
  <c r="G164" i="1"/>
  <c r="G165" i="1" s="1"/>
  <c r="G64" i="1"/>
  <c r="G76" i="1" s="1"/>
  <c r="G94" i="1" s="1"/>
  <c r="G96" i="1" s="1"/>
  <c r="G97" i="1" s="1"/>
  <c r="G20" i="1"/>
  <c r="G60" i="1"/>
  <c r="G143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60" i="1"/>
  <c r="F143" i="1"/>
  <c r="E164" i="1"/>
  <c r="E165" i="1" s="1"/>
  <c r="E143" i="1"/>
  <c r="C20" i="1"/>
  <c r="C64" i="1"/>
  <c r="C76" i="1" s="1"/>
  <c r="C94" i="1" s="1"/>
  <c r="C96" i="1" s="1"/>
  <c r="C97" i="1" s="1"/>
  <c r="C60" i="1"/>
  <c r="C143" i="1"/>
  <c r="F163" i="1"/>
  <c r="F164" i="1" s="1"/>
  <c r="F165" i="1" s="1"/>
  <c r="D164" i="1"/>
  <c r="D165" i="1" s="1"/>
  <c r="C163" i="1"/>
  <c r="C164" i="1" s="1"/>
  <c r="C165" i="1" s="1"/>
  <c r="B163" i="1"/>
  <c r="B164" i="1" s="1"/>
  <c r="B165" i="1" s="1"/>
  <c r="I163" i="1"/>
  <c r="I164" i="1" s="1"/>
  <c r="I165" i="1" s="1"/>
  <c r="H163" i="1"/>
  <c r="H164" i="1" s="1"/>
  <c r="H165" i="1" s="1"/>
  <c r="G163" i="1"/>
  <c r="E163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16" i="3" l="1"/>
  <c r="I3" i="4"/>
  <c r="I24" i="4" s="1"/>
  <c r="B4" i="3"/>
  <c r="B4" i="4" s="1"/>
  <c r="B3" i="4"/>
  <c r="B24" i="4" s="1"/>
  <c r="I15" i="3"/>
  <c r="D47" i="4"/>
  <c r="D6" i="4"/>
  <c r="D16" i="3"/>
  <c r="D3" i="4"/>
  <c r="D24" i="4" s="1"/>
  <c r="E10" i="3"/>
  <c r="E3" i="4"/>
  <c r="E24" i="4" s="1"/>
  <c r="B19" i="3"/>
  <c r="B16" i="3"/>
  <c r="F16" i="3"/>
  <c r="F3" i="4"/>
  <c r="F24" i="4" s="1"/>
  <c r="I47" i="4"/>
  <c r="I6" i="4"/>
  <c r="B47" i="4"/>
  <c r="B6" i="4"/>
  <c r="C9" i="3"/>
  <c r="C6" i="4"/>
  <c r="C47" i="4"/>
  <c r="L62" i="3"/>
  <c r="H4" i="3"/>
  <c r="H4" i="4" s="1"/>
  <c r="G3" i="4"/>
  <c r="G24" i="4" s="1"/>
  <c r="B10" i="3"/>
  <c r="H15" i="3"/>
  <c r="G16" i="3"/>
  <c r="G6" i="4"/>
  <c r="G47" i="4"/>
  <c r="E9" i="3"/>
  <c r="E47" i="4"/>
  <c r="E6" i="4"/>
  <c r="H6" i="4"/>
  <c r="H47" i="4"/>
  <c r="F6" i="4"/>
  <c r="F47" i="4"/>
  <c r="C18" i="3"/>
  <c r="M58" i="3"/>
  <c r="N58" i="3" s="1"/>
  <c r="C7" i="3"/>
  <c r="G9" i="3"/>
  <c r="G10" i="3"/>
  <c r="C5" i="3"/>
  <c r="H9" i="3"/>
  <c r="D10" i="3"/>
  <c r="D9" i="3"/>
  <c r="M89" i="3"/>
  <c r="N89" i="3" s="1"/>
  <c r="I5" i="3"/>
  <c r="I5" i="4" s="1"/>
  <c r="K81" i="3"/>
  <c r="J80" i="3"/>
  <c r="N126" i="3"/>
  <c r="N125" i="3" s="1"/>
  <c r="M125" i="3"/>
  <c r="M124" i="3" s="1"/>
  <c r="N124" i="3" s="1"/>
  <c r="M32" i="3"/>
  <c r="N33" i="3"/>
  <c r="N32" i="3" s="1"/>
  <c r="H129" i="3"/>
  <c r="H130" i="3"/>
  <c r="K240" i="3"/>
  <c r="J239" i="3"/>
  <c r="N157" i="3"/>
  <c r="N156" i="3" s="1"/>
  <c r="M156" i="3"/>
  <c r="M155" i="3" s="1"/>
  <c r="N155" i="3" s="1"/>
  <c r="M63" i="3"/>
  <c r="N64" i="3"/>
  <c r="N63" i="3" s="1"/>
  <c r="B68" i="3"/>
  <c r="B67" i="3"/>
  <c r="I4" i="3"/>
  <c r="I4" i="4" s="1"/>
  <c r="I19" i="3"/>
  <c r="D161" i="3"/>
  <c r="D160" i="3"/>
  <c r="L143" i="3"/>
  <c r="K142" i="3"/>
  <c r="J45" i="3"/>
  <c r="J35" i="3"/>
  <c r="J48" i="3"/>
  <c r="J22" i="3"/>
  <c r="M72" i="3"/>
  <c r="L190" i="3"/>
  <c r="M190" i="3" s="1"/>
  <c r="N190" i="3" s="1"/>
  <c r="I10" i="3"/>
  <c r="C10" i="3"/>
  <c r="C4" i="3"/>
  <c r="C4" i="4" s="1"/>
  <c r="D99" i="3"/>
  <c r="D98" i="3"/>
  <c r="F161" i="3"/>
  <c r="F160" i="3"/>
  <c r="H196" i="3"/>
  <c r="H195" i="3"/>
  <c r="J211" i="3"/>
  <c r="K213" i="3"/>
  <c r="D68" i="3"/>
  <c r="D67" i="3"/>
  <c r="D37" i="3"/>
  <c r="D5" i="3"/>
  <c r="D5" i="4" s="1"/>
  <c r="D36" i="3"/>
  <c r="B227" i="3"/>
  <c r="B226" i="3"/>
  <c r="L209" i="3"/>
  <c r="K208" i="3"/>
  <c r="H68" i="3"/>
  <c r="H67" i="3"/>
  <c r="L231" i="3"/>
  <c r="I195" i="3"/>
  <c r="L112" i="3"/>
  <c r="K111" i="3"/>
  <c r="M31" i="3"/>
  <c r="B99" i="3"/>
  <c r="B98" i="3"/>
  <c r="F68" i="3"/>
  <c r="F67" i="3"/>
  <c r="H98" i="3"/>
  <c r="H99" i="3"/>
  <c r="G36" i="3"/>
  <c r="G37" i="3"/>
  <c r="G5" i="3"/>
  <c r="G5" i="4" s="1"/>
  <c r="H227" i="3"/>
  <c r="H226" i="3"/>
  <c r="E4" i="3"/>
  <c r="E4" i="4" s="1"/>
  <c r="E16" i="3"/>
  <c r="F226" i="3"/>
  <c r="F227" i="3"/>
  <c r="E98" i="3"/>
  <c r="H37" i="3"/>
  <c r="H36" i="3"/>
  <c r="H5" i="3"/>
  <c r="H5" i="4" s="1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F4" i="4" s="1"/>
  <c r="C226" i="3"/>
  <c r="I98" i="3"/>
  <c r="D4" i="3"/>
  <c r="D4" i="4" s="1"/>
  <c r="E195" i="3"/>
  <c r="G98" i="3"/>
  <c r="M120" i="3"/>
  <c r="N120" i="3" s="1"/>
  <c r="D19" i="3"/>
  <c r="B37" i="3"/>
  <c r="B36" i="3"/>
  <c r="B5" i="3"/>
  <c r="B5" i="4" s="1"/>
  <c r="M41" i="3"/>
  <c r="N188" i="3"/>
  <c r="N187" i="3" s="1"/>
  <c r="M187" i="3"/>
  <c r="M186" i="3" s="1"/>
  <c r="F37" i="3"/>
  <c r="F36" i="3"/>
  <c r="F5" i="3"/>
  <c r="F5" i="4" s="1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7" i="3"/>
  <c r="H160" i="3"/>
  <c r="H161" i="3"/>
  <c r="L134" i="3"/>
  <c r="L103" i="3"/>
  <c r="N95" i="3"/>
  <c r="N94" i="3" s="1"/>
  <c r="M94" i="3"/>
  <c r="M93" i="3" s="1"/>
  <c r="C16" i="3"/>
  <c r="D227" i="3"/>
  <c r="D226" i="3"/>
  <c r="B196" i="3"/>
  <c r="B195" i="3"/>
  <c r="L23" i="3"/>
  <c r="K21" i="3"/>
  <c r="G226" i="3"/>
  <c r="H97" i="1"/>
  <c r="I95" i="1"/>
  <c r="I96" i="1" s="1"/>
  <c r="I97" i="1" s="1"/>
  <c r="M62" i="3" l="1"/>
  <c r="E46" i="4"/>
  <c r="E49" i="4" s="1"/>
  <c r="E7" i="4"/>
  <c r="E11" i="4" s="1"/>
  <c r="C11" i="3"/>
  <c r="C5" i="4"/>
  <c r="N62" i="3"/>
  <c r="N31" i="3"/>
  <c r="I7" i="3"/>
  <c r="I11" i="3"/>
  <c r="N93" i="3"/>
  <c r="N186" i="3"/>
  <c r="G7" i="3"/>
  <c r="G6" i="3"/>
  <c r="G11" i="3"/>
  <c r="M231" i="3"/>
  <c r="M143" i="3"/>
  <c r="L142" i="3"/>
  <c r="B7" i="3"/>
  <c r="B11" i="3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E9" i="4" s="1"/>
  <c r="M174" i="3"/>
  <c r="L173" i="3"/>
  <c r="M28" i="3"/>
  <c r="M27" i="3" s="1"/>
  <c r="N27" i="3" s="1"/>
  <c r="N29" i="3"/>
  <c r="N28" i="3" s="1"/>
  <c r="N41" i="3"/>
  <c r="H7" i="3"/>
  <c r="H6" i="3"/>
  <c r="H11" i="3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6" i="3"/>
  <c r="F7" i="3"/>
  <c r="L147" i="3"/>
  <c r="K145" i="3"/>
  <c r="J46" i="3"/>
  <c r="M134" i="3"/>
  <c r="K48" i="3"/>
  <c r="K35" i="3"/>
  <c r="K22" i="3"/>
  <c r="K45" i="3"/>
  <c r="L54" i="3"/>
  <c r="K52" i="3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E53" i="4" l="1"/>
  <c r="E54" i="4"/>
  <c r="E55" i="4"/>
  <c r="D46" i="4"/>
  <c r="D49" i="4" s="1"/>
  <c r="D7" i="4"/>
  <c r="D11" i="4" s="1"/>
  <c r="B7" i="4"/>
  <c r="B11" i="4" s="1"/>
  <c r="B46" i="4"/>
  <c r="B49" i="4" s="1"/>
  <c r="C7" i="4"/>
  <c r="C11" i="4" s="1"/>
  <c r="C46" i="4"/>
  <c r="C49" i="4" s="1"/>
  <c r="C13" i="3"/>
  <c r="C9" i="4" s="1"/>
  <c r="E14" i="4"/>
  <c r="E13" i="4"/>
  <c r="G7" i="4"/>
  <c r="G11" i="4" s="1"/>
  <c r="G46" i="4"/>
  <c r="G49" i="4" s="1"/>
  <c r="F46" i="4"/>
  <c r="F49" i="4" s="1"/>
  <c r="F7" i="4"/>
  <c r="F11" i="4" s="1"/>
  <c r="H46" i="4"/>
  <c r="H49" i="4" s="1"/>
  <c r="H7" i="4"/>
  <c r="H11" i="4" s="1"/>
  <c r="I13" i="3"/>
  <c r="I9" i="4" s="1"/>
  <c r="I46" i="4"/>
  <c r="I49" i="4" s="1"/>
  <c r="I7" i="4"/>
  <c r="I11" i="4" s="1"/>
  <c r="J14" i="3"/>
  <c r="J15" i="3" s="1"/>
  <c r="K3" i="3"/>
  <c r="K4" i="3" s="1"/>
  <c r="N103" i="3"/>
  <c r="L52" i="3"/>
  <c r="M54" i="3"/>
  <c r="J67" i="3"/>
  <c r="J73" i="3"/>
  <c r="D13" i="3"/>
  <c r="D9" i="4" s="1"/>
  <c r="D12" i="3"/>
  <c r="D8" i="4" s="1"/>
  <c r="N134" i="3"/>
  <c r="L211" i="3"/>
  <c r="M213" i="3"/>
  <c r="J199" i="3"/>
  <c r="J198" i="3"/>
  <c r="J232" i="3"/>
  <c r="J226" i="3"/>
  <c r="E12" i="3"/>
  <c r="E8" i="4" s="1"/>
  <c r="J16" i="3"/>
  <c r="L176" i="3"/>
  <c r="M178" i="3"/>
  <c r="F12" i="3"/>
  <c r="F8" i="4" s="1"/>
  <c r="F13" i="3"/>
  <c r="F9" i="4" s="1"/>
  <c r="K38" i="3"/>
  <c r="J132" i="3"/>
  <c r="J133" i="3"/>
  <c r="L114" i="3"/>
  <c r="M116" i="3"/>
  <c r="L239" i="3"/>
  <c r="M240" i="3"/>
  <c r="H13" i="3"/>
  <c r="H9" i="4" s="1"/>
  <c r="H12" i="3"/>
  <c r="H8" i="4" s="1"/>
  <c r="I12" i="3"/>
  <c r="I8" i="4" s="1"/>
  <c r="N174" i="3"/>
  <c r="N173" i="3" s="1"/>
  <c r="M173" i="3"/>
  <c r="J230" i="3"/>
  <c r="J229" i="3"/>
  <c r="G12" i="3"/>
  <c r="G8" i="4" s="1"/>
  <c r="G13" i="3"/>
  <c r="G9" i="4" s="1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K5" i="3" s="1"/>
  <c r="J70" i="3"/>
  <c r="J71" i="3"/>
  <c r="N50" i="3"/>
  <c r="N49" i="3" s="1"/>
  <c r="M49" i="3"/>
  <c r="J201" i="3"/>
  <c r="J195" i="3"/>
  <c r="B13" i="3"/>
  <c r="B9" i="4" s="1"/>
  <c r="B12" i="3"/>
  <c r="B8" i="4" s="1"/>
  <c r="C12" i="3"/>
  <c r="C8" i="4" s="1"/>
  <c r="J135" i="3"/>
  <c r="J129" i="3"/>
  <c r="J39" i="3"/>
  <c r="J8" i="3"/>
  <c r="J40" i="3"/>
  <c r="K42" i="3"/>
  <c r="K36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I53" i="4" l="1"/>
  <c r="I54" i="4"/>
  <c r="I55" i="4" s="1"/>
  <c r="B53" i="4"/>
  <c r="B54" i="4"/>
  <c r="B55" i="4"/>
  <c r="C53" i="4"/>
  <c r="C54" i="4"/>
  <c r="C55" i="4" s="1"/>
  <c r="H53" i="4"/>
  <c r="H54" i="4"/>
  <c r="H55" i="4" s="1"/>
  <c r="D53" i="4"/>
  <c r="D54" i="4"/>
  <c r="D55" i="4" s="1"/>
  <c r="G53" i="4"/>
  <c r="G54" i="4"/>
  <c r="G55" i="4" s="1"/>
  <c r="F53" i="4"/>
  <c r="F54" i="4"/>
  <c r="F55" i="4" s="1"/>
  <c r="E66" i="4"/>
  <c r="B14" i="4"/>
  <c r="B13" i="4"/>
  <c r="H14" i="4"/>
  <c r="H13" i="4"/>
  <c r="I14" i="4"/>
  <c r="I13" i="4"/>
  <c r="G14" i="4"/>
  <c r="G13" i="4"/>
  <c r="D14" i="4"/>
  <c r="D13" i="4"/>
  <c r="F14" i="4"/>
  <c r="F13" i="4"/>
  <c r="C14" i="4"/>
  <c r="C13" i="4"/>
  <c r="K14" i="3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H66" i="4" l="1"/>
  <c r="C66" i="4"/>
  <c r="D66" i="4"/>
  <c r="B66" i="4"/>
  <c r="B68" i="4" s="1"/>
  <c r="G66" i="4"/>
  <c r="F66" i="4"/>
  <c r="I66" i="4"/>
  <c r="N3" i="3"/>
  <c r="K13" i="3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42" i="3" s="1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36" i="3"/>
  <c r="L230" i="3"/>
  <c r="L229" i="3"/>
  <c r="K10" i="3"/>
  <c r="K9" i="3"/>
  <c r="K233" i="3"/>
  <c r="K234" i="3"/>
  <c r="N159" i="3"/>
  <c r="N172" i="3"/>
  <c r="N162" i="3" s="1"/>
  <c r="N169" i="3"/>
  <c r="N170" i="3" s="1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B69" i="4" l="1"/>
  <c r="C67" i="4"/>
  <c r="C68" i="4" s="1"/>
  <c r="N108" i="3"/>
  <c r="N139" i="3"/>
  <c r="M5" i="3"/>
  <c r="M6" i="3" s="1"/>
  <c r="N236" i="3"/>
  <c r="N14" i="3"/>
  <c r="N16" i="3" s="1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C69" i="4" l="1"/>
  <c r="D67" i="4"/>
  <c r="D68" i="4" s="1"/>
  <c r="N203" i="3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E67" i="4" l="1"/>
  <c r="E68" i="4" s="1"/>
  <c r="D69" i="4"/>
  <c r="N12" i="3"/>
  <c r="N13" i="3"/>
  <c r="E69" i="4" l="1"/>
  <c r="F67" i="4"/>
  <c r="F68" i="4" s="1"/>
  <c r="G67" i="4" l="1"/>
  <c r="G68" i="4" s="1"/>
  <c r="F69" i="4"/>
  <c r="G69" i="4" l="1"/>
  <c r="H67" i="4"/>
  <c r="H68" i="4" s="1"/>
  <c r="H69" i="4" l="1"/>
  <c r="I67" i="4"/>
  <c r="I68" i="4" s="1"/>
  <c r="I69" i="4" s="1"/>
</calcChain>
</file>

<file path=xl/sharedStrings.xml><?xml version="1.0" encoding="utf-8"?>
<sst xmlns="http://schemas.openxmlformats.org/spreadsheetml/2006/main" count="352" uniqueCount="219">
  <si>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</si>
  <si>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</si>
  <si>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</si>
  <si>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</si>
  <si>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</si>
  <si>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</si>
  <si>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</si>
  <si>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</si>
  <si>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</si>
  <si>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</si>
  <si>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</si>
  <si>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</si>
  <si>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</si>
  <si>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</si>
  <si>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</si>
  <si>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</si>
  <si>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</si>
  <si>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</si>
  <si>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</si>
  <si>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</si>
  <si>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</si>
  <si>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</si>
  <si>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</si>
  <si>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</si>
  <si>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</si>
  <si>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</si>
  <si>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</si>
  <si>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</si>
  <si>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</si>
  <si>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</si>
  <si>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</si>
  <si>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</si>
  <si>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</si>
  <si>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</si>
  <si>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</si>
  <si>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</si>
  <si>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</si>
  <si>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</si>
  <si>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</si>
  <si>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</si>
  <si>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</si>
  <si>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</si>
  <si>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</si>
  <si>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</si>
  <si>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</si>
  <si>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</si>
  <si>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</si>
  <si>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</si>
  <si>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</si>
  <si>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</si>
  <si>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</si>
  <si>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</si>
  <si>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</si>
  <si>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</si>
  <si>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</si>
  <si>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</si>
  <si>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</si>
  <si>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</si>
  <si>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</si>
  <si>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</si>
  <si>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</si>
  <si>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</si>
  <si>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</si>
  <si>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</si>
  <si>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</si>
  <si>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</si>
  <si>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</si>
  <si>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</si>
  <si>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</si>
  <si>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</si>
  <si>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</si>
  <si>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</si>
  <si>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</si>
  <si>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</si>
  <si>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</si>
  <si>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</si>
  <si>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</si>
  <si>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</si>
  <si>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</si>
  <si>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</si>
  <si>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</si>
  <si>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</si>
  <si>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</si>
  <si>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</si>
  <si>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</si>
  <si>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</si>
  <si>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</si>
  <si>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</si>
  <si>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</si>
  <si>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</si>
  <si>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</si>
  <si>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</si>
  <si>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</si>
  <si>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</si>
  <si>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</si>
  <si>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</si>
  <si>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</si>
  <si>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</si>
  <si>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</si>
  <si>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</si>
  <si>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</si>
  <si>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</si>
  <si>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</si>
  <si>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</si>
  <si>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</si>
  <si>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</si>
  <si>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</si>
  <si>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</si>
  <si>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</si>
  <si>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</si>
  <si>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</si>
  <si>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</si>
  <si>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</si>
  <si>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</si>
  <si>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</si>
  <si>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</si>
  <si>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</si>
  <si>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</si>
  <si>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</si>
  <si>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</si>
  <si>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</si>
  <si>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</si>
  <si>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</si>
  <si>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</si>
  <si>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</si>
  <si>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</si>
  <si>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</si>
  <si>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</si>
  <si>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</si>
  <si>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</si>
  <si>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</si>
  <si>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</si>
  <si>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</si>
  <si>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</si>
  <si>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</si>
  <si>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</si>
  <si>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</si>
  <si>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</si>
  <si>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</si>
  <si>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</si>
  <si>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</si>
  <si>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</si>
  <si>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</si>
  <si>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</si>
  <si>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</si>
  <si>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</si>
  <si>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</si>
  <si>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</si>
  <si>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</si>
  <si>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</si>
  <si>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</si>
  <si>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</si>
  <si>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</si>
  <si>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</si>
  <si>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</si>
  <si>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</si>
  <si>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</si>
  <si>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</si>
  <si>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</si>
  <si>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</si>
  <si>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</si>
  <si>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</si>
  <si>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</si>
  <si>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</si>
  <si>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</si>
  <si>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</si>
  <si>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</si>
  <si>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</si>
  <si>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</si>
  <si>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</si>
  <si>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</si>
  <si>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</si>
  <si>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</si>
  <si>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</si>
  <si>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</si>
  <si>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</si>
  <si>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</si>
  <si>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</si>
  <si>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</si>
  <si>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</si>
  <si>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</si>
  <si>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</si>
  <si>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</si>
  <si>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</si>
  <si>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</si>
  <si>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</si>
  <si>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</si>
  <si>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</si>
  <si>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</si>
  <si>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</si>
  <si>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</si>
  <si>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</si>
  <si>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</si>
  <si>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</si>
  <si>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</si>
  <si>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</si>
  <si>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</si>
  <si>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</si>
  <si>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</si>
  <si>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</si>
  <si>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</si>
  <si>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</si>
  <si>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</si>
  <si>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</si>
  <si>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</si>
  <si>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</si>
  <si>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</si>
  <si>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</si>
  <si>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</si>
  <si>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D&amp;A + NOPAT - c.W.C - Capex</t>
  </si>
  <si>
    <t>Hisoticals row 77 - (NOPAT + Change in WC+D&amp;A)</t>
  </si>
  <si>
    <t>Keep this blank, acquisitions are related to business take overs, which has not occurred in this business case. Capex is already linked in row 52</t>
  </si>
  <si>
    <t>Link all other rows in historicals under investing activities, except for the rows linked to Capex.</t>
  </si>
  <si>
    <t>add row 52 +56 + 57</t>
  </si>
  <si>
    <t>Except for cell B67, all other cells in this row should be linked to the closing cash of the previous year. E.g. C67 should be linked to B68</t>
  </si>
  <si>
    <t>NOPAT + Change in WC+D&amp;A+Other Operating activities</t>
  </si>
  <si>
    <t>Capex + acq +other inv</t>
  </si>
  <si>
    <t>&lt;-- Is this meant to be row 76 instead?</t>
  </si>
  <si>
    <t>Link Capex from Segmental forecast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</si>
</sst>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37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4" fontId="15" fillId="0" borderId="0" xfId="1" applyFont="1" applyBorder="1"/>
    <xf numFmtId="165" fontId="0" fillId="0" borderId="0" xfId="1" quotePrefix="1" applyNumberFormat="1" applyFont="1"/>
    <xf numFmtId="165" fontId="2" fillId="0" borderId="7" xfId="1" applyNumberFormat="1" applyFont="1" applyBorder="1"/>
    <xf numFmtId="0" fontId="2" fillId="0" borderId="7" xfId="0" applyFont="1" applyBorder="1"/>
    <xf numFmtId="0" fontId="2" fillId="0" borderId="3" xfId="0" applyFont="1" applyBorder="1"/>
    <xf numFmtId="165" fontId="2" fillId="0" borderId="3" xfId="1" applyNumberFormat="1" applyFont="1" applyBorder="1"/>
    <xf numFmtId="165" fontId="0" fillId="0" borderId="0" xfId="3" applyNumberFormat="1" applyFont="1"/>
    <xf numFmtId="165" fontId="2" fillId="0" borderId="0" xfId="3" applyNumberFormat="1" applyFont="1" applyBorder="1"/>
    <xf numFmtId="0" fontId="15" fillId="0" borderId="0" xfId="0" applyFon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C9F08445-2F3B-4B97-BF41-66E53CFDC866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usifbhuiyan/Downloads/1694602460_Task%209%20-%20Building%20Operational%20Forecast%20Model%20c_Feedbac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110" zoomScaleNormal="110" workbookViewId="0">
      <pane ySplit="1" topLeftCell="A78" activePane="bottomLeft" state="frozen"/>
      <selection pane="bottomLeft" activeCell="I83" sqref="I83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>+SUM(B25:B29)</f>
        <v>15587</v>
      </c>
      <c r="C30" s="5">
        <f t="shared" ref="C30:H30" si="6">+SUM(C25:C29)</f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>+B76+B83+B92+B93</f>
        <v>1632</v>
      </c>
      <c r="C94" s="26">
        <f t="shared" ref="C94:H94" si="16">+C76+C83+C92+C93</f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>+B96-B25</f>
        <v>0</v>
      </c>
      <c r="C97" s="13">
        <f t="shared" ref="C97:H97" si="18">+C96-C25</f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B11" sqref="B11"/>
    </sheetView>
  </sheetViews>
  <sheetFormatPr defaultColWidth="8.77734375"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">
      <c r="A29" s="44" t="s">
        <v>137</v>
      </c>
      <c r="B29" s="47">
        <f>+[1]Historicals!B181</f>
        <v>0.12</v>
      </c>
      <c r="C29" s="47">
        <f>+[1]Historicals!C181</f>
        <v>0.08</v>
      </c>
      <c r="D29" s="47">
        <f>+[1]Historicals!D181</f>
        <v>0.03</v>
      </c>
      <c r="E29" s="47">
        <f>+[1]Historicals!E181</f>
        <v>0.01</v>
      </c>
      <c r="F29" s="47">
        <f>+[1]Historicals!F181</f>
        <v>7.0000000000000007E-2</v>
      </c>
      <c r="G29" s="47">
        <f>+[1]Historicals!G181</f>
        <v>-0.12</v>
      </c>
      <c r="H29" s="47">
        <f>+[1]Historicals!H181</f>
        <v>0.08</v>
      </c>
      <c r="I29" s="47">
        <f>+[1]Historicals!I181</f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">
      <c r="A33" s="44" t="s">
        <v>137</v>
      </c>
      <c r="B33" s="47">
        <f>+[1]Historicals!B182</f>
        <v>-0.05</v>
      </c>
      <c r="C33" s="47">
        <f>+[1]Historicals!C182</f>
        <v>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B52" s="9">
        <f>+[1]Historicals!B111</f>
        <v>7126</v>
      </c>
      <c r="C52" s="9">
        <f>+[1]Historicals!C111</f>
        <v>7568</v>
      </c>
      <c r="D52" s="9">
        <f>+[1]Historicals!D111</f>
        <v>7970</v>
      </c>
      <c r="E52" s="9">
        <f>+[1]Historicals!E111</f>
        <v>9242</v>
      </c>
      <c r="F52" s="9">
        <f>+[1]Historicals!F111</f>
        <v>9812</v>
      </c>
      <c r="G52" s="9">
        <f>+[1]Historicals!G111</f>
        <v>9347</v>
      </c>
      <c r="H52" s="9">
        <f>+[1]Historicals!H111</f>
        <v>11456</v>
      </c>
      <c r="I52" s="9">
        <f>+[1]Historicals!I111</f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">
      <c r="B54" s="3">
        <f>+[1]Historicals!B112</f>
        <v>4703</v>
      </c>
      <c r="C54" s="3">
        <f>+[1]Historicals!C112</f>
        <v>5043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">
      <c r="B56" s="47">
        <f>+[1]Historicals!B184</f>
        <v>0.24</v>
      </c>
      <c r="C56" s="47">
        <f>+[1]Historicals!C184</f>
        <v>0.19</v>
      </c>
      <c r="D56" s="47">
        <f>+[1]Historicals!D184</f>
        <v>0.08</v>
      </c>
      <c r="E56" s="47">
        <f>+[1]Historicals!E184</f>
        <v>0.06</v>
      </c>
      <c r="F56" s="47">
        <f>+[1]Historicals!F184</f>
        <v>0.12</v>
      </c>
      <c r="G56" s="47">
        <f>+[1]Historicals!G184</f>
        <v>-0.03</v>
      </c>
      <c r="H56" s="47">
        <f>+[1]Historicals!H184</f>
        <v>0.13</v>
      </c>
      <c r="I56" s="47">
        <f>+[1]Historicals!I184</f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">
      <c r="B58" s="3">
        <f>+[1]Historicals!B113</f>
        <v>2051</v>
      </c>
      <c r="C58" s="3">
        <f>+[1]Historicals!C113</f>
        <v>2149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">
      <c r="B60" s="47">
        <f>+[1]Historicals!B185</f>
        <v>0.1</v>
      </c>
      <c r="C60" s="47">
        <f>+[1]Historicals!C185</f>
        <v>0.13</v>
      </c>
      <c r="D60" s="47">
        <f>+[1]Historicals!D185</f>
        <v>0.17</v>
      </c>
      <c r="E60" s="47">
        <f>+[1]Historicals!E185</f>
        <v>0.16</v>
      </c>
      <c r="F60" s="47">
        <f>+[1]Historicals!F185</f>
        <v>0.09</v>
      </c>
      <c r="G60" s="47">
        <f>+[1]Historicals!G185</f>
        <v>0.02</v>
      </c>
      <c r="H60" s="47">
        <f>+[1]Historicals!H185</f>
        <v>0.25</v>
      </c>
      <c r="I60" s="47">
        <f>+[1]Historicals!I185</f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">
      <c r="B62" s="3">
        <f>+[1]Historicals!B114</f>
        <v>372</v>
      </c>
      <c r="C62" s="3">
        <f>+[1]Historicals!C114</f>
        <v>376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">
      <c r="B64" s="47">
        <f>+[1]Historicals!B186</f>
        <v>0.15</v>
      </c>
      <c r="C64" s="47">
        <f>+[1]Historicals!C186</f>
        <v>0.08</v>
      </c>
      <c r="D64" s="47">
        <f>+[1]Historicals!D186</f>
        <v>7.0000000000000007E-2</v>
      </c>
      <c r="E64" s="47">
        <f>+[1]Historicals!E186</f>
        <v>0.06</v>
      </c>
      <c r="F64" s="47">
        <f>+[1]Historicals!F186</f>
        <v>0.05</v>
      </c>
      <c r="G64" s="47">
        <f>+[1]Historicals!G186</f>
        <v>-0.03</v>
      </c>
      <c r="H64" s="47">
        <f>+[1]Historicals!H186</f>
        <v>0.19</v>
      </c>
      <c r="I64" s="47">
        <f>+[1]Historicals!I186</f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">
      <c r="B69" s="9">
        <f>+[1]Historicals!B168</f>
        <v>87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">
      <c r="B73" s="9">
        <f>+[1]Historicals!B135</f>
        <v>1524</v>
      </c>
      <c r="C73" s="9">
        <f>+[1]Historicals!C135</f>
        <v>1787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">
      <c r="B76" s="9">
        <f>+[1]Historicals!B157</f>
        <v>236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">
      <c r="B79" s="9">
        <f>+[1]Historicals!B146</f>
        <v>498</v>
      </c>
      <c r="C79" s="9">
        <f>+[1]Historicals!C146</f>
        <v>639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">
      <c r="B83" s="9">
        <f>+[1]Historicals!B115</f>
        <v>3067</v>
      </c>
      <c r="C83" s="9">
        <f>+[1]Historicals!C115</f>
        <v>3785</v>
      </c>
      <c r="D83" s="9">
        <f>+[1]Historicals!D115</f>
        <v>4237</v>
      </c>
      <c r="E83" s="9">
        <f>+[1]Historicals!E115</f>
        <v>5134</v>
      </c>
      <c r="F83" s="9">
        <f>+[1]Historicals!F115</f>
        <v>6208</v>
      </c>
      <c r="G83" s="9">
        <f>+[1]Historicals!G115</f>
        <v>6679</v>
      </c>
      <c r="H83" s="9">
        <f>+[1]Historicals!H115</f>
        <v>8290</v>
      </c>
      <c r="I83" s="9">
        <f>+[1]Historicals!I115</f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"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">
      <c r="B87" s="47">
        <f>+[1]Historicals!B188</f>
        <v>0.28000000000000003</v>
      </c>
      <c r="C87" s="47">
        <f>+[1]Historicals!C188</f>
        <v>0.33</v>
      </c>
      <c r="D87" s="47">
        <f>+[1]Historicals!D188</f>
        <v>0.18</v>
      </c>
      <c r="E87" s="47">
        <f>+[1]Historicals!E188</f>
        <v>0.16</v>
      </c>
      <c r="F87" s="47">
        <f>+[1]Historicals!F188</f>
        <v>0.25</v>
      </c>
      <c r="G87" s="47">
        <f>+[1]Historicals!G188</f>
        <v>0.12</v>
      </c>
      <c r="H87" s="47">
        <f>+[1]Historicals!H188</f>
        <v>0.19</v>
      </c>
      <c r="I87" s="47">
        <f>+[1]Historicals!I188</f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"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">
      <c r="B91" s="47">
        <f>+[1]Historicals!B189</f>
        <v>7.0000000000000007E-2</v>
      </c>
      <c r="C91" s="47">
        <f>+[1]Historicals!C189</f>
        <v>0.17</v>
      </c>
      <c r="D91" s="47">
        <f>+[1]Historicals!D189</f>
        <v>0.18</v>
      </c>
      <c r="E91" s="47">
        <f>+[1]Historicals!E189</f>
        <v>0.23</v>
      </c>
      <c r="F91" s="47">
        <f>+[1]Historicals!F189</f>
        <v>0.23</v>
      </c>
      <c r="G91" s="47">
        <f>+[1]Historicals!G189</f>
        <v>0.08</v>
      </c>
      <c r="H91" s="47">
        <f>+[1]Historicals!H189</f>
        <v>0.19</v>
      </c>
      <c r="I91" s="47">
        <f>+[1]Historicals!I189</f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"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">
      <c r="B95" s="47">
        <f>+[1]Historicals!B190</f>
        <v>0.01</v>
      </c>
      <c r="C95" s="47">
        <f>+[1]Historicals!C190</f>
        <v>7.0000000000000007E-2</v>
      </c>
      <c r="D95" s="47">
        <f>+[1]Historicals!D190</f>
        <v>0.03</v>
      </c>
      <c r="E95" s="47">
        <f>+[1]Historicals!E190</f>
        <v>-0.01</v>
      </c>
      <c r="F95" s="47">
        <f>+[1]Historicals!F190</f>
        <v>0.08</v>
      </c>
      <c r="G95" s="47">
        <f>+[1]Historicals!G190</f>
        <v>0.11</v>
      </c>
      <c r="H95" s="47">
        <f>+[1]Historicals!H190</f>
        <v>0.26</v>
      </c>
      <c r="I95" s="47">
        <f>+[1]Historicals!I190</f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"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"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"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"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">
      <c r="B114" s="9">
        <f>+[1]Historicals!B119</f>
        <v>4653</v>
      </c>
      <c r="C114" s="9">
        <f>+[1]Historicals!C119</f>
        <v>4317</v>
      </c>
      <c r="D114" s="9">
        <f>+[1]Historicals!D119</f>
        <v>4737</v>
      </c>
      <c r="E114" s="9">
        <f>+[1]Historicals!E119</f>
        <v>5166</v>
      </c>
      <c r="F114" s="9">
        <f>+[1]Historicals!F119</f>
        <v>5254</v>
      </c>
      <c r="G114" s="9">
        <f>+[1]Historicals!G119</f>
        <v>5028</v>
      </c>
      <c r="H114" s="9">
        <f>+[1]Historicals!H119</f>
        <v>5343</v>
      </c>
      <c r="I114" s="9">
        <f>+[1]Historicals!I119</f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">
      <c r="B116" s="3">
        <f>+[1]Historicals!B120</f>
        <v>3093</v>
      </c>
      <c r="C116" s="3">
        <f>+[1]Historicals!C120</f>
        <v>2930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">
      <c r="B118" s="47">
        <f>+[1]Historicals!B192</f>
        <v>0.16</v>
      </c>
      <c r="C118" s="47">
        <f>+[1]Historicals!C192</f>
        <v>0.24</v>
      </c>
      <c r="D118" s="47">
        <f>+[1]Historicals!D192</f>
        <v>0.16</v>
      </c>
      <c r="E118" s="47">
        <f>+[1]Historicals!E192</f>
        <v>0.09</v>
      </c>
      <c r="F118" s="47">
        <f>+[1]Historicals!F192</f>
        <v>0.12</v>
      </c>
      <c r="G118" s="47">
        <f>+[1]Historicals!G192</f>
        <v>0</v>
      </c>
      <c r="H118" s="47">
        <f>+[1]Historicals!H192</f>
        <v>0.08</v>
      </c>
      <c r="I118" s="47">
        <f>+[1]Historicals!I192</f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">
      <c r="B120" s="3">
        <f>+[1]Historicals!B121</f>
        <v>1251</v>
      </c>
      <c r="C120" s="3">
        <f>+[1]Historicals!C121</f>
        <v>1117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">
      <c r="B122" s="47">
        <f>+[1]Historicals!B193</f>
        <v>7.0000000000000007E-2</v>
      </c>
      <c r="C122" s="47">
        <f>+[1]Historicals!C193</f>
        <v>0.08</v>
      </c>
      <c r="D122" s="47">
        <f>+[1]Historicals!D193</f>
        <v>0.09</v>
      </c>
      <c r="E122" s="47">
        <f>+[1]Historicals!E193</f>
        <v>0.15</v>
      </c>
      <c r="F122" s="47">
        <f>+[1]Historicals!F193</f>
        <v>0.15</v>
      </c>
      <c r="G122" s="47">
        <f>+[1]Historicals!G193</f>
        <v>0.03</v>
      </c>
      <c r="H122" s="47">
        <f>+[1]Historicals!H193</f>
        <v>0.1</v>
      </c>
      <c r="I122" s="47">
        <f>+[1]Historicals!I193</f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">
      <c r="B124" s="3">
        <f>+[1]Historicals!B122</f>
        <v>309</v>
      </c>
      <c r="C124" s="3">
        <f>+[1]Historicals!C122</f>
        <v>270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">
      <c r="B126" s="47">
        <f>+[1]Historicals!B194</f>
        <v>0.06</v>
      </c>
      <c r="C126" s="47">
        <f>+[1]Historicals!C194</f>
        <v>7.0000000000000007E-2</v>
      </c>
      <c r="D126" s="47">
        <f>+[1]Historicals!D194</f>
        <v>-0.01</v>
      </c>
      <c r="E126" s="47">
        <f>+[1]Historicals!E194</f>
        <v>-0.08</v>
      </c>
      <c r="F126" s="47">
        <f>+[1]Historicals!F194</f>
        <v>8</v>
      </c>
      <c r="G126" s="47">
        <f>+[1]Historicals!G194</f>
        <v>-0.04</v>
      </c>
      <c r="H126" s="47">
        <f>+[1]Historicals!H194</f>
        <v>-0.09</v>
      </c>
      <c r="I126" s="47">
        <f>+[1]Historicals!I194</f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">
      <c r="B131" s="9">
        <f>+[1]Historicals!B170</f>
        <v>49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">
      <c r="B135" s="9">
        <f>+[1]Historicals!B137</f>
        <v>918</v>
      </c>
      <c r="C135" s="9">
        <f>+[1]Historicals!C137</f>
        <v>1002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">
      <c r="B138" s="9">
        <f>+[1]Historicals!B159</f>
        <v>52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">
      <c r="B141" s="9">
        <f>+[1]Historicals!B148</f>
        <v>308</v>
      </c>
      <c r="C141" s="9">
        <f>+[1]Historicals!C148</f>
        <v>332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">
      <c r="B145" s="9">
        <f>+[1]Historicals!B123</f>
        <v>115</v>
      </c>
      <c r="C145" s="9">
        <f>+[1]Historicals!C123</f>
        <v>73</v>
      </c>
      <c r="D145" s="9">
        <f>+[1]Historicals!D123</f>
        <v>73</v>
      </c>
      <c r="E145" s="9">
        <f>+[1]Historicals!E123</f>
        <v>88</v>
      </c>
      <c r="F145" s="9">
        <f>+[1]Historicals!F123</f>
        <v>42</v>
      </c>
      <c r="G145" s="9">
        <f>+[1]Historicals!G123</f>
        <v>30</v>
      </c>
      <c r="H145" s="9">
        <f>+[1]Historicals!H123</f>
        <v>25</v>
      </c>
      <c r="I145" s="9">
        <f>+[1]Historicals!I123</f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">
      <c r="B147" s="3">
        <f>+[1]Historicals!B123</f>
        <v>115</v>
      </c>
      <c r="C147" s="3">
        <f>+[1]Historicals!C123</f>
        <v>73</v>
      </c>
      <c r="D147" s="3">
        <f>+[1]Historicals!D123</f>
        <v>73</v>
      </c>
      <c r="E147" s="3">
        <f>+[1]Historicals!E123</f>
        <v>88</v>
      </c>
      <c r="F147" s="3">
        <f>+[1]Historicals!F123</f>
        <v>42</v>
      </c>
      <c r="G147" s="3">
        <f>+[1]Historicals!G123</f>
        <v>30</v>
      </c>
      <c r="H147" s="3">
        <f>+[1]Historicals!H123</f>
        <v>25</v>
      </c>
      <c r="I147" s="3">
        <f>+[1]Historicals!I123</f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">
      <c r="B149" s="47">
        <f>+[1]Historicals!B195</f>
        <v>-0.02</v>
      </c>
      <c r="C149" s="47">
        <f>+[1]Historicals!C195</f>
        <v>-0.3</v>
      </c>
      <c r="D149" s="47">
        <f>+[1]Historicals!D195</f>
        <v>0.02</v>
      </c>
      <c r="E149" s="47">
        <f>+[1]Historicals!E195</f>
        <v>0.12</v>
      </c>
      <c r="F149" s="47">
        <f>+[1]Historicals!F195</f>
        <v>-0.53</v>
      </c>
      <c r="G149" s="47">
        <f>+[1]Historicals!G195</f>
        <v>-0.26</v>
      </c>
      <c r="H149" s="47">
        <f>+[1]Historicals!H195</f>
        <v>-0.17</v>
      </c>
      <c r="I149" s="47">
        <f>+[1]Historicals!I195</f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">
      <c r="B151" s="3">
        <f>+[1]Historicals!B233</f>
        <v>0</v>
      </c>
      <c r="C151" s="3">
        <f>+[1]Historicals!C233</f>
        <v>0</v>
      </c>
      <c r="D151" s="3">
        <f>+[1]Historicals!D233</f>
        <v>0</v>
      </c>
      <c r="E151" s="3">
        <f>+[1]Historicals!E233</f>
        <v>0</v>
      </c>
      <c r="F151" s="3">
        <f>+[1]Historicals!F233</f>
        <v>0</v>
      </c>
      <c r="G151" s="3">
        <f>+[1]Historicals!G233</f>
        <v>0</v>
      </c>
      <c r="H151" s="3">
        <f>+[1]Historicals!H233</f>
        <v>0</v>
      </c>
      <c r="I151" s="3">
        <f>+[1]Historicals!I233</f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">
      <c r="B153" s="47">
        <f>+[1]Historicals!B308</f>
        <v>0</v>
      </c>
      <c r="C153" s="47">
        <f>+[1]Historicals!C308</f>
        <v>0</v>
      </c>
      <c r="D153" s="47">
        <f>+[1]Historicals!D308</f>
        <v>0</v>
      </c>
      <c r="E153" s="47">
        <f>+[1]Historicals!E308</f>
        <v>0</v>
      </c>
      <c r="F153" s="47">
        <f>+[1]Historicals!F308</f>
        <v>0</v>
      </c>
      <c r="G153" s="47">
        <f>+[1]Historicals!G308</f>
        <v>0</v>
      </c>
      <c r="H153" s="47">
        <f>+[1]Historicals!H308</f>
        <v>0</v>
      </c>
      <c r="I153" s="47">
        <f>+[1]Historicals!I308</f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">
      <c r="B155" s="3">
        <f>+[1]Historicals!B234</f>
        <v>0</v>
      </c>
      <c r="C155" s="3">
        <f>+[1]Historicals!C234</f>
        <v>0</v>
      </c>
      <c r="D155" s="3">
        <f>+[1]Historicals!D234</f>
        <v>0</v>
      </c>
      <c r="E155" s="3">
        <f>+[1]Historicals!E234</f>
        <v>0</v>
      </c>
      <c r="F155" s="3">
        <f>+[1]Historicals!F234</f>
        <v>0</v>
      </c>
      <c r="G155" s="3">
        <f>+[1]Historicals!G234</f>
        <v>0</v>
      </c>
      <c r="H155" s="3">
        <f>+[1]Historicals!H234</f>
        <v>0</v>
      </c>
      <c r="I155" s="3">
        <f>+[1]Historicals!I234</f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">
      <c r="B157" s="47">
        <f>+[1]Historicals!B306</f>
        <v>0</v>
      </c>
      <c r="C157" s="47">
        <f>+[1]Historicals!C306</f>
        <v>0</v>
      </c>
      <c r="D157" s="47">
        <f>+[1]Historicals!D306</f>
        <v>0</v>
      </c>
      <c r="E157" s="47">
        <f>+[1]Historicals!E306</f>
        <v>0</v>
      </c>
      <c r="F157" s="47">
        <f>+[1]Historicals!F306</f>
        <v>0</v>
      </c>
      <c r="G157" s="47">
        <f>+[1]Historicals!G306</f>
        <v>0</v>
      </c>
      <c r="H157" s="47">
        <f>+[1]Historicals!H306</f>
        <v>0</v>
      </c>
      <c r="I157" s="47">
        <f>+[1]Historicals!I306</f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">
      <c r="B162" s="9">
        <f>+[1]Historicals!B171</f>
        <v>210</v>
      </c>
      <c r="C162" s="9">
        <f>+[1]Historicals!C171</f>
        <v>230</v>
      </c>
      <c r="D162" s="9">
        <f>+[1]Historicals!D171</f>
        <v>233</v>
      </c>
      <c r="E162" s="9">
        <f>+[1]Historicals!E171</f>
        <v>217</v>
      </c>
      <c r="F162" s="9">
        <f>+[1]Historicals!F171</f>
        <v>195</v>
      </c>
      <c r="G162" s="9">
        <f>+[1]Historicals!G171</f>
        <v>214</v>
      </c>
      <c r="H162" s="9">
        <f>+[1]Historicals!H171</f>
        <v>222</v>
      </c>
      <c r="I162" s="9">
        <f>+[1]Historicals!I171</f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">
      <c r="B166" s="9">
        <f>+[1]Historicals!B138</f>
        <v>-2267</v>
      </c>
      <c r="C166" s="9">
        <f>+[1]Historicals!C138</f>
        <v>-2596</v>
      </c>
      <c r="D166" s="9">
        <f>+[1]Historicals!D138</f>
        <v>-2677</v>
      </c>
      <c r="E166" s="9">
        <f>+[1]Historicals!E138</f>
        <v>-2658</v>
      </c>
      <c r="F166" s="9">
        <f>+[1]Historicals!F138</f>
        <v>-3262</v>
      </c>
      <c r="G166" s="9">
        <f>+[1]Historicals!G138</f>
        <v>-3468</v>
      </c>
      <c r="H166" s="9">
        <f>+[1]Historicals!H138</f>
        <v>-3656</v>
      </c>
      <c r="I166" s="9">
        <f>+[1]Historicals!I138</f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">
      <c r="B169" s="9">
        <f>+[1]Historicals!B160</f>
        <v>225</v>
      </c>
      <c r="C169" s="9">
        <f>+[1]Historicals!C160</f>
        <v>258</v>
      </c>
      <c r="D169" s="9">
        <f>+[1]Historicals!D160</f>
        <v>278</v>
      </c>
      <c r="E169" s="9">
        <f>+[1]Historicals!E160</f>
        <v>286</v>
      </c>
      <c r="F169" s="9">
        <f>+[1]Historicals!F160</f>
        <v>278</v>
      </c>
      <c r="G169" s="9">
        <f>+[1]Historicals!G160</f>
        <v>438</v>
      </c>
      <c r="H169" s="9">
        <f>+[1]Historicals!H160</f>
        <v>278</v>
      </c>
      <c r="I169" s="9">
        <f>+[1]Historicals!I160</f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">
      <c r="B172" s="9">
        <f>+[1]Historicals!B149</f>
        <v>484</v>
      </c>
      <c r="C172" s="9">
        <f>+[1]Historicals!C149</f>
        <v>511</v>
      </c>
      <c r="D172" s="9">
        <f>+[1]Historicals!D149</f>
        <v>533</v>
      </c>
      <c r="E172" s="9">
        <f>+[1]Historicals!E149</f>
        <v>597</v>
      </c>
      <c r="F172" s="9">
        <f>+[1]Historicals!F149</f>
        <v>665</v>
      </c>
      <c r="G172" s="9">
        <f>+[1]Historicals!G149</f>
        <v>830</v>
      </c>
      <c r="H172" s="9">
        <f>+[1]Historicals!H149</f>
        <v>780</v>
      </c>
      <c r="I172" s="9">
        <f>+[1]Historicals!I149</f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">
      <c r="B176" s="9">
        <f>+[1]Historicals!B125</f>
        <v>1982</v>
      </c>
      <c r="C176" s="9">
        <f>+[1]Historicals!C125</f>
        <v>1955</v>
      </c>
      <c r="D176" s="9">
        <f>+[1]Historicals!D125</f>
        <v>2042</v>
      </c>
      <c r="E176" s="9">
        <f>+[1]Historicals!E125</f>
        <v>1886</v>
      </c>
      <c r="F176" s="9">
        <f>+[1]Historicals!F125</f>
        <v>1906</v>
      </c>
      <c r="G176" s="9">
        <f>+[1]Historicals!G125</f>
        <v>1846</v>
      </c>
      <c r="H176" s="9">
        <f>+[1]Historicals!H125</f>
        <v>2205</v>
      </c>
      <c r="I176" s="9">
        <f>+[1]Historicals!I125</f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">
      <c r="B178" s="3">
        <f>+[1]Historicals!B126</f>
        <v>1982</v>
      </c>
      <c r="C178" s="3">
        <f>+[1]Historicals!C126</f>
        <v>1955</v>
      </c>
      <c r="D178" s="3">
        <f>+[1]Historicals!D126</f>
        <v>2042</v>
      </c>
      <c r="E178" s="3">
        <f>+[1]Historicals!E126</f>
        <v>1611</v>
      </c>
      <c r="F178" s="3">
        <f>+[1]Historicals!F126</f>
        <v>1658</v>
      </c>
      <c r="G178" s="3">
        <f>+[1]Historicals!G126</f>
        <v>1642</v>
      </c>
      <c r="H178" s="3">
        <f>+[1]Historicals!H126</f>
        <v>1986</v>
      </c>
      <c r="I178" s="3">
        <f>+[1]Historicals!I126</f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">
      <c r="B180" s="47">
        <f>+[1]Historicals!B198</f>
        <v>0</v>
      </c>
      <c r="C180" s="47">
        <f>+[1]Historicals!C198</f>
        <v>0</v>
      </c>
      <c r="D180" s="47">
        <f>+[1]Historicals!D198</f>
        <v>0</v>
      </c>
      <c r="E180" s="47">
        <f>+[1]Historicals!E198</f>
        <v>0</v>
      </c>
      <c r="F180" s="47">
        <f>+[1]Historicals!F198</f>
        <v>0.05</v>
      </c>
      <c r="G180" s="47">
        <f>+[1]Historicals!G198</f>
        <v>0.01</v>
      </c>
      <c r="H180" s="47">
        <f>+[1]Historicals!H198</f>
        <v>0.17</v>
      </c>
      <c r="I180" s="47">
        <f>+[1]Historicals!I198</f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">
      <c r="B182" s="3">
        <f>+[1]Historicals!B127</f>
        <v>0</v>
      </c>
      <c r="C182" s="3">
        <f>+[1]Historicals!C127</f>
        <v>0</v>
      </c>
      <c r="D182" s="3">
        <f>+[1]Historicals!D127</f>
        <v>0</v>
      </c>
      <c r="E182" s="3">
        <f>+[1]Historicals!E127</f>
        <v>144</v>
      </c>
      <c r="F182" s="3">
        <f>+[1]Historicals!F127</f>
        <v>118</v>
      </c>
      <c r="G182" s="3">
        <f>+[1]Historicals!G127</f>
        <v>89</v>
      </c>
      <c r="H182" s="3">
        <f>+[1]Historicals!H127</f>
        <v>104</v>
      </c>
      <c r="I182" s="3">
        <f>+[1]Historicals!I127</f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">
      <c r="B184" s="47">
        <f>+[1]Historicals!B199</f>
        <v>0</v>
      </c>
      <c r="C184" s="47">
        <f>+[1]Historicals!C199</f>
        <v>0</v>
      </c>
      <c r="D184" s="47">
        <f>+[1]Historicals!D199</f>
        <v>0</v>
      </c>
      <c r="E184" s="47">
        <f>+[1]Historicals!E199</f>
        <v>0</v>
      </c>
      <c r="F184" s="47">
        <f>+[1]Historicals!F199</f>
        <v>-0.17</v>
      </c>
      <c r="G184" s="47">
        <f>+[1]Historicals!G199</f>
        <v>-0.22</v>
      </c>
      <c r="H184" s="47">
        <f>+[1]Historicals!H199</f>
        <v>0.13</v>
      </c>
      <c r="I184" s="47">
        <f>+[1]Historicals!I199</f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">
      <c r="B186" s="3">
        <f>+[1]Historicals!B128</f>
        <v>0</v>
      </c>
      <c r="C186" s="3">
        <f>+[1]Historicals!C128</f>
        <v>0</v>
      </c>
      <c r="D186" s="3">
        <f>+[1]Historicals!D128</f>
        <v>0</v>
      </c>
      <c r="E186" s="3">
        <f>+[1]Historicals!E128</f>
        <v>28</v>
      </c>
      <c r="F186" s="3">
        <f>+[1]Historicals!F128</f>
        <v>24</v>
      </c>
      <c r="G186" s="3">
        <f>+[1]Historicals!G128</f>
        <v>25</v>
      </c>
      <c r="H186" s="3">
        <f>+[1]Historicals!H128</f>
        <v>29</v>
      </c>
      <c r="I186" s="3">
        <f>+[1]Historicals!I128</f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">
      <c r="B188" s="47">
        <f>+[1]Historicals!B200</f>
        <v>0</v>
      </c>
      <c r="C188" s="47">
        <f>+[1]Historicals!C200</f>
        <v>0</v>
      </c>
      <c r="D188" s="47">
        <f>+[1]Historicals!D200</f>
        <v>0</v>
      </c>
      <c r="E188" s="47">
        <f>+[1]Historicals!E200</f>
        <v>0</v>
      </c>
      <c r="F188" s="47">
        <f>+[1]Historicals!F200</f>
        <v>-0.13</v>
      </c>
      <c r="G188" s="47">
        <f>+[1]Historicals!G200</f>
        <v>0.08</v>
      </c>
      <c r="H188" s="47">
        <f>+[1]Historicals!H200</f>
        <v>0.14000000000000001</v>
      </c>
      <c r="I188" s="47">
        <f>+[1]Historicals!I200</f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">
      <c r="B190" s="3">
        <f>+[1]Historicals!B129</f>
        <v>0</v>
      </c>
      <c r="C190" s="3">
        <f>+[1]Historicals!C129</f>
        <v>0</v>
      </c>
      <c r="D190" s="3">
        <f>+[1]Historicals!D129</f>
        <v>0</v>
      </c>
      <c r="E190" s="3">
        <f>+[1]Historicals!E129</f>
        <v>103</v>
      </c>
      <c r="F190" s="3">
        <f>+[1]Historicals!F129</f>
        <v>106</v>
      </c>
      <c r="G190" s="3">
        <f>+[1]Historicals!G129</f>
        <v>90</v>
      </c>
      <c r="H190" s="3">
        <f>+[1]Historicals!H129</f>
        <v>86</v>
      </c>
      <c r="I190" s="3">
        <f>+[1]Historicals!I129</f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">
      <c r="B192" s="47">
        <f>+[1]Historicals!B201</f>
        <v>0</v>
      </c>
      <c r="C192" s="47">
        <f>+[1]Historicals!C201</f>
        <v>0</v>
      </c>
      <c r="D192" s="47">
        <f>+[1]Historicals!D201</f>
        <v>0</v>
      </c>
      <c r="E192" s="47">
        <f>+[1]Historicals!E201</f>
        <v>0</v>
      </c>
      <c r="F192" s="47">
        <f>+[1]Historicals!F201</f>
        <v>0.04</v>
      </c>
      <c r="G192" s="47">
        <f>+[1]Historicals!G201</f>
        <v>-0.14000000000000001</v>
      </c>
      <c r="H192" s="47">
        <f>+[1]Historicals!H201</f>
        <v>-0.01</v>
      </c>
      <c r="I192" s="47">
        <f>+[1]Historicals!I201</f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">
      <c r="B197" s="9">
        <f>+[1]Historicals!B173</f>
        <v>18</v>
      </c>
      <c r="C197" s="9">
        <f>+[1]Historicals!C173</f>
        <v>27</v>
      </c>
      <c r="D197" s="9">
        <f>+[1]Historicals!D173</f>
        <v>28</v>
      </c>
      <c r="E197" s="9">
        <f>+[1]Historicals!E173</f>
        <v>33</v>
      </c>
      <c r="F197" s="9">
        <f>+[1]Historicals!F173</f>
        <v>31</v>
      </c>
      <c r="G197" s="9">
        <f>+[1]Historicals!G173</f>
        <v>25</v>
      </c>
      <c r="H197" s="9">
        <f>+[1]Historicals!H173</f>
        <v>26</v>
      </c>
      <c r="I197" s="9">
        <f>+[1]Historicals!I173</f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">
      <c r="B201" s="9">
        <f>+[1]Historicals!B140</f>
        <v>517</v>
      </c>
      <c r="C201" s="9">
        <f>+[1]Historicals!C140</f>
        <v>487</v>
      </c>
      <c r="D201" s="9">
        <f>+[1]Historicals!D140</f>
        <v>477</v>
      </c>
      <c r="E201" s="9">
        <f>+[1]Historicals!E140</f>
        <v>310</v>
      </c>
      <c r="F201" s="9">
        <f>+[1]Historicals!F140</f>
        <v>303</v>
      </c>
      <c r="G201" s="9">
        <f>+[1]Historicals!G140</f>
        <v>297</v>
      </c>
      <c r="H201" s="9">
        <f>+[1]Historicals!H140</f>
        <v>543</v>
      </c>
      <c r="I201" s="9">
        <f>+[1]Historicals!I140</f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">
      <c r="B204" s="9">
        <f>+[1]Historicals!B162</f>
        <v>69</v>
      </c>
      <c r="C204" s="9">
        <f>+[1]Historicals!C162</f>
        <v>39</v>
      </c>
      <c r="D204" s="9">
        <f>+[1]Historicals!D162</f>
        <v>30</v>
      </c>
      <c r="E204" s="9">
        <f>+[1]Historicals!E162</f>
        <v>22</v>
      </c>
      <c r="F204" s="9">
        <f>+[1]Historicals!F162</f>
        <v>18</v>
      </c>
      <c r="G204" s="9">
        <f>+[1]Historicals!G162</f>
        <v>12</v>
      </c>
      <c r="H204" s="9">
        <f>+[1]Historicals!H162</f>
        <v>7</v>
      </c>
      <c r="I204" s="9">
        <f>+[1]Historicals!I162</f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">
      <c r="B207" s="9">
        <f>+[1]Historicals!B151</f>
        <v>122</v>
      </c>
      <c r="C207" s="9">
        <f>+[1]Historicals!C151</f>
        <v>125</v>
      </c>
      <c r="D207" s="9">
        <f>+[1]Historicals!D151</f>
        <v>125</v>
      </c>
      <c r="E207" s="9">
        <f>+[1]Historicals!E151</f>
        <v>115</v>
      </c>
      <c r="F207" s="9">
        <f>+[1]Historicals!F151</f>
        <v>100</v>
      </c>
      <c r="G207" s="9">
        <f>+[1]Historicals!G151</f>
        <v>80</v>
      </c>
      <c r="H207" s="9">
        <f>+[1]Historicals!H151</f>
        <v>63</v>
      </c>
      <c r="I207" s="9">
        <f>+[1]Historicals!I151</f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">
      <c r="B211" s="9">
        <f>+[1]Historicals!B130</f>
        <v>-82</v>
      </c>
      <c r="C211" s="9">
        <f>+[1]Historicals!C130</f>
        <v>-86</v>
      </c>
      <c r="D211" s="9">
        <f>+[1]Historicals!D130</f>
        <v>75</v>
      </c>
      <c r="E211" s="9">
        <f>+[1]Historicals!E130</f>
        <v>26</v>
      </c>
      <c r="F211" s="9">
        <f>+[1]Historicals!F130</f>
        <v>-7</v>
      </c>
      <c r="G211" s="9">
        <f>+[1]Historicals!G130</f>
        <v>-11</v>
      </c>
      <c r="H211" s="9">
        <f>+[1]Historicals!H130</f>
        <v>40</v>
      </c>
      <c r="I211" s="9">
        <f>+[1]Historicals!I130</f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">
      <c r="B213" s="3">
        <f>+[1]Historicals!B130</f>
        <v>-82</v>
      </c>
      <c r="C213" s="3">
        <f>+[1]Historicals!C130</f>
        <v>-86</v>
      </c>
      <c r="D213" s="3">
        <f>+[1]Historicals!D130</f>
        <v>75</v>
      </c>
      <c r="E213" s="3">
        <f>+[1]Historicals!E130</f>
        <v>26</v>
      </c>
      <c r="F213" s="3">
        <f>+[1]Historicals!F130</f>
        <v>-7</v>
      </c>
      <c r="G213" s="3">
        <f>+[1]Historicals!G130</f>
        <v>-11</v>
      </c>
      <c r="H213" s="3">
        <f>+[1]Historicals!H130</f>
        <v>40</v>
      </c>
      <c r="I213" s="3">
        <f>+[1]Historicals!I130</f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">
      <c r="B215" s="47">
        <f>+[1]Historicals!B202</f>
        <v>0</v>
      </c>
      <c r="C215" s="47">
        <f>+[1]Historicals!C202</f>
        <v>0</v>
      </c>
      <c r="D215" s="47">
        <f>+[1]Historicals!D202</f>
        <v>0</v>
      </c>
      <c r="E215" s="47">
        <f>+[1]Historicals!E202</f>
        <v>0</v>
      </c>
      <c r="F215" s="47">
        <f>+[1]Historicals!F202</f>
        <v>0</v>
      </c>
      <c r="G215" s="47">
        <f>+[1]Historicals!G202</f>
        <v>0</v>
      </c>
      <c r="H215" s="47">
        <f>+[1]Historicals!H202</f>
        <v>0</v>
      </c>
      <c r="I215" s="47">
        <f>+[1]Historicals!I202</f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">
      <c r="B217" s="3">
        <f>+[1]Historicals!B295</f>
        <v>0</v>
      </c>
      <c r="C217" s="3">
        <f>+[1]Historicals!C295</f>
        <v>0</v>
      </c>
      <c r="D217" s="3">
        <f>+[1]Historicals!D295</f>
        <v>0</v>
      </c>
      <c r="E217" s="3">
        <f>+[1]Historicals!E295</f>
        <v>0</v>
      </c>
      <c r="F217" s="3">
        <f>+[1]Historicals!F295</f>
        <v>0</v>
      </c>
      <c r="G217" s="3">
        <f>+[1]Historicals!G295</f>
        <v>0</v>
      </c>
      <c r="H217" s="3">
        <f>+[1]Historicals!H295</f>
        <v>0</v>
      </c>
      <c r="I217" s="3">
        <f>+[1]Historicals!I295</f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">
      <c r="B219" s="47">
        <f>+[1]Historicals!B370</f>
        <v>0</v>
      </c>
      <c r="C219" s="47">
        <f>+[1]Historicals!C370</f>
        <v>0</v>
      </c>
      <c r="D219" s="47">
        <f>+[1]Historicals!D370</f>
        <v>0</v>
      </c>
      <c r="E219" s="47">
        <f>+[1]Historicals!E370</f>
        <v>0</v>
      </c>
      <c r="F219" s="47">
        <f>+[1]Historicals!F370</f>
        <v>0</v>
      </c>
      <c r="G219" s="47">
        <f>+[1]Historicals!G370</f>
        <v>0</v>
      </c>
      <c r="H219" s="47">
        <f>+[1]Historicals!H370</f>
        <v>0</v>
      </c>
      <c r="I219" s="47">
        <f>+[1]Historicals!I370</f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">
      <c r="B221" s="3">
        <f>+[1]Historicals!B296</f>
        <v>0</v>
      </c>
      <c r="C221" s="3">
        <f>+[1]Historicals!C296</f>
        <v>0</v>
      </c>
      <c r="D221" s="3">
        <f>+[1]Historicals!D296</f>
        <v>0</v>
      </c>
      <c r="E221" s="3">
        <f>+[1]Historicals!E296</f>
        <v>0</v>
      </c>
      <c r="F221" s="3">
        <f>+[1]Historicals!F296</f>
        <v>0</v>
      </c>
      <c r="G221" s="3">
        <f>+[1]Historicals!G296</f>
        <v>0</v>
      </c>
      <c r="H221" s="3">
        <f>+[1]Historicals!H296</f>
        <v>0</v>
      </c>
      <c r="I221" s="3">
        <f>+[1]Historicals!I296</f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">
      <c r="B223" s="47">
        <f>+[1]Historicals!B368</f>
        <v>0</v>
      </c>
      <c r="C223" s="47">
        <f>+[1]Historicals!C368</f>
        <v>0</v>
      </c>
      <c r="D223" s="47">
        <f>+[1]Historicals!D368</f>
        <v>0</v>
      </c>
      <c r="E223" s="47">
        <f>+[1]Historicals!E368</f>
        <v>0</v>
      </c>
      <c r="F223" s="47">
        <f>+[1]Historicals!F368</f>
        <v>0</v>
      </c>
      <c r="G223" s="47">
        <f>+[1]Historicals!G368</f>
        <v>0</v>
      </c>
      <c r="H223" s="47">
        <f>+[1]Historicals!H368</f>
        <v>0</v>
      </c>
      <c r="I223" s="47">
        <f>+[1]Historicals!I368</f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">
      <c r="B228" s="9">
        <f>+[1]Historicals!B174</f>
        <v>75</v>
      </c>
      <c r="C228" s="9">
        <f>+[1]Historicals!C174</f>
        <v>84</v>
      </c>
      <c r="D228" s="9">
        <f>+[1]Historicals!D174</f>
        <v>91</v>
      </c>
      <c r="E228" s="9">
        <f>+[1]Historicals!E174</f>
        <v>110</v>
      </c>
      <c r="F228" s="9">
        <f>+[1]Historicals!F174</f>
        <v>116</v>
      </c>
      <c r="G228" s="9">
        <f>+[1]Historicals!G174</f>
        <v>112</v>
      </c>
      <c r="H228" s="9">
        <f>+[1]Historicals!H174</f>
        <v>141</v>
      </c>
      <c r="I228" s="9">
        <f>+[1]Historicals!I174</f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">
      <c r="B232" s="9">
        <f>+[1]Historicals!B141</f>
        <v>-1097</v>
      </c>
      <c r="C232" s="9">
        <f>+[1]Historicals!C141</f>
        <v>-1173</v>
      </c>
      <c r="D232" s="9">
        <f>+[1]Historicals!D141</f>
        <v>-724</v>
      </c>
      <c r="E232" s="9">
        <f>+[1]Historicals!E141</f>
        <v>-1456</v>
      </c>
      <c r="F232" s="9">
        <f>+[1]Historicals!F141</f>
        <v>-1810</v>
      </c>
      <c r="G232" s="9">
        <f>+[1]Historicals!G141</f>
        <v>-1967</v>
      </c>
      <c r="H232" s="9">
        <f>+[1]Historicals!H141</f>
        <v>-2261</v>
      </c>
      <c r="I232" s="9">
        <f>+[1]Historicals!I141</f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">
      <c r="B235" s="9">
        <f>+[1]Historicals!B163</f>
        <v>254</v>
      </c>
      <c r="C235" s="9">
        <f>+[1]Historicals!C163</f>
        <v>264</v>
      </c>
      <c r="D235" s="9">
        <f>+[1]Historicals!D163</f>
        <v>291</v>
      </c>
      <c r="E235" s="9">
        <f>+[1]Historicals!E163</f>
        <v>159</v>
      </c>
      <c r="F235" s="9">
        <f>+[1]Historicals!F163</f>
        <v>377</v>
      </c>
      <c r="G235" s="9">
        <f>+[1]Historicals!G163</f>
        <v>318</v>
      </c>
      <c r="H235" s="9">
        <f>+[1]Historicals!H163</f>
        <v>11</v>
      </c>
      <c r="I235" s="9">
        <f>+[1]Historicals!I163</f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">
      <c r="B238" s="9">
        <f>+[1]Historicals!B152</f>
        <v>713</v>
      </c>
      <c r="C238" s="9">
        <f>+[1]Historicals!C152</f>
        <v>937</v>
      </c>
      <c r="D238" s="9">
        <f>+[1]Historicals!D152</f>
        <v>1238</v>
      </c>
      <c r="E238" s="9">
        <f>+[1]Historicals!E152</f>
        <v>1450</v>
      </c>
      <c r="F238" s="9">
        <f>+[1]Historicals!F152</f>
        <v>1673</v>
      </c>
      <c r="G238" s="9">
        <f>+[1]Historicals!G152</f>
        <v>1916</v>
      </c>
      <c r="H238" s="9">
        <f>+[1]Historicals!H152</f>
        <v>1870</v>
      </c>
      <c r="I238" s="9">
        <f>+[1]Historicals!I152</f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tabSelected="1" topLeftCell="A44" zoomScaleNormal="100" workbookViewId="0">
      <selection activeCell="I69" sqref="I69"/>
    </sheetView>
  </sheetViews>
  <sheetFormatPr defaultColWidth="8.77734375"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17.44140625" customWidth="1"/>
    <col min="16" max="16" width="39.109375" customWidth="1"/>
    <col min="17" max="17" width="39.77734375" customWidth="1"/>
  </cols>
  <sheetData>
    <row r="1" spans="1:17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s="9"/>
      <c r="Q3" t="s">
        <v>196</v>
      </c>
    </row>
    <row r="4" spans="1:17" x14ac:dyDescent="0.3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/>
      <c r="K4" s="54"/>
      <c r="L4" s="54"/>
      <c r="M4" s="54"/>
      <c r="N4" s="54"/>
      <c r="O4" s="54"/>
      <c r="P4" s="54"/>
    </row>
    <row r="5" spans="1:17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  <c r="P5" s="9"/>
    </row>
    <row r="6" spans="1:17" x14ac:dyDescent="0.3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  <c r="O6" s="55"/>
      <c r="P6" s="55"/>
    </row>
    <row r="7" spans="1:17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  <c r="P7" s="41"/>
    </row>
    <row r="8" spans="1:17" x14ac:dyDescent="0.3">
      <c r="A8" s="42" t="s">
        <v>129</v>
      </c>
      <c r="B8" s="54" t="str">
        <f>'Segmental forecast'!B12</f>
        <v>nm</v>
      </c>
      <c r="C8" s="54">
        <f>'Segmental forecast'!C12</f>
        <v>9.6621781242617555E-2</v>
      </c>
      <c r="D8" s="54">
        <f>'Segmental forecast'!D12</f>
        <v>6.5273588970271357E-2</v>
      </c>
      <c r="E8" s="54">
        <f>'Segmental forecast'!E12</f>
        <v>-0.11445904954499497</v>
      </c>
      <c r="F8" s="54">
        <f>'Segmental forecast'!F12</f>
        <v>0.10755880337976698</v>
      </c>
      <c r="G8" s="54">
        <f>'Segmental forecast'!G12</f>
        <v>-0.38639175257731961</v>
      </c>
      <c r="H8" s="54">
        <f>'Segmental forecast'!H12</f>
        <v>1.32627688172043</v>
      </c>
      <c r="I8" s="54">
        <f>'Segmental forecast'!I12</f>
        <v>-9.67788530983682E-3</v>
      </c>
      <c r="J8" s="54"/>
      <c r="K8" s="54"/>
      <c r="L8" s="54"/>
      <c r="M8" s="54"/>
      <c r="N8" s="54"/>
      <c r="O8" s="54"/>
      <c r="P8" s="54"/>
    </row>
    <row r="9" spans="1:17" x14ac:dyDescent="0.3">
      <c r="A9" s="42" t="s">
        <v>131</v>
      </c>
      <c r="B9" s="54">
        <f>'Segmental forecast'!B13</f>
        <v>0.13832881278389594</v>
      </c>
      <c r="C9" s="54">
        <f>'Segmental forecast'!C13</f>
        <v>0.14337781072399308</v>
      </c>
      <c r="D9" s="54">
        <f>'Segmental forecast'!D13</f>
        <v>0.14395924308588065</v>
      </c>
      <c r="E9" s="54">
        <f>'Segmental forecast'!E13</f>
        <v>0.12031211363573921</v>
      </c>
      <c r="F9" s="54">
        <f>'Segmental forecast'!F13</f>
        <v>0.12398701331901731</v>
      </c>
      <c r="G9" s="54">
        <f>'Segmental forecast'!G13</f>
        <v>7.9565810229126011E-2</v>
      </c>
      <c r="H9" s="54">
        <f>'Segmental forecast'!H13</f>
        <v>0.1554402981723472</v>
      </c>
      <c r="I9" s="54">
        <f>'Segmental forecast'!I13</f>
        <v>0.14677799186469706</v>
      </c>
      <c r="J9" s="54"/>
      <c r="K9" s="54"/>
      <c r="L9" s="54"/>
      <c r="M9" s="54"/>
      <c r="N9" s="54"/>
      <c r="O9" s="54"/>
      <c r="P9" s="54"/>
    </row>
    <row r="10" spans="1:17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  <c r="P10" s="3"/>
    </row>
    <row r="11" spans="1:17" x14ac:dyDescent="0.3">
      <c r="A11" s="4" t="s">
        <v>150</v>
      </c>
      <c r="B11" s="5">
        <f>B7-B10</f>
        <v>4205</v>
      </c>
      <c r="C11" s="5">
        <f t="shared" ref="C11:I11" si="1">C7-C10</f>
        <v>4623</v>
      </c>
      <c r="D11" s="5">
        <f t="shared" si="1"/>
        <v>4886</v>
      </c>
      <c r="E11" s="5">
        <f t="shared" si="1"/>
        <v>4325</v>
      </c>
      <c r="F11" s="5">
        <f t="shared" si="1"/>
        <v>4801</v>
      </c>
      <c r="G11" s="5">
        <f t="shared" si="1"/>
        <v>2887</v>
      </c>
      <c r="H11" s="5">
        <f t="shared" si="1"/>
        <v>6661</v>
      </c>
      <c r="I11" s="5">
        <f t="shared" si="1"/>
        <v>6651</v>
      </c>
      <c r="J11" s="5"/>
      <c r="K11" s="5"/>
      <c r="L11" s="5"/>
      <c r="M11" s="5"/>
      <c r="N11" s="5"/>
      <c r="O11" s="41"/>
      <c r="P11" s="41"/>
    </row>
    <row r="12" spans="1:17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  <c r="P12" s="3"/>
    </row>
    <row r="13" spans="1:17" x14ac:dyDescent="0.3">
      <c r="A13" s="51" t="s">
        <v>151</v>
      </c>
      <c r="B13" s="56">
        <f>B12/B11</f>
        <v>0.22164090368608799</v>
      </c>
      <c r="C13" s="56">
        <f t="shared" ref="C13:I13" si="2">C12/C11</f>
        <v>0.18667531905688947</v>
      </c>
      <c r="D13" s="56">
        <f t="shared" si="2"/>
        <v>0.13221449038067951</v>
      </c>
      <c r="E13" s="56">
        <f t="shared" si="2"/>
        <v>0.55306358381502885</v>
      </c>
      <c r="F13" s="56">
        <f t="shared" si="2"/>
        <v>0.16079983336804832</v>
      </c>
      <c r="G13" s="56">
        <f t="shared" si="2"/>
        <v>0.12054035330793211</v>
      </c>
      <c r="H13" s="56">
        <f t="shared" si="2"/>
        <v>0.14021918630836211</v>
      </c>
      <c r="I13" s="56">
        <f t="shared" si="2"/>
        <v>9.0963764847391368E-2</v>
      </c>
      <c r="J13" s="57"/>
      <c r="K13" s="57"/>
      <c r="L13" s="57"/>
      <c r="M13" s="57"/>
      <c r="N13" s="57"/>
      <c r="O13" s="57"/>
      <c r="P13" s="57"/>
    </row>
    <row r="14" spans="1:17" ht="15" thickBot="1" x14ac:dyDescent="0.35">
      <c r="A14" s="6" t="s">
        <v>152</v>
      </c>
      <c r="B14" s="7">
        <f>B11-B12</f>
        <v>3273</v>
      </c>
      <c r="C14" s="7">
        <f t="shared" ref="C14:I14" si="3">C11-C12</f>
        <v>3760</v>
      </c>
      <c r="D14" s="7">
        <f t="shared" si="3"/>
        <v>4240</v>
      </c>
      <c r="E14" s="7">
        <f t="shared" si="3"/>
        <v>1933</v>
      </c>
      <c r="F14" s="7">
        <f t="shared" si="3"/>
        <v>4029</v>
      </c>
      <c r="G14" s="7">
        <f t="shared" si="3"/>
        <v>2539</v>
      </c>
      <c r="H14" s="7">
        <f t="shared" si="3"/>
        <v>5727</v>
      </c>
      <c r="I14" s="7">
        <f t="shared" si="3"/>
        <v>6046</v>
      </c>
      <c r="J14" s="7"/>
      <c r="K14" s="7"/>
      <c r="L14" s="7"/>
      <c r="M14" s="7"/>
      <c r="N14" s="7"/>
      <c r="O14" s="41"/>
      <c r="P14" s="41"/>
    </row>
    <row r="15" spans="1:17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t="s">
        <v>197</v>
      </c>
    </row>
    <row r="16" spans="1:17" x14ac:dyDescent="0.3">
      <c r="A16" t="s">
        <v>154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/>
      <c r="K16" s="58"/>
      <c r="L16" s="58"/>
      <c r="M16" s="58"/>
      <c r="N16" s="58"/>
      <c r="O16" s="58"/>
      <c r="P16" s="58"/>
    </row>
    <row r="17" spans="1:17" x14ac:dyDescent="0.3">
      <c r="A17" t="s">
        <v>155</v>
      </c>
      <c r="B17" s="58">
        <f>-Historicals!B90/B15</f>
        <v>0.508254183627318</v>
      </c>
      <c r="C17" s="58">
        <f>-Historicals!C90/C15</f>
        <v>0.58651362984218081</v>
      </c>
      <c r="D17" s="58">
        <f>-Historicals!D90/D15</f>
        <v>0.66962174940898345</v>
      </c>
      <c r="E17" s="58">
        <f>-Historicals!E90/E15</f>
        <v>0.74920137423904531</v>
      </c>
      <c r="F17" s="58">
        <f>-Historicals!F90/F15</f>
        <v>0.82303509639149774</v>
      </c>
      <c r="G17" s="58">
        <f>-Historicals!G90/G15</f>
        <v>0.91228951997989449</v>
      </c>
      <c r="H17" s="58">
        <f>-Historicals!H90/H15</f>
        <v>1.0177705977382876</v>
      </c>
      <c r="I17" s="58">
        <f>-Historicals!I90/I15</f>
        <v>1.1404271169605165</v>
      </c>
      <c r="J17" s="58"/>
      <c r="K17" s="58"/>
      <c r="L17" s="58"/>
      <c r="M17" s="58"/>
      <c r="N17" s="58"/>
      <c r="O17" s="58"/>
      <c r="P17" s="58"/>
    </row>
    <row r="18" spans="1:17" x14ac:dyDescent="0.3">
      <c r="A18" s="51" t="s">
        <v>129</v>
      </c>
      <c r="B18" s="56" t="str">
        <f>IFERROR(B17/A17-1,"nm")</f>
        <v>nm</v>
      </c>
      <c r="C18" s="56">
        <f t="shared" ref="C18:I18" si="4">IFERROR(C17/B17-1,"nm")</f>
        <v>0.15397698383186809</v>
      </c>
      <c r="D18" s="56">
        <f t="shared" si="4"/>
        <v>0.14169853067040461</v>
      </c>
      <c r="E18" s="56">
        <f t="shared" si="4"/>
        <v>0.11884265243818604</v>
      </c>
      <c r="F18" s="56">
        <f t="shared" si="4"/>
        <v>9.8549902190775418E-2</v>
      </c>
      <c r="G18" s="56">
        <f t="shared" si="4"/>
        <v>0.10844546481641237</v>
      </c>
      <c r="H18" s="56">
        <f t="shared" si="4"/>
        <v>0.11562237146023313</v>
      </c>
      <c r="I18" s="56">
        <f t="shared" si="4"/>
        <v>0.12051489745803123</v>
      </c>
      <c r="J18" s="57"/>
      <c r="K18" s="57"/>
      <c r="L18" s="57"/>
      <c r="M18" s="57"/>
      <c r="N18" s="57"/>
      <c r="O18" s="57"/>
      <c r="P18" s="57"/>
      <c r="Q18" t="s">
        <v>198</v>
      </c>
    </row>
    <row r="19" spans="1:17" x14ac:dyDescent="0.3">
      <c r="A19" s="51" t="s">
        <v>156</v>
      </c>
      <c r="B19" s="56">
        <f>B17/B16</f>
        <v>0.2747319911499016</v>
      </c>
      <c r="C19" s="56">
        <f t="shared" ref="C19:I19" si="5">C17/C16</f>
        <v>0.27153408788989852</v>
      </c>
      <c r="D19" s="56">
        <f t="shared" si="5"/>
        <v>0.26678157346971454</v>
      </c>
      <c r="E19" s="56">
        <f t="shared" si="5"/>
        <v>0.64034305490516696</v>
      </c>
      <c r="F19" s="56">
        <f t="shared" si="5"/>
        <v>0.33053618328975809</v>
      </c>
      <c r="G19" s="56">
        <f t="shared" si="5"/>
        <v>0.57018094998743407</v>
      </c>
      <c r="H19" s="56">
        <f t="shared" si="5"/>
        <v>0.2858906173422156</v>
      </c>
      <c r="I19" s="56">
        <f t="shared" si="5"/>
        <v>0.30411389785613774</v>
      </c>
      <c r="J19" s="56"/>
      <c r="K19" s="56"/>
      <c r="L19" s="56"/>
      <c r="M19" s="56"/>
      <c r="N19" s="56"/>
      <c r="O19" s="56"/>
      <c r="P19" s="56"/>
      <c r="Q19" t="s">
        <v>198</v>
      </c>
    </row>
    <row r="20" spans="1:17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</row>
    <row r="21" spans="1:17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  <c r="P21" s="3"/>
    </row>
    <row r="22" spans="1:17" x14ac:dyDescent="0.3">
      <c r="A22" t="s">
        <v>159</v>
      </c>
      <c r="B22" s="3">
        <f xml:space="preserve"> Historicals!B26</f>
        <v>2072</v>
      </c>
      <c r="C22" s="3">
        <f xml:space="preserve"> Historicals!C26</f>
        <v>2319</v>
      </c>
      <c r="D22" s="3">
        <f xml:space="preserve"> Historicals!D26</f>
        <v>2371</v>
      </c>
      <c r="E22" s="3">
        <f xml:space="preserve"> Historicals!E26</f>
        <v>996</v>
      </c>
      <c r="F22" s="3">
        <f xml:space="preserve"> Historicals!F26</f>
        <v>197</v>
      </c>
      <c r="G22" s="3">
        <f xml:space="preserve"> Historicals!G26</f>
        <v>439</v>
      </c>
      <c r="H22" s="3">
        <f xml:space="preserve"> Historicals!H26</f>
        <v>3587</v>
      </c>
      <c r="I22" s="3">
        <f xml:space="preserve"> Historicals!I26</f>
        <v>4423</v>
      </c>
      <c r="J22" s="3"/>
      <c r="K22" s="3"/>
      <c r="L22" s="3"/>
      <c r="M22" s="3"/>
      <c r="N22" s="3"/>
      <c r="O22" s="3"/>
      <c r="P22" s="3"/>
    </row>
    <row r="23" spans="1:17" x14ac:dyDescent="0.3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s="3"/>
      <c r="Q23" t="s">
        <v>203</v>
      </c>
    </row>
    <row r="24" spans="1:17" x14ac:dyDescent="0.3">
      <c r="A24" s="51" t="s">
        <v>161</v>
      </c>
      <c r="B24" s="56">
        <f>B23/B3</f>
        <v>0.18182412339466031</v>
      </c>
      <c r="C24" s="56">
        <f t="shared" ref="C24:I24" si="6">C23/C3</f>
        <v>0.1818631084754139</v>
      </c>
      <c r="D24" s="56">
        <f t="shared" si="6"/>
        <v>0.19458515283842795</v>
      </c>
      <c r="E24" s="56">
        <f t="shared" si="6"/>
        <v>0.17803665137236585</v>
      </c>
      <c r="F24" s="56">
        <f t="shared" si="6"/>
        <v>0.18615947030702765</v>
      </c>
      <c r="G24" s="56">
        <f t="shared" si="6"/>
        <v>0.21035745795791783</v>
      </c>
      <c r="H24" s="56">
        <f t="shared" si="6"/>
        <v>0.19042166240064665</v>
      </c>
      <c r="I24" s="56">
        <f t="shared" si="6"/>
        <v>0.20828516377649325</v>
      </c>
      <c r="J24" s="57"/>
      <c r="K24" s="57"/>
      <c r="L24" s="57"/>
      <c r="M24" s="57"/>
      <c r="N24" s="57"/>
      <c r="O24" s="57"/>
      <c r="P24" s="57"/>
    </row>
    <row r="25" spans="1:17" x14ac:dyDescent="0.3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  <c r="P25" s="3"/>
    </row>
    <row r="26" spans="1:17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  <c r="P26" s="3"/>
    </row>
    <row r="27" spans="1:17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  <c r="P27" s="3"/>
    </row>
    <row r="28" spans="1:17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  <c r="P28" s="3"/>
    </row>
    <row r="29" spans="1:17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</row>
    <row r="30" spans="1:17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  <c r="P30" s="3"/>
    </row>
    <row r="31" spans="1:17" ht="15" thickBot="1" x14ac:dyDescent="0.35">
      <c r="A31" s="6" t="s">
        <v>166</v>
      </c>
      <c r="B31" s="7">
        <f>SUM(B21:B23,B25:B30)</f>
        <v>19466</v>
      </c>
      <c r="C31" s="7">
        <f t="shared" ref="C31:I31" si="7">SUM(C21:C23,C25:C30)</f>
        <v>19205</v>
      </c>
      <c r="D31" s="7">
        <f t="shared" si="7"/>
        <v>21211</v>
      </c>
      <c r="E31" s="7">
        <f t="shared" si="7"/>
        <v>20257</v>
      </c>
      <c r="F31" s="7">
        <f t="shared" si="7"/>
        <v>21105</v>
      </c>
      <c r="G31" s="7">
        <f t="shared" si="7"/>
        <v>29094</v>
      </c>
      <c r="H31" s="7">
        <f t="shared" si="7"/>
        <v>34904</v>
      </c>
      <c r="I31" s="7">
        <f t="shared" si="7"/>
        <v>36963</v>
      </c>
      <c r="J31" s="7"/>
      <c r="K31" s="7"/>
      <c r="L31" s="7"/>
      <c r="M31" s="7"/>
      <c r="N31" s="7"/>
      <c r="O31" s="41"/>
      <c r="P31" s="41"/>
    </row>
    <row r="32" spans="1:17" ht="15" thickTop="1" x14ac:dyDescent="0.3">
      <c r="A32" s="87" t="s">
        <v>167</v>
      </c>
      <c r="B32" s="86">
        <f>SUM(B33:B38)</f>
        <v>6759</v>
      </c>
      <c r="C32" s="86">
        <f t="shared" ref="C32:I32" si="8">SUM(C33:C38)</f>
        <v>6947</v>
      </c>
      <c r="D32" s="86">
        <f t="shared" si="8"/>
        <v>8804</v>
      </c>
      <c r="E32" s="86">
        <f t="shared" si="8"/>
        <v>10445</v>
      </c>
      <c r="F32" s="86">
        <f t="shared" si="8"/>
        <v>12065</v>
      </c>
      <c r="G32" s="86">
        <f t="shared" si="8"/>
        <v>21039</v>
      </c>
      <c r="H32" s="86">
        <f t="shared" si="8"/>
        <v>22137</v>
      </c>
      <c r="I32" s="86">
        <f t="shared" si="8"/>
        <v>21682</v>
      </c>
      <c r="J32" s="3"/>
      <c r="K32" s="3"/>
      <c r="L32" s="3"/>
      <c r="M32" s="3"/>
      <c r="N32" s="3"/>
      <c r="O32" s="3"/>
      <c r="P32" s="3"/>
    </row>
    <row r="33" spans="1:17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  <c r="P33" s="3"/>
    </row>
    <row r="34" spans="1:17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  <c r="P34" s="3"/>
    </row>
    <row r="35" spans="1:17" x14ac:dyDescent="0.3">
      <c r="A35" t="s">
        <v>168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  <c r="P35" s="3"/>
    </row>
    <row r="36" spans="1:17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  <c r="P36" s="3"/>
    </row>
    <row r="37" spans="1:17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  <c r="P37" s="3"/>
    </row>
    <row r="38" spans="1:17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  <c r="P38" s="3"/>
    </row>
    <row r="39" spans="1:17" x14ac:dyDescent="0.3">
      <c r="A39" s="88" t="s">
        <v>170</v>
      </c>
      <c r="B39" s="89">
        <f>SUM(B40:B42)</f>
        <v>12707</v>
      </c>
      <c r="C39" s="89">
        <f t="shared" ref="C39:I39" si="9">SUM(C40:C42)</f>
        <v>12258</v>
      </c>
      <c r="D39" s="89">
        <f t="shared" si="9"/>
        <v>12407</v>
      </c>
      <c r="E39" s="89">
        <f t="shared" si="9"/>
        <v>9812</v>
      </c>
      <c r="F39" s="89">
        <f t="shared" si="9"/>
        <v>9040</v>
      </c>
      <c r="G39" s="89">
        <f t="shared" si="9"/>
        <v>8055</v>
      </c>
      <c r="H39" s="89">
        <f t="shared" si="9"/>
        <v>12767</v>
      </c>
      <c r="I39" s="89">
        <f t="shared" si="9"/>
        <v>15281</v>
      </c>
      <c r="J39" s="3"/>
      <c r="K39" s="3"/>
      <c r="L39" s="3"/>
      <c r="M39" s="3"/>
      <c r="N39" s="3"/>
      <c r="O39" s="3"/>
      <c r="P39" s="3"/>
    </row>
    <row r="40" spans="1:17" x14ac:dyDescent="0.3">
      <c r="A40" s="2" t="s">
        <v>171</v>
      </c>
      <c r="B40" s="3">
        <f>Historicals!B54+Historicals!B55</f>
        <v>6776</v>
      </c>
      <c r="C40" s="3">
        <f>Historicals!C54+Historicals!C55</f>
        <v>7789</v>
      </c>
      <c r="D40" s="3">
        <f>Historicals!D54+Historicals!D55</f>
        <v>5713</v>
      </c>
      <c r="E40" s="3">
        <f>Historicals!E54+Historicals!E55</f>
        <v>6387</v>
      </c>
      <c r="F40" s="3">
        <f>Historicals!F54+Historicals!F55</f>
        <v>7166</v>
      </c>
      <c r="G40" s="3">
        <f>Historicals!G54+Historicals!G55</f>
        <v>8302</v>
      </c>
      <c r="H40" s="3">
        <f>Historicals!H54+Historicals!H55</f>
        <v>9968</v>
      </c>
      <c r="I40" s="3">
        <f>Historicals!I54+Historicals!I55</f>
        <v>11487</v>
      </c>
      <c r="J40" s="3"/>
      <c r="K40" s="3"/>
      <c r="L40" s="3"/>
      <c r="M40" s="3"/>
      <c r="N40" s="3"/>
      <c r="O40" s="3"/>
      <c r="P40" s="3"/>
    </row>
    <row r="41" spans="1:17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  <c r="P41" s="3"/>
    </row>
    <row r="42" spans="1:17" x14ac:dyDescent="0.3">
      <c r="A42" s="2" t="s">
        <v>173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s="3"/>
      <c r="P42" s="3"/>
    </row>
    <row r="43" spans="1:17" ht="15" thickBot="1" x14ac:dyDescent="0.35">
      <c r="A43" s="6" t="s">
        <v>174</v>
      </c>
      <c r="B43" s="7">
        <f>SUM(B33:B38,B40:B42)</f>
        <v>19466</v>
      </c>
      <c r="C43" s="7">
        <f t="shared" ref="C43:I43" si="10">SUM(C33:C38,C40:C42)</f>
        <v>19205</v>
      </c>
      <c r="D43" s="7">
        <f t="shared" si="10"/>
        <v>21211</v>
      </c>
      <c r="E43" s="7">
        <f t="shared" si="10"/>
        <v>20257</v>
      </c>
      <c r="F43" s="7">
        <f t="shared" si="10"/>
        <v>21105</v>
      </c>
      <c r="G43" s="7">
        <f t="shared" si="10"/>
        <v>29094</v>
      </c>
      <c r="H43" s="7">
        <f t="shared" si="10"/>
        <v>34904</v>
      </c>
      <c r="I43" s="7">
        <f t="shared" si="10"/>
        <v>36963</v>
      </c>
      <c r="J43" s="7"/>
      <c r="K43" s="7"/>
      <c r="L43" s="7"/>
      <c r="M43" s="7"/>
      <c r="N43" s="7"/>
      <c r="O43" s="41"/>
      <c r="P43" s="41"/>
    </row>
    <row r="44" spans="1:17" s="1" customFormat="1" ht="15" thickTop="1" x14ac:dyDescent="0.3">
      <c r="A44" s="61" t="s">
        <v>175</v>
      </c>
      <c r="B44" s="84">
        <f>B31-B43</f>
        <v>0</v>
      </c>
      <c r="C44" s="84">
        <f t="shared" ref="C44:I44" si="11">C31-C43</f>
        <v>0</v>
      </c>
      <c r="D44" s="84">
        <f t="shared" si="11"/>
        <v>0</v>
      </c>
      <c r="E44" s="84">
        <f t="shared" si="11"/>
        <v>0</v>
      </c>
      <c r="F44" s="84">
        <f t="shared" si="11"/>
        <v>0</v>
      </c>
      <c r="G44" s="84">
        <f t="shared" si="11"/>
        <v>0</v>
      </c>
      <c r="H44" s="84">
        <f t="shared" si="11"/>
        <v>0</v>
      </c>
      <c r="I44" s="84">
        <f t="shared" si="11"/>
        <v>0</v>
      </c>
      <c r="J44" s="61"/>
      <c r="K44" s="61"/>
      <c r="L44" s="61"/>
      <c r="M44" s="61"/>
      <c r="N44" s="61"/>
      <c r="O44" s="61"/>
      <c r="P44" s="61"/>
    </row>
    <row r="45" spans="1:17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</row>
    <row r="46" spans="1:17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s="9"/>
      <c r="Q46" t="s">
        <v>202</v>
      </c>
    </row>
    <row r="47" spans="1:17" x14ac:dyDescent="0.3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s="59"/>
      <c r="P47" s="59"/>
      <c r="Q47" t="s">
        <v>202</v>
      </c>
    </row>
    <row r="48" spans="1:17" x14ac:dyDescent="0.3">
      <c r="A48" t="s">
        <v>176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  <c r="P48" s="3"/>
      <c r="Q48" t="s">
        <v>206</v>
      </c>
    </row>
    <row r="49" spans="1:17" x14ac:dyDescent="0.3">
      <c r="A49" s="1" t="s">
        <v>177</v>
      </c>
      <c r="B49" s="9">
        <f>B46-B48</f>
        <v>2971</v>
      </c>
      <c r="C49" s="9">
        <f t="shared" ref="C49:I49" si="12">C46-C48</f>
        <v>3894</v>
      </c>
      <c r="D49" s="9">
        <f t="shared" si="12"/>
        <v>4242</v>
      </c>
      <c r="E49" s="9">
        <f t="shared" si="12"/>
        <v>3850</v>
      </c>
      <c r="F49" s="9">
        <f t="shared" si="12"/>
        <v>4093</v>
      </c>
      <c r="G49" s="9">
        <f t="shared" si="12"/>
        <v>1948</v>
      </c>
      <c r="H49" s="9">
        <f t="shared" si="12"/>
        <v>5746</v>
      </c>
      <c r="I49" s="9">
        <f t="shared" si="12"/>
        <v>5625</v>
      </c>
      <c r="J49" s="9"/>
      <c r="K49" s="9"/>
      <c r="L49" s="9"/>
      <c r="M49" s="9"/>
      <c r="N49" s="9"/>
      <c r="O49" s="9"/>
      <c r="P49" s="9"/>
    </row>
    <row r="50" spans="1:17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>
        <f>Historicals!J100</f>
        <v>0</v>
      </c>
      <c r="K50" s="3">
        <f>Historicals!K100</f>
        <v>0</v>
      </c>
      <c r="L50" s="3">
        <f>Historicals!L100</f>
        <v>0</v>
      </c>
      <c r="M50" s="3">
        <f>Historicals!M100</f>
        <v>0</v>
      </c>
      <c r="N50" s="3">
        <f>Historicals!N100</f>
        <v>0</v>
      </c>
      <c r="O50" s="3"/>
      <c r="P50" s="3"/>
      <c r="Q50" t="s">
        <v>206</v>
      </c>
    </row>
    <row r="51" spans="1:17" x14ac:dyDescent="0.3">
      <c r="A51" t="s">
        <v>179</v>
      </c>
      <c r="B51" s="3">
        <f>-B23+(3434+3947-1930)</f>
        <v>-113</v>
      </c>
      <c r="C51" s="3">
        <f>-C23+B23</f>
        <v>-324</v>
      </c>
      <c r="D51" s="3">
        <f>-D23+C23</f>
        <v>-796</v>
      </c>
      <c r="E51" s="3">
        <f>-E23+D23</f>
        <v>204</v>
      </c>
      <c r="F51" s="3">
        <f t="shared" ref="F51:H51" si="13">E23-F23</f>
        <v>-802</v>
      </c>
      <c r="G51" s="3">
        <f t="shared" si="13"/>
        <v>-586</v>
      </c>
      <c r="H51" s="3">
        <f t="shared" si="13"/>
        <v>-613</v>
      </c>
      <c r="I51" s="3">
        <f>H23-I23</f>
        <v>-1248</v>
      </c>
      <c r="J51" s="3">
        <f t="shared" ref="J51:N51" si="14">+J22</f>
        <v>0</v>
      </c>
      <c r="K51" s="3">
        <f t="shared" si="14"/>
        <v>0</v>
      </c>
      <c r="L51" s="3">
        <f t="shared" si="14"/>
        <v>0</v>
      </c>
      <c r="M51" s="3">
        <f t="shared" si="14"/>
        <v>0</v>
      </c>
      <c r="N51" s="3">
        <f t="shared" si="14"/>
        <v>0</v>
      </c>
      <c r="O51" s="3"/>
      <c r="P51" s="3"/>
      <c r="Q51" t="s">
        <v>207</v>
      </c>
    </row>
    <row r="52" spans="1:17" x14ac:dyDescent="0.3">
      <c r="A52" t="s">
        <v>135</v>
      </c>
      <c r="B52" s="3">
        <f>Historicals!B81-Historicals!B102</f>
        <v>-1319</v>
      </c>
      <c r="C52" s="3">
        <f>Historicals!C81-Historicals!C102</f>
        <v>-1395</v>
      </c>
      <c r="D52" s="3">
        <f>Historicals!D81-Historicals!D102</f>
        <v>-1371</v>
      </c>
      <c r="E52" s="3">
        <f>Historicals!E81-Historicals!E102</f>
        <v>-1322</v>
      </c>
      <c r="F52" s="3">
        <f>Historicals!F81-Historicals!F102</f>
        <v>-1279</v>
      </c>
      <c r="G52" s="3">
        <f>Historicals!G81-Historicals!G102</f>
        <v>-1207</v>
      </c>
      <c r="H52" s="3">
        <f>Historicals!H81-Historicals!H102</f>
        <v>-874</v>
      </c>
      <c r="I52" s="3">
        <f>Historicals!I81-Historicals!I102</f>
        <v>-918</v>
      </c>
      <c r="J52" s="3"/>
      <c r="K52" s="3"/>
      <c r="L52" s="3"/>
      <c r="M52" s="3"/>
      <c r="N52" s="3"/>
      <c r="O52" s="3" t="s">
        <v>218</v>
      </c>
      <c r="P52" s="3"/>
      <c r="Q52" t="s">
        <v>208</v>
      </c>
    </row>
    <row r="53" spans="1:17" x14ac:dyDescent="0.3">
      <c r="A53" s="1" t="s">
        <v>180</v>
      </c>
      <c r="B53" s="9">
        <f>B47+B49-B51-B52</f>
        <v>5009</v>
      </c>
      <c r="C53" s="9">
        <f t="shared" ref="C53:I53" si="15">C47+C49-C51-C52</f>
        <v>6262</v>
      </c>
      <c r="D53" s="9">
        <f t="shared" si="15"/>
        <v>7115</v>
      </c>
      <c r="E53" s="9">
        <f t="shared" si="15"/>
        <v>5715</v>
      </c>
      <c r="F53" s="9">
        <f t="shared" si="15"/>
        <v>6879</v>
      </c>
      <c r="G53" s="9">
        <f t="shared" si="15"/>
        <v>4462</v>
      </c>
      <c r="H53" s="9">
        <f t="shared" si="15"/>
        <v>7977</v>
      </c>
      <c r="I53" s="9">
        <f t="shared" si="15"/>
        <v>8508</v>
      </c>
      <c r="J53" s="9"/>
      <c r="K53" s="9"/>
      <c r="L53" s="9"/>
      <c r="M53" s="9"/>
      <c r="N53" s="9"/>
      <c r="O53" s="9"/>
      <c r="P53" s="9"/>
      <c r="Q53" t="s">
        <v>209</v>
      </c>
    </row>
    <row r="54" spans="1:17" x14ac:dyDescent="0.3">
      <c r="A54" t="s">
        <v>181</v>
      </c>
      <c r="B54" s="3">
        <f>Historicals!B76-('Three Statements'!B49+'Three Statements'!B51+'Three Statements'!B47)</f>
        <v>1216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-306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1907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  <c r="P54" s="3" t="s">
        <v>210</v>
      </c>
      <c r="Q54" s="92" t="s">
        <v>217</v>
      </c>
    </row>
    <row r="55" spans="1:17" x14ac:dyDescent="0.3">
      <c r="A55" s="27" t="s">
        <v>182</v>
      </c>
      <c r="B55" s="26">
        <f>B49+B51+B47+B54</f>
        <v>4680</v>
      </c>
      <c r="C55" s="26">
        <f>C49+C51+C47+C54</f>
        <v>3096</v>
      </c>
      <c r="D55" s="26">
        <f t="shared" ref="D55:I55" si="16">D49+D51+D47+D54</f>
        <v>3846</v>
      </c>
      <c r="E55" s="26">
        <f t="shared" si="16"/>
        <v>4955</v>
      </c>
      <c r="F55" s="26">
        <f t="shared" si="16"/>
        <v>5903</v>
      </c>
      <c r="G55" s="26">
        <f t="shared" si="16"/>
        <v>2485</v>
      </c>
      <c r="H55" s="26">
        <f t="shared" si="16"/>
        <v>6657</v>
      </c>
      <c r="I55" s="26">
        <f t="shared" si="16"/>
        <v>5188</v>
      </c>
      <c r="J55" s="26"/>
      <c r="K55" s="26"/>
      <c r="L55" s="26"/>
      <c r="M55" s="26"/>
      <c r="N55" s="26"/>
      <c r="O55" s="41"/>
      <c r="P55" s="41" t="s">
        <v>215</v>
      </c>
    </row>
    <row r="56" spans="1:17" x14ac:dyDescent="0.3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90" t="s">
        <v>211</v>
      </c>
    </row>
    <row r="57" spans="1:17" x14ac:dyDescent="0.3">
      <c r="A57" t="s">
        <v>184</v>
      </c>
      <c r="B57" s="85">
        <f>SUM(Historicals!B78:B80,Historicals!B82)</f>
        <v>938</v>
      </c>
      <c r="C57" s="85">
        <f>SUM(Historicals!C78:C80,Historicals!C82)</f>
        <v>109</v>
      </c>
      <c r="D57" s="85">
        <f>SUM(Historicals!D78:D80,Historicals!D82)</f>
        <v>97</v>
      </c>
      <c r="E57" s="85">
        <f>SUM(Historicals!E78:E80,Historicals!E82)</f>
        <v>1304</v>
      </c>
      <c r="F57" s="85">
        <f>SUM(Historicals!F78:F80,Historicals!F82)</f>
        <v>855</v>
      </c>
      <c r="G57" s="85">
        <f>SUM(Historicals!G78:G80,Historicals!G82)</f>
        <v>58</v>
      </c>
      <c r="H57" s="85">
        <f>SUM(Historicals!H78:H80,Historicals!H82)</f>
        <v>-3105</v>
      </c>
      <c r="I57" s="85">
        <f>SUM(Historicals!I78:I80,Historicals!I82)</f>
        <v>-766</v>
      </c>
      <c r="J57" s="3"/>
      <c r="K57" s="3"/>
      <c r="L57" s="3"/>
      <c r="M57" s="3"/>
      <c r="N57" s="3"/>
      <c r="O57" s="3"/>
      <c r="P57" s="90" t="s">
        <v>212</v>
      </c>
    </row>
    <row r="58" spans="1:17" x14ac:dyDescent="0.3">
      <c r="A58" s="27" t="s">
        <v>185</v>
      </c>
      <c r="B58" s="26">
        <f t="shared" ref="B58" si="17">B56+B57+B52</f>
        <v>-381</v>
      </c>
      <c r="C58" s="26">
        <f t="shared" ref="C58:I58" si="18">C56+C57+C52</f>
        <v>-1286</v>
      </c>
      <c r="D58" s="26">
        <f t="shared" si="18"/>
        <v>-1274</v>
      </c>
      <c r="E58" s="26">
        <f t="shared" si="18"/>
        <v>-18</v>
      </c>
      <c r="F58" s="26">
        <f t="shared" si="18"/>
        <v>-424</v>
      </c>
      <c r="G58" s="26">
        <f t="shared" si="18"/>
        <v>-1149</v>
      </c>
      <c r="H58" s="26">
        <f t="shared" si="18"/>
        <v>-3979</v>
      </c>
      <c r="I58" s="26">
        <f t="shared" si="18"/>
        <v>-1684</v>
      </c>
      <c r="J58" s="26"/>
      <c r="K58" s="26"/>
      <c r="L58" s="26"/>
      <c r="M58" s="26"/>
      <c r="N58" s="26"/>
      <c r="O58" s="41"/>
      <c r="P58" s="91" t="s">
        <v>213</v>
      </c>
      <c r="Q58" t="s">
        <v>216</v>
      </c>
    </row>
    <row r="59" spans="1:17" x14ac:dyDescent="0.3">
      <c r="A59" t="s">
        <v>186</v>
      </c>
      <c r="B59" s="3">
        <f>Historicals!B88+Historicals!B89</f>
        <v>-1802</v>
      </c>
      <c r="C59" s="3">
        <f>Historicals!C88+Historicals!C89</f>
        <v>-2450</v>
      </c>
      <c r="D59" s="3">
        <f>Historicals!D88+Historicals!D89</f>
        <v>-2734</v>
      </c>
      <c r="E59" s="3">
        <f>Historicals!E88+Historicals!E89</f>
        <v>-3521</v>
      </c>
      <c r="F59" s="3">
        <f>Historicals!F88+Historicals!F89</f>
        <v>-3586</v>
      </c>
      <c r="G59" s="3">
        <f>Historicals!G88+Historicals!G89</f>
        <v>-2182</v>
      </c>
      <c r="H59" s="3">
        <f>Historicals!H88+Historicals!H89</f>
        <v>564</v>
      </c>
      <c r="I59" s="3">
        <f>Historicals!I88+Historicals!I89</f>
        <v>-2863</v>
      </c>
      <c r="J59" s="3"/>
      <c r="K59" s="3"/>
      <c r="L59" s="60"/>
      <c r="M59" s="3"/>
      <c r="N59" s="3"/>
      <c r="O59" s="3"/>
      <c r="P59" s="3"/>
    </row>
    <row r="60" spans="1:17" x14ac:dyDescent="0.3">
      <c r="A60" s="51" t="s">
        <v>129</v>
      </c>
      <c r="B60" s="56" t="str">
        <f>IFERROR(B59/A59-1,"nm")</f>
        <v>nm</v>
      </c>
      <c r="C60" s="56">
        <f t="shared" ref="C60:I60" si="19">IFERROR(C59/B59-1,"nm")</f>
        <v>0.35960044395116531</v>
      </c>
      <c r="D60" s="56">
        <f t="shared" si="19"/>
        <v>0.11591836734693883</v>
      </c>
      <c r="E60" s="56">
        <f t="shared" si="19"/>
        <v>0.28785662033650339</v>
      </c>
      <c r="F60" s="56">
        <f t="shared" si="19"/>
        <v>1.8460664583924924E-2</v>
      </c>
      <c r="G60" s="56">
        <f t="shared" si="19"/>
        <v>-0.39152258784160621</v>
      </c>
      <c r="H60" s="56">
        <f t="shared" si="19"/>
        <v>-1.2584784601283228</v>
      </c>
      <c r="I60" s="56">
        <f t="shared" si="19"/>
        <v>-6.0762411347517729</v>
      </c>
      <c r="J60" s="56"/>
      <c r="K60" s="56"/>
      <c r="L60" s="56"/>
      <c r="M60" s="57"/>
      <c r="N60" s="57"/>
      <c r="O60" s="57"/>
      <c r="P60" s="57"/>
    </row>
    <row r="61" spans="1:17" x14ac:dyDescent="0.3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  <c r="P61" s="3"/>
    </row>
    <row r="62" spans="1:17" x14ac:dyDescent="0.3">
      <c r="A62" t="s">
        <v>188</v>
      </c>
      <c r="B62" s="3">
        <f>SUM(Historicals!B85:B87)</f>
        <v>-89</v>
      </c>
      <c r="C62" s="3">
        <f>SUM(Historicals!C85:C87)</f>
        <v>801</v>
      </c>
      <c r="D62" s="3">
        <f>SUM(Historicals!D85:D87)</f>
        <v>1809</v>
      </c>
      <c r="E62" s="3">
        <f>SUM(Historicals!E85:E87)</f>
        <v>13</v>
      </c>
      <c r="F62" s="3">
        <f>SUM(Historicals!F85:F87)</f>
        <v>-325</v>
      </c>
      <c r="G62" s="3">
        <f>SUM(Historicals!G85:G87)</f>
        <v>6183</v>
      </c>
      <c r="H62" s="3">
        <f>SUM(Historicals!H85:H87)</f>
        <v>-249</v>
      </c>
      <c r="I62" s="3">
        <f>SUM(Historicals!I85:I87)</f>
        <v>15</v>
      </c>
      <c r="J62" s="3"/>
      <c r="K62" s="3"/>
      <c r="L62" s="3"/>
      <c r="M62" s="3"/>
      <c r="N62" s="3"/>
      <c r="O62" s="3"/>
      <c r="P62" s="3"/>
    </row>
    <row r="63" spans="1:17" x14ac:dyDescent="0.3">
      <c r="A63" t="s">
        <v>189</v>
      </c>
      <c r="B63" s="3">
        <f>Historicals!B91</f>
        <v>0</v>
      </c>
      <c r="C63" s="3">
        <f>Historicals!C91</f>
        <v>0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  <c r="P63" s="3"/>
    </row>
    <row r="64" spans="1:17" x14ac:dyDescent="0.3">
      <c r="A64" s="27" t="s">
        <v>190</v>
      </c>
      <c r="B64" s="26">
        <f>SUM(B59,B61:B63)</f>
        <v>-2790</v>
      </c>
      <c r="C64" s="26">
        <f t="shared" ref="C64:I64" si="20">C59+C61+C62+C63</f>
        <v>-2671</v>
      </c>
      <c r="D64" s="26">
        <f t="shared" si="20"/>
        <v>-2148</v>
      </c>
      <c r="E64" s="26">
        <f t="shared" si="20"/>
        <v>-4835</v>
      </c>
      <c r="F64" s="26">
        <f t="shared" si="20"/>
        <v>-5293</v>
      </c>
      <c r="G64" s="26">
        <f t="shared" si="20"/>
        <v>2491</v>
      </c>
      <c r="H64" s="26">
        <f t="shared" si="20"/>
        <v>-1459</v>
      </c>
      <c r="I64" s="26">
        <f t="shared" si="20"/>
        <v>-4836</v>
      </c>
      <c r="J64" s="26"/>
      <c r="K64" s="26"/>
      <c r="L64" s="26"/>
      <c r="M64" s="26"/>
      <c r="N64" s="26"/>
      <c r="O64" s="41"/>
      <c r="P64" s="41"/>
    </row>
    <row r="65" spans="1:17" x14ac:dyDescent="0.3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  <c r="L65" s="3"/>
      <c r="M65" s="3"/>
      <c r="N65" s="3"/>
      <c r="O65" s="3"/>
      <c r="P65" s="3"/>
    </row>
    <row r="66" spans="1:17" x14ac:dyDescent="0.3">
      <c r="A66" s="27" t="s">
        <v>192</v>
      </c>
      <c r="B66" s="26">
        <f>B55+B58+B64+B65</f>
        <v>1426</v>
      </c>
      <c r="C66" s="26">
        <f t="shared" ref="C66:I66" si="21">C55+C58+C64+C65</f>
        <v>-966</v>
      </c>
      <c r="D66" s="26">
        <f t="shared" si="21"/>
        <v>404</v>
      </c>
      <c r="E66" s="26">
        <f t="shared" si="21"/>
        <v>147</v>
      </c>
      <c r="F66" s="26">
        <f t="shared" si="21"/>
        <v>57</v>
      </c>
      <c r="G66" s="26">
        <f t="shared" si="21"/>
        <v>3761</v>
      </c>
      <c r="H66" s="26">
        <f t="shared" si="21"/>
        <v>1362</v>
      </c>
      <c r="I66" s="26">
        <f t="shared" si="21"/>
        <v>-1475</v>
      </c>
      <c r="J66" s="26"/>
      <c r="K66" s="26"/>
      <c r="L66" s="26"/>
      <c r="M66" s="26"/>
      <c r="N66" s="26"/>
      <c r="O66" s="41"/>
      <c r="P66" s="41"/>
    </row>
    <row r="67" spans="1:17" x14ac:dyDescent="0.3">
      <c r="A67" t="s">
        <v>193</v>
      </c>
      <c r="B67" s="3">
        <v>2220</v>
      </c>
      <c r="C67" s="3">
        <f>B68</f>
        <v>3646</v>
      </c>
      <c r="D67" s="3">
        <f t="shared" ref="D67:I67" si="22">C68</f>
        <v>2680</v>
      </c>
      <c r="E67" s="3">
        <f t="shared" si="22"/>
        <v>3084</v>
      </c>
      <c r="F67" s="3">
        <f t="shared" si="22"/>
        <v>3231</v>
      </c>
      <c r="G67" s="3">
        <f t="shared" si="22"/>
        <v>3288</v>
      </c>
      <c r="H67" s="3">
        <f t="shared" si="22"/>
        <v>7049</v>
      </c>
      <c r="I67" s="3">
        <f t="shared" si="22"/>
        <v>8411</v>
      </c>
      <c r="J67" s="3"/>
      <c r="K67" s="3"/>
      <c r="L67" s="3"/>
      <c r="M67" s="3"/>
      <c r="N67" s="3"/>
      <c r="O67" s="3"/>
      <c r="P67" s="90" t="s">
        <v>214</v>
      </c>
    </row>
    <row r="68" spans="1:17" ht="15" thickBot="1" x14ac:dyDescent="0.35">
      <c r="A68" s="6" t="s">
        <v>194</v>
      </c>
      <c r="B68" s="7">
        <f>B66+B67</f>
        <v>3646</v>
      </c>
      <c r="C68" s="7">
        <f>C66+C67</f>
        <v>2680</v>
      </c>
      <c r="D68" s="7">
        <f t="shared" ref="D68:I68" si="23">D66+D67</f>
        <v>3084</v>
      </c>
      <c r="E68" s="7">
        <f t="shared" si="23"/>
        <v>3231</v>
      </c>
      <c r="F68" s="7">
        <f t="shared" si="23"/>
        <v>3288</v>
      </c>
      <c r="G68" s="7">
        <f t="shared" si="23"/>
        <v>7049</v>
      </c>
      <c r="H68" s="7">
        <f t="shared" si="23"/>
        <v>8411</v>
      </c>
      <c r="I68" s="7">
        <f t="shared" si="23"/>
        <v>6936</v>
      </c>
      <c r="J68" s="7"/>
      <c r="K68" s="7"/>
      <c r="L68" s="7"/>
      <c r="M68" s="7"/>
      <c r="N68" s="7"/>
      <c r="O68" s="41"/>
      <c r="P68" s="41"/>
    </row>
    <row r="69" spans="1:17" ht="15" thickTop="1" x14ac:dyDescent="0.3">
      <c r="A69" s="61" t="s">
        <v>175</v>
      </c>
      <c r="B69" s="48">
        <f>B68-B21</f>
        <v>-206</v>
      </c>
      <c r="C69" s="48">
        <f t="shared" ref="C69:I69" si="24">C68-C21</f>
        <v>-458</v>
      </c>
      <c r="D69" s="48">
        <f t="shared" si="24"/>
        <v>-724</v>
      </c>
      <c r="E69" s="48">
        <f t="shared" si="24"/>
        <v>-1018</v>
      </c>
      <c r="F69" s="48">
        <f t="shared" si="24"/>
        <v>-1178</v>
      </c>
      <c r="G69" s="48">
        <f t="shared" si="24"/>
        <v>-1299</v>
      </c>
      <c r="H69" s="48">
        <f t="shared" si="24"/>
        <v>-1478</v>
      </c>
      <c r="I69" s="48">
        <f t="shared" si="24"/>
        <v>-1638</v>
      </c>
      <c r="J69" s="48">
        <f t="shared" ref="J69:N69" si="25">J21-J68</f>
        <v>0</v>
      </c>
      <c r="K69" s="48">
        <f t="shared" si="25"/>
        <v>0</v>
      </c>
      <c r="L69" s="48">
        <f t="shared" si="25"/>
        <v>0</v>
      </c>
      <c r="M69" s="48">
        <f t="shared" si="25"/>
        <v>0</v>
      </c>
      <c r="N69" s="48">
        <f t="shared" si="25"/>
        <v>0</v>
      </c>
      <c r="O69" s="48"/>
      <c r="P69" s="48"/>
    </row>
    <row r="70" spans="1:17" x14ac:dyDescent="0.3">
      <c r="A70" s="1" t="s">
        <v>195</v>
      </c>
      <c r="B70" s="48">
        <f>B33+B36 - (B21+B22)</f>
        <v>-4738</v>
      </c>
      <c r="C70" s="48">
        <f t="shared" ref="C70:I70" si="26">C33+C36 - (C21+C22)</f>
        <v>-3403</v>
      </c>
      <c r="D70" s="48">
        <f t="shared" si="26"/>
        <v>-2702</v>
      </c>
      <c r="E70" s="48">
        <f t="shared" si="26"/>
        <v>-1771</v>
      </c>
      <c r="F70" s="48">
        <f t="shared" si="26"/>
        <v>-1193</v>
      </c>
      <c r="G70" s="48">
        <f t="shared" si="26"/>
        <v>622</v>
      </c>
      <c r="H70" s="48">
        <f t="shared" si="26"/>
        <v>-4063</v>
      </c>
      <c r="I70" s="48">
        <f t="shared" si="26"/>
        <v>-3577</v>
      </c>
      <c r="J70" s="48"/>
      <c r="K70" s="48"/>
      <c r="L70" s="48"/>
      <c r="M70" s="48"/>
      <c r="N70" s="48"/>
      <c r="O70" s="48"/>
      <c r="P70" s="48"/>
      <c r="Q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2023-10-19T16:21:35Z</dcterms:modified>
</cp:coreProperties>
</file>