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C:\Users\HOR101544\Downloads\QCP SAM\"/>
    </mc:Choice>
  </mc:AlternateContent>
  <xr:revisionPtr revIDLastSave="0" documentId="13_ncr:1_{AEB9334D-C11C-43D4-BAEA-FD1FA186E3B3}" xr6:coauthVersionLast="47" xr6:coauthVersionMax="47" xr10:uidLastSave="{00000000-0000-0000-0000-000000000000}"/>
  <bookViews>
    <workbookView xWindow="-120" yWindow="-120" windowWidth="29040" windowHeight="15840" activeTab="1"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8" i="1" l="1"/>
  <c r="D128" i="1"/>
  <c r="E128" i="1"/>
  <c r="F128" i="1"/>
  <c r="G128" i="1"/>
  <c r="H128" i="1"/>
  <c r="I128" i="1"/>
  <c r="B128" i="1"/>
  <c r="B135" i="1"/>
  <c r="B3" i="3"/>
  <c r="B8" i="3"/>
  <c r="C170" i="3"/>
  <c r="C172" i="3" s="1"/>
  <c r="D170" i="3"/>
  <c r="E170" i="3"/>
  <c r="F170" i="3"/>
  <c r="G170" i="3"/>
  <c r="G172" i="3" s="1"/>
  <c r="H170" i="3"/>
  <c r="H172" i="3" s="1"/>
  <c r="I170" i="3"/>
  <c r="I172" i="3" s="1"/>
  <c r="B170" i="3"/>
  <c r="C143" i="3"/>
  <c r="D143" i="3"/>
  <c r="D8" i="3" s="1"/>
  <c r="E143" i="3"/>
  <c r="F143" i="3"/>
  <c r="F144" i="3" s="1"/>
  <c r="G143" i="3"/>
  <c r="H143" i="3"/>
  <c r="I143" i="3"/>
  <c r="I145" i="3" s="1"/>
  <c r="B143" i="3"/>
  <c r="B116" i="3"/>
  <c r="B118" i="3" s="1"/>
  <c r="C89" i="3"/>
  <c r="D89" i="3"/>
  <c r="E89" i="3"/>
  <c r="E90" i="3" s="1"/>
  <c r="F89" i="3"/>
  <c r="G89" i="3"/>
  <c r="G86" i="3" s="1"/>
  <c r="G87" i="3" s="1"/>
  <c r="H89" i="3"/>
  <c r="H90" i="3" s="1"/>
  <c r="I89" i="3"/>
  <c r="I90" i="3" s="1"/>
  <c r="B89" i="3"/>
  <c r="C3" i="3"/>
  <c r="D3" i="3"/>
  <c r="E3" i="3"/>
  <c r="F3" i="3"/>
  <c r="G3" i="3"/>
  <c r="H3" i="3"/>
  <c r="I3" i="3"/>
  <c r="C180" i="3"/>
  <c r="D180" i="3"/>
  <c r="E180" i="3"/>
  <c r="F180" i="3"/>
  <c r="F181" i="3" s="1"/>
  <c r="G180" i="3"/>
  <c r="G181" i="3" s="1"/>
  <c r="H180" i="3"/>
  <c r="H181" i="3" s="1"/>
  <c r="I180" i="3"/>
  <c r="I181" i="3" s="1"/>
  <c r="C55" i="3"/>
  <c r="D55" i="3"/>
  <c r="E55" i="3"/>
  <c r="F55" i="3"/>
  <c r="F56" i="3" s="1"/>
  <c r="F58" i="3" s="1"/>
  <c r="G55" i="3"/>
  <c r="G56" i="3" s="1"/>
  <c r="G58" i="3" s="1"/>
  <c r="H55" i="3"/>
  <c r="H56" i="3" s="1"/>
  <c r="H58" i="3" s="1"/>
  <c r="I55" i="3"/>
  <c r="I56" i="3" s="1"/>
  <c r="I58" i="3" s="1"/>
  <c r="B55" i="3"/>
  <c r="C51" i="3"/>
  <c r="C45" i="3" s="1"/>
  <c r="D51" i="3"/>
  <c r="E51" i="3"/>
  <c r="F51" i="3"/>
  <c r="G51" i="3"/>
  <c r="H51" i="3"/>
  <c r="I51" i="3"/>
  <c r="B51" i="3"/>
  <c r="B47" i="3"/>
  <c r="C47" i="3"/>
  <c r="D47" i="3"/>
  <c r="E47" i="3"/>
  <c r="F47" i="3"/>
  <c r="G47" i="3"/>
  <c r="H47" i="3"/>
  <c r="I47" i="3"/>
  <c r="C41" i="3"/>
  <c r="C14" i="3" s="1"/>
  <c r="B41" i="3"/>
  <c r="B14" i="3" s="1"/>
  <c r="C234" i="3"/>
  <c r="D234" i="3"/>
  <c r="E234" i="3"/>
  <c r="F234" i="3"/>
  <c r="G234" i="3"/>
  <c r="G235" i="3" s="1"/>
  <c r="H234" i="3"/>
  <c r="I234" i="3"/>
  <c r="F135" i="1"/>
  <c r="D14" i="3"/>
  <c r="E14" i="3"/>
  <c r="F14" i="3"/>
  <c r="G14" i="3"/>
  <c r="H14" i="3"/>
  <c r="I14" i="3"/>
  <c r="C11" i="3"/>
  <c r="D11" i="3"/>
  <c r="E11" i="3"/>
  <c r="F11" i="3"/>
  <c r="G11" i="3"/>
  <c r="H11" i="3"/>
  <c r="I11" i="3"/>
  <c r="B11" i="3"/>
  <c r="C197" i="3"/>
  <c r="C198" i="3" s="1"/>
  <c r="D197" i="3"/>
  <c r="D198" i="3" s="1"/>
  <c r="E197" i="3"/>
  <c r="E194" i="3" s="1"/>
  <c r="F197" i="3"/>
  <c r="G197" i="3"/>
  <c r="G199" i="3" s="1"/>
  <c r="H197" i="3"/>
  <c r="H199" i="3" s="1"/>
  <c r="I197" i="3"/>
  <c r="B197" i="3"/>
  <c r="C224" i="3"/>
  <c r="D224" i="3"/>
  <c r="D221" i="3" s="1"/>
  <c r="E224" i="3"/>
  <c r="F224" i="3"/>
  <c r="G224" i="3"/>
  <c r="G226" i="3" s="1"/>
  <c r="H224" i="3"/>
  <c r="H221" i="3" s="1"/>
  <c r="H222" i="3" s="1"/>
  <c r="I224" i="3"/>
  <c r="I225" i="3" s="1"/>
  <c r="B224" i="3"/>
  <c r="B225" i="3" s="1"/>
  <c r="C251" i="3"/>
  <c r="D252" i="3" s="1"/>
  <c r="D251" i="3"/>
  <c r="E251" i="3"/>
  <c r="E252" i="3" s="1"/>
  <c r="F251" i="3"/>
  <c r="F253" i="3" s="1"/>
  <c r="G251" i="3"/>
  <c r="H251" i="3"/>
  <c r="I252" i="3" s="1"/>
  <c r="I251" i="3"/>
  <c r="B251" i="3"/>
  <c r="C254" i="3"/>
  <c r="D254" i="3"/>
  <c r="E254" i="3"/>
  <c r="E255" i="3" s="1"/>
  <c r="F254" i="3"/>
  <c r="G254" i="3"/>
  <c r="H255" i="3" s="1"/>
  <c r="H254" i="3"/>
  <c r="I254" i="3"/>
  <c r="I255" i="3" s="1"/>
  <c r="B254" i="3"/>
  <c r="C227" i="3"/>
  <c r="C228" i="3" s="1"/>
  <c r="D227" i="3"/>
  <c r="E227" i="3"/>
  <c r="E228" i="3" s="1"/>
  <c r="F227" i="3"/>
  <c r="F228" i="3" s="1"/>
  <c r="G227" i="3"/>
  <c r="G228" i="3" s="1"/>
  <c r="H227" i="3"/>
  <c r="I227" i="3"/>
  <c r="B227" i="3"/>
  <c r="C200" i="3"/>
  <c r="D201" i="3" s="1"/>
  <c r="D200" i="3"/>
  <c r="E200" i="3"/>
  <c r="F200" i="3"/>
  <c r="F202" i="3" s="1"/>
  <c r="G200" i="3"/>
  <c r="H200" i="3"/>
  <c r="I200" i="3"/>
  <c r="I202" i="3" s="1"/>
  <c r="B200" i="3"/>
  <c r="C203" i="3"/>
  <c r="C205" i="3" s="1"/>
  <c r="D203" i="3"/>
  <c r="D205" i="3" s="1"/>
  <c r="E203" i="3"/>
  <c r="F203" i="3"/>
  <c r="G203" i="3"/>
  <c r="H203" i="3"/>
  <c r="H205" i="3" s="1"/>
  <c r="I203" i="3"/>
  <c r="I204" i="3" s="1"/>
  <c r="B203" i="3"/>
  <c r="B205" i="3" s="1"/>
  <c r="C230" i="3"/>
  <c r="D230" i="3"/>
  <c r="D232" i="3" s="1"/>
  <c r="E230" i="3"/>
  <c r="F230" i="3"/>
  <c r="G230" i="3"/>
  <c r="G232" i="3" s="1"/>
  <c r="H230" i="3"/>
  <c r="H231" i="3" s="1"/>
  <c r="I230" i="3"/>
  <c r="B230" i="3"/>
  <c r="B232" i="3"/>
  <c r="C257" i="3"/>
  <c r="C258" i="3" s="1"/>
  <c r="D257" i="3"/>
  <c r="E257" i="3"/>
  <c r="E258" i="3" s="1"/>
  <c r="F257" i="3"/>
  <c r="G257" i="3"/>
  <c r="H257" i="3"/>
  <c r="H258" i="3" s="1"/>
  <c r="I257" i="3"/>
  <c r="B257" i="3"/>
  <c r="B234" i="3"/>
  <c r="E235" i="3"/>
  <c r="I235" i="3"/>
  <c r="B235" i="3"/>
  <c r="B209" i="3"/>
  <c r="C209" i="3"/>
  <c r="D209" i="3"/>
  <c r="E209" i="3"/>
  <c r="E207" i="3" s="1"/>
  <c r="E208" i="3" s="1"/>
  <c r="F209" i="3"/>
  <c r="F207" i="3" s="1"/>
  <c r="F208" i="3" s="1"/>
  <c r="G209" i="3"/>
  <c r="G210" i="3" s="1"/>
  <c r="G212" i="3" s="1"/>
  <c r="C207" i="3"/>
  <c r="D207" i="3"/>
  <c r="H207" i="3"/>
  <c r="I207" i="3"/>
  <c r="I208" i="3" s="1"/>
  <c r="B207" i="3"/>
  <c r="C217" i="3"/>
  <c r="D217" i="3"/>
  <c r="D218" i="3" s="1"/>
  <c r="D220" i="3" s="1"/>
  <c r="E217" i="3"/>
  <c r="E218" i="3" s="1"/>
  <c r="E220" i="3" s="1"/>
  <c r="F217" i="3"/>
  <c r="F218" i="3" s="1"/>
  <c r="F220" i="3" s="1"/>
  <c r="G217" i="3"/>
  <c r="H218" i="3" s="1"/>
  <c r="H220" i="3" s="1"/>
  <c r="H217" i="3"/>
  <c r="I217" i="3"/>
  <c r="C213" i="3"/>
  <c r="D214" i="3" s="1"/>
  <c r="D216" i="3" s="1"/>
  <c r="D213" i="3"/>
  <c r="E213" i="3"/>
  <c r="F213" i="3"/>
  <c r="F214" i="3" s="1"/>
  <c r="F216" i="3" s="1"/>
  <c r="G213" i="3"/>
  <c r="H214" i="3" s="1"/>
  <c r="H216" i="3" s="1"/>
  <c r="H213" i="3"/>
  <c r="I213" i="3"/>
  <c r="H209" i="3"/>
  <c r="I209" i="3"/>
  <c r="B217" i="3"/>
  <c r="B213" i="3"/>
  <c r="C182" i="3"/>
  <c r="C183" i="3" s="1"/>
  <c r="C185" i="3" s="1"/>
  <c r="D182" i="3"/>
  <c r="D183" i="3" s="1"/>
  <c r="D185" i="3" s="1"/>
  <c r="E182" i="3"/>
  <c r="E183" i="3" s="1"/>
  <c r="E185" i="3" s="1"/>
  <c r="F182" i="3"/>
  <c r="G182" i="3"/>
  <c r="H182" i="3"/>
  <c r="H183" i="3" s="1"/>
  <c r="H185" i="3" s="1"/>
  <c r="I182" i="3"/>
  <c r="I183" i="3" s="1"/>
  <c r="I185" i="3" s="1"/>
  <c r="C186" i="3"/>
  <c r="D187" i="3" s="1"/>
  <c r="D189" i="3" s="1"/>
  <c r="D186" i="3"/>
  <c r="E186" i="3"/>
  <c r="F187" i="3" s="1"/>
  <c r="F189" i="3" s="1"/>
  <c r="F186" i="3"/>
  <c r="G186" i="3"/>
  <c r="G187" i="3" s="1"/>
  <c r="G189" i="3" s="1"/>
  <c r="H186" i="3"/>
  <c r="I186" i="3"/>
  <c r="C190" i="3"/>
  <c r="C191" i="3" s="1"/>
  <c r="C193" i="3" s="1"/>
  <c r="D190" i="3"/>
  <c r="E190" i="3"/>
  <c r="F190" i="3"/>
  <c r="F191" i="3" s="1"/>
  <c r="F193" i="3" s="1"/>
  <c r="G190" i="3"/>
  <c r="G191" i="3" s="1"/>
  <c r="G193" i="3" s="1"/>
  <c r="H190" i="3"/>
  <c r="H191" i="3" s="1"/>
  <c r="H193" i="3" s="1"/>
  <c r="I190" i="3"/>
  <c r="I191" i="3" s="1"/>
  <c r="I193" i="3" s="1"/>
  <c r="B190" i="3"/>
  <c r="B186" i="3"/>
  <c r="B182" i="3"/>
  <c r="H259" i="3"/>
  <c r="G259" i="3"/>
  <c r="F259" i="3"/>
  <c r="D259" i="3"/>
  <c r="H256" i="3"/>
  <c r="F256" i="3"/>
  <c r="I256" i="3"/>
  <c r="B255" i="3"/>
  <c r="I253" i="3"/>
  <c r="H252" i="3"/>
  <c r="B252" i="3"/>
  <c r="G253" i="3"/>
  <c r="E253" i="3"/>
  <c r="D253" i="3"/>
  <c r="B253" i="3"/>
  <c r="F248" i="3"/>
  <c r="D248" i="3"/>
  <c r="B248" i="3"/>
  <c r="B249" i="3" s="1"/>
  <c r="I246" i="3"/>
  <c r="H246" i="3"/>
  <c r="G246" i="3"/>
  <c r="F246" i="3"/>
  <c r="E246" i="3"/>
  <c r="D246" i="3"/>
  <c r="C246" i="3"/>
  <c r="B246" i="3"/>
  <c r="I245" i="3"/>
  <c r="I247" i="3" s="1"/>
  <c r="H245" i="3"/>
  <c r="H247" i="3" s="1"/>
  <c r="G245" i="3"/>
  <c r="G247" i="3" s="1"/>
  <c r="F245" i="3"/>
  <c r="F247" i="3" s="1"/>
  <c r="E245" i="3"/>
  <c r="E247" i="3" s="1"/>
  <c r="D245" i="3"/>
  <c r="D247" i="3" s="1"/>
  <c r="C245" i="3"/>
  <c r="C247" i="3" s="1"/>
  <c r="B245" i="3"/>
  <c r="B247" i="3" s="1"/>
  <c r="G243" i="3"/>
  <c r="F243" i="3"/>
  <c r="E243" i="3"/>
  <c r="D243" i="3"/>
  <c r="C243" i="3"/>
  <c r="B243" i="3"/>
  <c r="I241" i="3"/>
  <c r="I243" i="3" s="1"/>
  <c r="H241" i="3"/>
  <c r="H243" i="3" s="1"/>
  <c r="G241" i="3"/>
  <c r="F241" i="3"/>
  <c r="E241" i="3"/>
  <c r="D241" i="3"/>
  <c r="C241" i="3"/>
  <c r="B241" i="3"/>
  <c r="E239" i="3"/>
  <c r="I238" i="3"/>
  <c r="H238" i="3"/>
  <c r="G238" i="3"/>
  <c r="F238" i="3"/>
  <c r="E238" i="3"/>
  <c r="D238" i="3"/>
  <c r="C238" i="3"/>
  <c r="B238" i="3"/>
  <c r="I237" i="3"/>
  <c r="I239" i="3" s="1"/>
  <c r="H237" i="3"/>
  <c r="H239" i="3" s="1"/>
  <c r="G237" i="3"/>
  <c r="G239" i="3" s="1"/>
  <c r="F237" i="3"/>
  <c r="F239" i="3" s="1"/>
  <c r="E237" i="3"/>
  <c r="D237" i="3"/>
  <c r="D239" i="3" s="1"/>
  <c r="C237" i="3"/>
  <c r="C239" i="3" s="1"/>
  <c r="B237" i="3"/>
  <c r="B239" i="3" s="1"/>
  <c r="F232" i="3"/>
  <c r="D231" i="3"/>
  <c r="I232" i="3"/>
  <c r="E232" i="3"/>
  <c r="C232" i="3"/>
  <c r="I228" i="3"/>
  <c r="I229" i="3"/>
  <c r="H228" i="3"/>
  <c r="H226" i="3"/>
  <c r="F226" i="3"/>
  <c r="E226" i="3"/>
  <c r="C226" i="3"/>
  <c r="B226" i="3"/>
  <c r="G221" i="3"/>
  <c r="I219" i="3"/>
  <c r="H219" i="3"/>
  <c r="G219" i="3"/>
  <c r="F219" i="3"/>
  <c r="E219" i="3"/>
  <c r="D219" i="3"/>
  <c r="C219" i="3"/>
  <c r="B219" i="3"/>
  <c r="I218" i="3"/>
  <c r="I220" i="3" s="1"/>
  <c r="I214" i="3"/>
  <c r="I216" i="3" s="1"/>
  <c r="E214" i="3"/>
  <c r="E216" i="3" s="1"/>
  <c r="B214" i="3"/>
  <c r="B216" i="3" s="1"/>
  <c r="I211" i="3"/>
  <c r="H211" i="3"/>
  <c r="G211" i="3"/>
  <c r="F211" i="3"/>
  <c r="E211" i="3"/>
  <c r="D211" i="3"/>
  <c r="C211" i="3"/>
  <c r="B211" i="3"/>
  <c r="I210" i="3"/>
  <c r="I212" i="3" s="1"/>
  <c r="H210" i="3"/>
  <c r="H212" i="3" s="1"/>
  <c r="D204" i="3"/>
  <c r="G205" i="3"/>
  <c r="F205" i="3"/>
  <c r="E205" i="3"/>
  <c r="F201" i="3"/>
  <c r="G201" i="3"/>
  <c r="E201" i="3"/>
  <c r="B201" i="3"/>
  <c r="H198" i="3"/>
  <c r="B198" i="3"/>
  <c r="F199" i="3"/>
  <c r="E199" i="3"/>
  <c r="D199" i="3"/>
  <c r="B199" i="3"/>
  <c r="D194" i="3"/>
  <c r="B194" i="3"/>
  <c r="B195" i="3" s="1"/>
  <c r="I192" i="3"/>
  <c r="H192" i="3"/>
  <c r="G192" i="3"/>
  <c r="F192" i="3"/>
  <c r="E192" i="3"/>
  <c r="D192" i="3"/>
  <c r="C192" i="3"/>
  <c r="B192" i="3"/>
  <c r="E191" i="3"/>
  <c r="E193" i="3" s="1"/>
  <c r="D191" i="3"/>
  <c r="D193" i="3" s="1"/>
  <c r="I187" i="3"/>
  <c r="I189" i="3" s="1"/>
  <c r="H187" i="3"/>
  <c r="H189" i="3" s="1"/>
  <c r="I184" i="3"/>
  <c r="H184" i="3"/>
  <c r="G184" i="3"/>
  <c r="F184" i="3"/>
  <c r="E184" i="3"/>
  <c r="D184" i="3"/>
  <c r="C184" i="3"/>
  <c r="B184" i="3"/>
  <c r="G183" i="3"/>
  <c r="G185" i="3" s="1"/>
  <c r="F183" i="3"/>
  <c r="F185" i="3" s="1"/>
  <c r="D181" i="3"/>
  <c r="C176" i="3"/>
  <c r="C178" i="3" s="1"/>
  <c r="D176" i="3"/>
  <c r="D178" i="3" s="1"/>
  <c r="E176" i="3"/>
  <c r="E177" i="3" s="1"/>
  <c r="F176" i="3"/>
  <c r="F178" i="3" s="1"/>
  <c r="G176" i="3"/>
  <c r="G178" i="3" s="1"/>
  <c r="H176" i="3"/>
  <c r="H178" i="3" s="1"/>
  <c r="I176" i="3"/>
  <c r="I178" i="3" s="1"/>
  <c r="B176" i="3"/>
  <c r="C149" i="3"/>
  <c r="C150" i="3" s="1"/>
  <c r="D149" i="3"/>
  <c r="D151" i="3" s="1"/>
  <c r="E149" i="3"/>
  <c r="E151" i="3" s="1"/>
  <c r="F149" i="3"/>
  <c r="F151" i="3" s="1"/>
  <c r="G149" i="3"/>
  <c r="G151" i="3" s="1"/>
  <c r="H149" i="3"/>
  <c r="H151" i="3" s="1"/>
  <c r="I149" i="3"/>
  <c r="I151" i="3" s="1"/>
  <c r="B149" i="3"/>
  <c r="B151" i="3" s="1"/>
  <c r="C122" i="3"/>
  <c r="C124" i="3" s="1"/>
  <c r="D122" i="3"/>
  <c r="D124" i="3" s="1"/>
  <c r="E122" i="3"/>
  <c r="E124" i="3" s="1"/>
  <c r="F122" i="3"/>
  <c r="F123" i="3" s="1"/>
  <c r="G122" i="3"/>
  <c r="H122" i="3"/>
  <c r="H123" i="3" s="1"/>
  <c r="I122" i="3"/>
  <c r="I124" i="3" s="1"/>
  <c r="B122" i="3"/>
  <c r="B124" i="3" s="1"/>
  <c r="C95" i="3"/>
  <c r="D95" i="3"/>
  <c r="E95" i="3"/>
  <c r="E97" i="3" s="1"/>
  <c r="F95" i="3"/>
  <c r="F97" i="3" s="1"/>
  <c r="G95" i="3"/>
  <c r="G97" i="3" s="1"/>
  <c r="H95" i="3"/>
  <c r="I95" i="3"/>
  <c r="B95" i="3"/>
  <c r="C96" i="3" s="1"/>
  <c r="C119" i="3"/>
  <c r="C121" i="3" s="1"/>
  <c r="D119" i="3"/>
  <c r="E119" i="3"/>
  <c r="E120" i="3" s="1"/>
  <c r="F119" i="3"/>
  <c r="F121" i="3" s="1"/>
  <c r="G119" i="3"/>
  <c r="G120" i="3" s="1"/>
  <c r="H119" i="3"/>
  <c r="H120" i="3" s="1"/>
  <c r="I119" i="3"/>
  <c r="I113" i="3" s="1"/>
  <c r="B119" i="3"/>
  <c r="C92" i="3"/>
  <c r="D92" i="3"/>
  <c r="E92" i="3"/>
  <c r="F92" i="3"/>
  <c r="G92" i="3"/>
  <c r="H92" i="3"/>
  <c r="I92" i="3"/>
  <c r="B92" i="3"/>
  <c r="E86" i="3"/>
  <c r="F86" i="3"/>
  <c r="F88" i="3" s="1"/>
  <c r="H93" i="3"/>
  <c r="I93" i="3"/>
  <c r="C146" i="3"/>
  <c r="C148" i="3" s="1"/>
  <c r="B146" i="3"/>
  <c r="C173" i="3"/>
  <c r="B173" i="3"/>
  <c r="C153" i="3"/>
  <c r="D153" i="3"/>
  <c r="E153" i="3"/>
  <c r="E154" i="3" s="1"/>
  <c r="F153" i="3"/>
  <c r="G153" i="3"/>
  <c r="H153" i="3"/>
  <c r="H154" i="3" s="1"/>
  <c r="I153" i="3"/>
  <c r="I154" i="3" s="1"/>
  <c r="B153" i="3"/>
  <c r="B154" i="3" s="1"/>
  <c r="C126" i="3"/>
  <c r="C127" i="3" s="1"/>
  <c r="B126" i="3"/>
  <c r="E178" i="3"/>
  <c r="G177" i="3"/>
  <c r="F177" i="3"/>
  <c r="B177" i="3"/>
  <c r="B178" i="3"/>
  <c r="C175" i="3"/>
  <c r="I173" i="3"/>
  <c r="I174" i="3" s="1"/>
  <c r="H173" i="3"/>
  <c r="H174" i="3" s="1"/>
  <c r="G173" i="3"/>
  <c r="G174" i="3" s="1"/>
  <c r="F173" i="3"/>
  <c r="F174" i="3" s="1"/>
  <c r="E173" i="3"/>
  <c r="E175" i="3" s="1"/>
  <c r="D173" i="3"/>
  <c r="E174" i="3" s="1"/>
  <c r="D174" i="3"/>
  <c r="B167" i="3"/>
  <c r="H171" i="3"/>
  <c r="G171" i="3"/>
  <c r="F171" i="3"/>
  <c r="B171" i="3"/>
  <c r="F172" i="3"/>
  <c r="E172" i="3"/>
  <c r="D172" i="3"/>
  <c r="B172" i="3"/>
  <c r="I167" i="3"/>
  <c r="H167" i="3"/>
  <c r="G167" i="3"/>
  <c r="F167" i="3"/>
  <c r="F169" i="3" s="1"/>
  <c r="I165" i="3"/>
  <c r="H165" i="3"/>
  <c r="G165" i="3"/>
  <c r="F165" i="3"/>
  <c r="F166" i="3" s="1"/>
  <c r="E165" i="3"/>
  <c r="D165" i="3"/>
  <c r="C165" i="3"/>
  <c r="B165" i="3"/>
  <c r="I164" i="3"/>
  <c r="I166" i="3" s="1"/>
  <c r="H164" i="3"/>
  <c r="H166" i="3" s="1"/>
  <c r="G164" i="3"/>
  <c r="G166" i="3" s="1"/>
  <c r="F164" i="3"/>
  <c r="E164" i="3"/>
  <c r="E166" i="3" s="1"/>
  <c r="D164" i="3"/>
  <c r="D166" i="3" s="1"/>
  <c r="C164" i="3"/>
  <c r="C166" i="3" s="1"/>
  <c r="B164" i="3"/>
  <c r="B166" i="3" s="1"/>
  <c r="I162" i="3"/>
  <c r="H162" i="3"/>
  <c r="G162" i="3"/>
  <c r="F162" i="3"/>
  <c r="C162" i="3"/>
  <c r="B162" i="3"/>
  <c r="I160" i="3"/>
  <c r="H160" i="3"/>
  <c r="G160" i="3"/>
  <c r="F160" i="3"/>
  <c r="E160" i="3"/>
  <c r="E162" i="3" s="1"/>
  <c r="D160" i="3"/>
  <c r="D162" i="3" s="1"/>
  <c r="C160" i="3"/>
  <c r="B160" i="3"/>
  <c r="I157" i="3"/>
  <c r="H157" i="3"/>
  <c r="G157" i="3"/>
  <c r="F157" i="3"/>
  <c r="E157" i="3"/>
  <c r="D157" i="3"/>
  <c r="C157" i="3"/>
  <c r="B157" i="3"/>
  <c r="I156" i="3"/>
  <c r="I158" i="3" s="1"/>
  <c r="H156" i="3"/>
  <c r="H158" i="3" s="1"/>
  <c r="G156" i="3"/>
  <c r="G158" i="3" s="1"/>
  <c r="F156" i="3"/>
  <c r="F158" i="3" s="1"/>
  <c r="E156" i="3"/>
  <c r="E158" i="3" s="1"/>
  <c r="D156" i="3"/>
  <c r="D158" i="3" s="1"/>
  <c r="C156" i="3"/>
  <c r="C158" i="3" s="1"/>
  <c r="B156" i="3"/>
  <c r="B158" i="3" s="1"/>
  <c r="G154" i="3"/>
  <c r="G150" i="3"/>
  <c r="F150" i="3"/>
  <c r="E150" i="3"/>
  <c r="D150" i="3"/>
  <c r="B150" i="3"/>
  <c r="I146" i="3"/>
  <c r="I147" i="3" s="1"/>
  <c r="H146" i="3"/>
  <c r="H140" i="3" s="1"/>
  <c r="G146" i="3"/>
  <c r="G147" i="3" s="1"/>
  <c r="F146" i="3"/>
  <c r="F147" i="3" s="1"/>
  <c r="E146" i="3"/>
  <c r="E148" i="3" s="1"/>
  <c r="D146" i="3"/>
  <c r="D140" i="3" s="1"/>
  <c r="B147" i="3"/>
  <c r="H144" i="3"/>
  <c r="G144" i="3"/>
  <c r="E144" i="3"/>
  <c r="C144" i="3"/>
  <c r="B144" i="3"/>
  <c r="H145" i="3"/>
  <c r="G145" i="3"/>
  <c r="F145" i="3"/>
  <c r="E145" i="3"/>
  <c r="D145" i="3"/>
  <c r="C145" i="3"/>
  <c r="B145" i="3"/>
  <c r="G140" i="3"/>
  <c r="F140" i="3"/>
  <c r="I138" i="3"/>
  <c r="H138" i="3"/>
  <c r="G138" i="3"/>
  <c r="F138" i="3"/>
  <c r="E138" i="3"/>
  <c r="D138" i="3"/>
  <c r="C138" i="3"/>
  <c r="B138" i="3"/>
  <c r="I137" i="3"/>
  <c r="I139" i="3" s="1"/>
  <c r="H137" i="3"/>
  <c r="H139" i="3" s="1"/>
  <c r="G137" i="3"/>
  <c r="G139" i="3" s="1"/>
  <c r="F137" i="3"/>
  <c r="F139" i="3" s="1"/>
  <c r="E137" i="3"/>
  <c r="E139" i="3" s="1"/>
  <c r="D137" i="3"/>
  <c r="D139" i="3" s="1"/>
  <c r="C137" i="3"/>
  <c r="C139" i="3" s="1"/>
  <c r="B137" i="3"/>
  <c r="B139" i="3" s="1"/>
  <c r="I135" i="3"/>
  <c r="H135" i="3"/>
  <c r="G135" i="3"/>
  <c r="F135" i="3"/>
  <c r="E135" i="3"/>
  <c r="D135" i="3"/>
  <c r="C135" i="3"/>
  <c r="B135" i="3"/>
  <c r="I133" i="3"/>
  <c r="H133" i="3"/>
  <c r="G133" i="3"/>
  <c r="F133" i="3"/>
  <c r="E133" i="3"/>
  <c r="D133" i="3"/>
  <c r="C133" i="3"/>
  <c r="B133" i="3"/>
  <c r="I130" i="3"/>
  <c r="H130" i="3"/>
  <c r="G130" i="3"/>
  <c r="F130" i="3"/>
  <c r="E130" i="3"/>
  <c r="D130" i="3"/>
  <c r="C130" i="3"/>
  <c r="B130" i="3"/>
  <c r="I129" i="3"/>
  <c r="I131" i="3" s="1"/>
  <c r="H129" i="3"/>
  <c r="H131" i="3" s="1"/>
  <c r="G129" i="3"/>
  <c r="G131" i="3" s="1"/>
  <c r="F129" i="3"/>
  <c r="F131" i="3" s="1"/>
  <c r="E129" i="3"/>
  <c r="E131" i="3" s="1"/>
  <c r="D129" i="3"/>
  <c r="D131" i="3" s="1"/>
  <c r="C129" i="3"/>
  <c r="C131" i="3" s="1"/>
  <c r="B129" i="3"/>
  <c r="B131" i="3" s="1"/>
  <c r="I126" i="3"/>
  <c r="I127" i="3" s="1"/>
  <c r="H126" i="3"/>
  <c r="H127" i="3" s="1"/>
  <c r="G126" i="3"/>
  <c r="G127" i="3" s="1"/>
  <c r="F126" i="3"/>
  <c r="F127" i="3" s="1"/>
  <c r="E126" i="3"/>
  <c r="E127" i="3" s="1"/>
  <c r="D126" i="3"/>
  <c r="B127" i="3"/>
  <c r="C99" i="3"/>
  <c r="D99" i="3"/>
  <c r="D100" i="3" s="1"/>
  <c r="E99" i="3"/>
  <c r="E100" i="3" s="1"/>
  <c r="F99" i="3"/>
  <c r="F100" i="3" s="1"/>
  <c r="G99" i="3"/>
  <c r="G100" i="3" s="1"/>
  <c r="H99" i="3"/>
  <c r="H100" i="3" s="1"/>
  <c r="I99" i="3"/>
  <c r="I100" i="3" s="1"/>
  <c r="B99" i="3"/>
  <c r="B100" i="3" s="1"/>
  <c r="H124" i="3"/>
  <c r="G124" i="3"/>
  <c r="B121" i="3"/>
  <c r="D121" i="3"/>
  <c r="B120" i="3"/>
  <c r="H117" i="3"/>
  <c r="I116" i="3"/>
  <c r="I118" i="3" s="1"/>
  <c r="H116" i="3"/>
  <c r="H118" i="3" s="1"/>
  <c r="G116" i="3"/>
  <c r="G118" i="3" s="1"/>
  <c r="F116" i="3"/>
  <c r="F118" i="3" s="1"/>
  <c r="E116" i="3"/>
  <c r="E118" i="3" s="1"/>
  <c r="D116" i="3"/>
  <c r="D118" i="3" s="1"/>
  <c r="C116" i="3"/>
  <c r="C118" i="3" s="1"/>
  <c r="I111" i="3"/>
  <c r="H111" i="3"/>
  <c r="G111" i="3"/>
  <c r="F111" i="3"/>
  <c r="E111" i="3"/>
  <c r="D111" i="3"/>
  <c r="C111" i="3"/>
  <c r="B111" i="3"/>
  <c r="I110" i="3"/>
  <c r="I112" i="3" s="1"/>
  <c r="H110" i="3"/>
  <c r="H112" i="3" s="1"/>
  <c r="G110" i="3"/>
  <c r="G112" i="3" s="1"/>
  <c r="F110" i="3"/>
  <c r="F112" i="3" s="1"/>
  <c r="E110" i="3"/>
  <c r="E112" i="3" s="1"/>
  <c r="D110" i="3"/>
  <c r="D112" i="3" s="1"/>
  <c r="C110" i="3"/>
  <c r="C112" i="3" s="1"/>
  <c r="B110" i="3"/>
  <c r="B112" i="3" s="1"/>
  <c r="I108" i="3"/>
  <c r="H108" i="3"/>
  <c r="G108" i="3"/>
  <c r="B108" i="3"/>
  <c r="I106" i="3"/>
  <c r="H106" i="3"/>
  <c r="G106" i="3"/>
  <c r="F106" i="3"/>
  <c r="F108" i="3" s="1"/>
  <c r="E106" i="3"/>
  <c r="E108" i="3" s="1"/>
  <c r="D106" i="3"/>
  <c r="D108" i="3" s="1"/>
  <c r="C106" i="3"/>
  <c r="C108" i="3" s="1"/>
  <c r="B106" i="3"/>
  <c r="I103" i="3"/>
  <c r="H103" i="3"/>
  <c r="G103" i="3"/>
  <c r="F103" i="3"/>
  <c r="E103" i="3"/>
  <c r="D103" i="3"/>
  <c r="C103" i="3"/>
  <c r="B103" i="3"/>
  <c r="I102" i="3"/>
  <c r="I104" i="3" s="1"/>
  <c r="H102" i="3"/>
  <c r="H104" i="3" s="1"/>
  <c r="G102" i="3"/>
  <c r="G104" i="3" s="1"/>
  <c r="F102" i="3"/>
  <c r="F104" i="3" s="1"/>
  <c r="E102" i="3"/>
  <c r="E104" i="3" s="1"/>
  <c r="D102" i="3"/>
  <c r="D104" i="3" s="1"/>
  <c r="C102" i="3"/>
  <c r="C104" i="3" s="1"/>
  <c r="B102" i="3"/>
  <c r="B104" i="3" s="1"/>
  <c r="C72" i="3"/>
  <c r="D72" i="3"/>
  <c r="E72" i="3"/>
  <c r="F72" i="3"/>
  <c r="G72" i="3"/>
  <c r="H72" i="3"/>
  <c r="I72" i="3"/>
  <c r="B72" i="3"/>
  <c r="B35" i="3"/>
  <c r="C35" i="3"/>
  <c r="D96" i="3"/>
  <c r="I97" i="3"/>
  <c r="H97" i="3"/>
  <c r="D97" i="3"/>
  <c r="C97" i="3"/>
  <c r="E93" i="3"/>
  <c r="D93" i="3"/>
  <c r="C93" i="3"/>
  <c r="B86" i="3"/>
  <c r="F90" i="3"/>
  <c r="D90" i="3"/>
  <c r="C90" i="3"/>
  <c r="B90" i="3"/>
  <c r="H91" i="3"/>
  <c r="G91" i="3"/>
  <c r="F91" i="3"/>
  <c r="E91" i="3"/>
  <c r="D91" i="3"/>
  <c r="C91" i="3"/>
  <c r="B91" i="3"/>
  <c r="I84" i="3"/>
  <c r="H84" i="3"/>
  <c r="G84" i="3"/>
  <c r="F84" i="3"/>
  <c r="E84" i="3"/>
  <c r="D84" i="3"/>
  <c r="C84" i="3"/>
  <c r="B84" i="3"/>
  <c r="I83" i="3"/>
  <c r="I85" i="3" s="1"/>
  <c r="H83" i="3"/>
  <c r="H85" i="3" s="1"/>
  <c r="G83" i="3"/>
  <c r="G85" i="3" s="1"/>
  <c r="F83" i="3"/>
  <c r="F85" i="3" s="1"/>
  <c r="E83" i="3"/>
  <c r="E85" i="3" s="1"/>
  <c r="D83" i="3"/>
  <c r="D85" i="3" s="1"/>
  <c r="C83" i="3"/>
  <c r="C85" i="3" s="1"/>
  <c r="B83" i="3"/>
  <c r="B85" i="3" s="1"/>
  <c r="I79" i="3"/>
  <c r="I81" i="3" s="1"/>
  <c r="H79" i="3"/>
  <c r="H81" i="3" s="1"/>
  <c r="G79" i="3"/>
  <c r="G81" i="3" s="1"/>
  <c r="F79" i="3"/>
  <c r="F81" i="3" s="1"/>
  <c r="E79" i="3"/>
  <c r="E81" i="3" s="1"/>
  <c r="D79" i="3"/>
  <c r="D81" i="3" s="1"/>
  <c r="C79" i="3"/>
  <c r="C81" i="3" s="1"/>
  <c r="B79" i="3"/>
  <c r="B81" i="3" s="1"/>
  <c r="I76" i="3"/>
  <c r="H76" i="3"/>
  <c r="G76" i="3"/>
  <c r="F76" i="3"/>
  <c r="E76" i="3"/>
  <c r="D76" i="3"/>
  <c r="C76" i="3"/>
  <c r="B76" i="3"/>
  <c r="I75" i="3"/>
  <c r="I77" i="3" s="1"/>
  <c r="H75" i="3"/>
  <c r="H77" i="3" s="1"/>
  <c r="G75" i="3"/>
  <c r="G77" i="3" s="1"/>
  <c r="F75" i="3"/>
  <c r="F77" i="3" s="1"/>
  <c r="E75" i="3"/>
  <c r="E77" i="3" s="1"/>
  <c r="D75" i="3"/>
  <c r="D77" i="3" s="1"/>
  <c r="C75" i="3"/>
  <c r="C77" i="3" s="1"/>
  <c r="B75" i="3"/>
  <c r="B77" i="3" s="1"/>
  <c r="E45" i="3"/>
  <c r="F45" i="3"/>
  <c r="G45" i="3"/>
  <c r="D58" i="3"/>
  <c r="C58" i="3"/>
  <c r="B58" i="3"/>
  <c r="E56" i="3"/>
  <c r="E58" i="3" s="1"/>
  <c r="E30" i="3"/>
  <c r="F30" i="3"/>
  <c r="G30" i="3"/>
  <c r="H30" i="3"/>
  <c r="I30" i="3"/>
  <c r="B30" i="3"/>
  <c r="C30" i="3"/>
  <c r="D30" i="3"/>
  <c r="G168" i="3" l="1"/>
  <c r="C8" i="3"/>
  <c r="H168" i="3"/>
  <c r="I168" i="3"/>
  <c r="H169" i="3"/>
  <c r="G141" i="3"/>
  <c r="I144" i="3"/>
  <c r="I140" i="3"/>
  <c r="I141" i="3" s="1"/>
  <c r="F8" i="3"/>
  <c r="D144" i="3"/>
  <c r="B117" i="3"/>
  <c r="B5" i="3"/>
  <c r="B113" i="3"/>
  <c r="B114" i="3" s="1"/>
  <c r="I91" i="3"/>
  <c r="G90" i="3"/>
  <c r="I8" i="3"/>
  <c r="I86" i="3"/>
  <c r="G8" i="3"/>
  <c r="H8" i="3"/>
  <c r="E8" i="3"/>
  <c r="E9" i="3" s="1"/>
  <c r="H45" i="3"/>
  <c r="I45" i="3"/>
  <c r="D45" i="3"/>
  <c r="B45" i="3"/>
  <c r="H235" i="3"/>
  <c r="D235" i="3"/>
  <c r="C199" i="3"/>
  <c r="H194" i="3"/>
  <c r="H195" i="3" s="1"/>
  <c r="G194" i="3"/>
  <c r="D226" i="3"/>
  <c r="D225" i="3"/>
  <c r="H225" i="3"/>
  <c r="B221" i="3"/>
  <c r="B222" i="3" s="1"/>
  <c r="H248" i="3"/>
  <c r="C253" i="3"/>
  <c r="C248" i="3"/>
  <c r="H253" i="3"/>
  <c r="C252" i="3"/>
  <c r="D249" i="3"/>
  <c r="E248" i="3"/>
  <c r="E249" i="3" s="1"/>
  <c r="F249" i="3"/>
  <c r="G248" i="3"/>
  <c r="G249" i="3" s="1"/>
  <c r="D255" i="3"/>
  <c r="H249" i="3"/>
  <c r="C255" i="3"/>
  <c r="F255" i="3"/>
  <c r="G255" i="3"/>
  <c r="C249" i="3"/>
  <c r="C229" i="3"/>
  <c r="D228" i="3"/>
  <c r="E229" i="3"/>
  <c r="F229" i="3"/>
  <c r="H201" i="3"/>
  <c r="I201" i="3"/>
  <c r="I194" i="3"/>
  <c r="I196" i="3" s="1"/>
  <c r="D195" i="3"/>
  <c r="C194" i="3"/>
  <c r="C195" i="3" s="1"/>
  <c r="E195" i="3"/>
  <c r="H204" i="3"/>
  <c r="B204" i="3"/>
  <c r="C204" i="3"/>
  <c r="G231" i="3"/>
  <c r="H232" i="3"/>
  <c r="B231" i="3"/>
  <c r="E259" i="3"/>
  <c r="C259" i="3"/>
  <c r="I258" i="3"/>
  <c r="D258" i="3"/>
  <c r="B259" i="3"/>
  <c r="B258" i="3"/>
  <c r="F235" i="3"/>
  <c r="C235" i="3"/>
  <c r="D208" i="3"/>
  <c r="E210" i="3"/>
  <c r="E212" i="3" s="1"/>
  <c r="F210" i="3"/>
  <c r="F212" i="3" s="1"/>
  <c r="G207" i="3"/>
  <c r="G208" i="3" s="1"/>
  <c r="C210" i="3"/>
  <c r="C212" i="3" s="1"/>
  <c r="C208" i="3"/>
  <c r="G218" i="3"/>
  <c r="G220" i="3" s="1"/>
  <c r="C218" i="3"/>
  <c r="C220" i="3" s="1"/>
  <c r="C214" i="3"/>
  <c r="C216" i="3" s="1"/>
  <c r="G214" i="3"/>
  <c r="G216" i="3" s="1"/>
  <c r="D210" i="3"/>
  <c r="D212" i="3" s="1"/>
  <c r="B218" i="3"/>
  <c r="B220" i="3" s="1"/>
  <c r="B210" i="3"/>
  <c r="B212" i="3" s="1"/>
  <c r="C187" i="3"/>
  <c r="C189" i="3" s="1"/>
  <c r="E187" i="3"/>
  <c r="E189" i="3" s="1"/>
  <c r="B191" i="3"/>
  <c r="B193" i="3" s="1"/>
  <c r="B180" i="3"/>
  <c r="B181" i="3" s="1"/>
  <c r="B187" i="3"/>
  <c r="B189" i="3" s="1"/>
  <c r="C181" i="3"/>
  <c r="B183" i="3"/>
  <c r="B185" i="3" s="1"/>
  <c r="I259" i="3"/>
  <c r="B250" i="3"/>
  <c r="C250" i="3"/>
  <c r="C256" i="3"/>
  <c r="B256" i="3"/>
  <c r="D250" i="3"/>
  <c r="D256" i="3"/>
  <c r="E256" i="3"/>
  <c r="F250" i="3"/>
  <c r="F252" i="3"/>
  <c r="F258" i="3"/>
  <c r="G252" i="3"/>
  <c r="G256" i="3"/>
  <c r="G258" i="3"/>
  <c r="H250" i="3"/>
  <c r="I248" i="3"/>
  <c r="C221" i="3"/>
  <c r="C225" i="3"/>
  <c r="C231" i="3"/>
  <c r="D223" i="3"/>
  <c r="E221" i="3"/>
  <c r="E225" i="3"/>
  <c r="E231" i="3"/>
  <c r="D229" i="3"/>
  <c r="F221" i="3"/>
  <c r="F225" i="3"/>
  <c r="F231" i="3"/>
  <c r="I226" i="3"/>
  <c r="B223" i="3"/>
  <c r="B229" i="3"/>
  <c r="G223" i="3"/>
  <c r="G225" i="3"/>
  <c r="G229" i="3"/>
  <c r="H223" i="3"/>
  <c r="H229" i="3"/>
  <c r="I221" i="3"/>
  <c r="I231" i="3"/>
  <c r="B208" i="3"/>
  <c r="B228" i="3"/>
  <c r="I205" i="3"/>
  <c r="B196" i="3"/>
  <c r="B202" i="3"/>
  <c r="D202" i="3"/>
  <c r="E196" i="3"/>
  <c r="E198" i="3"/>
  <c r="E202" i="3"/>
  <c r="E204" i="3"/>
  <c r="I199" i="3"/>
  <c r="D196" i="3"/>
  <c r="F194" i="3"/>
  <c r="F198" i="3"/>
  <c r="F204" i="3"/>
  <c r="G196" i="3"/>
  <c r="G198" i="3"/>
  <c r="G202" i="3"/>
  <c r="G204" i="3"/>
  <c r="H196" i="3"/>
  <c r="H202" i="3"/>
  <c r="C202" i="3"/>
  <c r="I198" i="3"/>
  <c r="C201" i="3"/>
  <c r="E181" i="3"/>
  <c r="H177" i="3"/>
  <c r="H150" i="3"/>
  <c r="C151" i="3"/>
  <c r="I150" i="3"/>
  <c r="F124" i="3"/>
  <c r="B123" i="3"/>
  <c r="E96" i="3"/>
  <c r="G96" i="3"/>
  <c r="H96" i="3"/>
  <c r="F96" i="3"/>
  <c r="B97" i="3"/>
  <c r="B96" i="3"/>
  <c r="F120" i="3"/>
  <c r="I120" i="3"/>
  <c r="G113" i="3"/>
  <c r="H113" i="3"/>
  <c r="H114" i="3" s="1"/>
  <c r="G93" i="3"/>
  <c r="F93" i="3"/>
  <c r="D120" i="3"/>
  <c r="C120" i="3"/>
  <c r="C140" i="3"/>
  <c r="C142" i="3" s="1"/>
  <c r="F154" i="3"/>
  <c r="C154" i="3"/>
  <c r="D127" i="3"/>
  <c r="B168" i="3"/>
  <c r="B169" i="3"/>
  <c r="D167" i="3"/>
  <c r="D171" i="3"/>
  <c r="D175" i="3"/>
  <c r="D177" i="3"/>
  <c r="B175" i="3"/>
  <c r="C167" i="3"/>
  <c r="C171" i="3"/>
  <c r="C177" i="3"/>
  <c r="E167" i="3"/>
  <c r="E171" i="3"/>
  <c r="F175" i="3"/>
  <c r="G169" i="3"/>
  <c r="G175" i="3"/>
  <c r="H175" i="3"/>
  <c r="I169" i="3"/>
  <c r="I171" i="3"/>
  <c r="I175" i="3"/>
  <c r="I177" i="3"/>
  <c r="B174" i="3"/>
  <c r="C174" i="3"/>
  <c r="D154" i="3"/>
  <c r="D142" i="3"/>
  <c r="H141" i="3"/>
  <c r="H142" i="3"/>
  <c r="B140" i="3"/>
  <c r="F148" i="3"/>
  <c r="D148" i="3"/>
  <c r="G142" i="3"/>
  <c r="G148" i="3"/>
  <c r="B148" i="3"/>
  <c r="I142" i="3"/>
  <c r="I148" i="3"/>
  <c r="C147" i="3"/>
  <c r="F142" i="3"/>
  <c r="D147" i="3"/>
  <c r="E147" i="3"/>
  <c r="E140" i="3"/>
  <c r="F141" i="3" s="1"/>
  <c r="H148" i="3"/>
  <c r="H147" i="3"/>
  <c r="C100" i="3"/>
  <c r="C113" i="3"/>
  <c r="C117" i="3"/>
  <c r="C123" i="3"/>
  <c r="B115" i="3"/>
  <c r="D113" i="3"/>
  <c r="D117" i="3"/>
  <c r="D123" i="3"/>
  <c r="E117" i="3"/>
  <c r="E121" i="3"/>
  <c r="E123" i="3"/>
  <c r="E113" i="3"/>
  <c r="F113" i="3"/>
  <c r="G114" i="3" s="1"/>
  <c r="F117" i="3"/>
  <c r="G115" i="3"/>
  <c r="G117" i="3"/>
  <c r="G121" i="3"/>
  <c r="G123" i="3"/>
  <c r="H115" i="3"/>
  <c r="I115" i="3"/>
  <c r="I117" i="3"/>
  <c r="I121" i="3"/>
  <c r="I123" i="3"/>
  <c r="H121" i="3"/>
  <c r="B88" i="3"/>
  <c r="B87" i="3"/>
  <c r="C94" i="3"/>
  <c r="E94" i="3"/>
  <c r="D86" i="3"/>
  <c r="F94" i="3"/>
  <c r="C86" i="3"/>
  <c r="G88" i="3"/>
  <c r="G94" i="3"/>
  <c r="H94" i="3"/>
  <c r="B94" i="3"/>
  <c r="D94" i="3"/>
  <c r="I88" i="3"/>
  <c r="I94" i="3"/>
  <c r="I96" i="3"/>
  <c r="B73" i="3"/>
  <c r="B93" i="3"/>
  <c r="E88" i="3"/>
  <c r="H86" i="3"/>
  <c r="E73" i="3"/>
  <c r="C73" i="3"/>
  <c r="F73" i="3"/>
  <c r="F87" i="3"/>
  <c r="G73" i="3"/>
  <c r="H73" i="3"/>
  <c r="I73" i="3"/>
  <c r="G61" i="3"/>
  <c r="I69" i="3"/>
  <c r="H69" i="3"/>
  <c r="G69" i="3"/>
  <c r="F69" i="3"/>
  <c r="E69" i="3"/>
  <c r="D69" i="3"/>
  <c r="C69" i="3"/>
  <c r="B69" i="3"/>
  <c r="I66" i="3"/>
  <c r="H66" i="3"/>
  <c r="G66" i="3"/>
  <c r="F66" i="3"/>
  <c r="E66" i="3"/>
  <c r="D66" i="3"/>
  <c r="C66" i="3"/>
  <c r="B66" i="3"/>
  <c r="I63" i="3"/>
  <c r="H63" i="3"/>
  <c r="G63" i="3"/>
  <c r="F63" i="3"/>
  <c r="E63" i="3"/>
  <c r="D63" i="3"/>
  <c r="C63" i="3"/>
  <c r="B63" i="3"/>
  <c r="H60" i="3"/>
  <c r="G60" i="3"/>
  <c r="F60" i="3"/>
  <c r="B60" i="3"/>
  <c r="I52" i="3"/>
  <c r="I54" i="3" s="1"/>
  <c r="H52" i="3"/>
  <c r="H54" i="3" s="1"/>
  <c r="G52" i="3"/>
  <c r="G54" i="3" s="1"/>
  <c r="F52" i="3"/>
  <c r="F54" i="3" s="1"/>
  <c r="E52" i="3"/>
  <c r="E54" i="3" s="1"/>
  <c r="D52" i="3"/>
  <c r="D54" i="3" s="1"/>
  <c r="C52" i="3"/>
  <c r="C54" i="3" s="1"/>
  <c r="B52" i="3"/>
  <c r="B54" i="3" s="1"/>
  <c r="I48" i="3"/>
  <c r="I50" i="3" s="1"/>
  <c r="H48" i="3"/>
  <c r="H50" i="3" s="1"/>
  <c r="G48" i="3"/>
  <c r="G50" i="3" s="1"/>
  <c r="F48" i="3"/>
  <c r="F50" i="3" s="1"/>
  <c r="E48" i="3"/>
  <c r="E50" i="3" s="1"/>
  <c r="D48" i="3"/>
  <c r="D50" i="3" s="1"/>
  <c r="C48" i="3"/>
  <c r="C50" i="3" s="1"/>
  <c r="B48" i="3"/>
  <c r="B50" i="3" s="1"/>
  <c r="G46" i="3"/>
  <c r="F46" i="3"/>
  <c r="E46" i="3"/>
  <c r="D46" i="3"/>
  <c r="D59" i="3"/>
  <c r="E59" i="3"/>
  <c r="F59" i="3"/>
  <c r="G59" i="3"/>
  <c r="H59" i="3"/>
  <c r="I59" i="3"/>
  <c r="I61" i="3" s="1"/>
  <c r="C59" i="3"/>
  <c r="I15" i="3"/>
  <c r="G15" i="3"/>
  <c r="B15" i="3"/>
  <c r="F15" i="3"/>
  <c r="D15" i="3"/>
  <c r="C42" i="3"/>
  <c r="D41" i="3"/>
  <c r="E41" i="3"/>
  <c r="E42" i="3" s="1"/>
  <c r="F41" i="3"/>
  <c r="F42" i="3" s="1"/>
  <c r="G41" i="3"/>
  <c r="H41" i="3"/>
  <c r="H42" i="3" s="1"/>
  <c r="I41" i="3"/>
  <c r="B42" i="3"/>
  <c r="B38" i="3"/>
  <c r="B13" i="3" s="1"/>
  <c r="C38" i="3"/>
  <c r="D38" i="3"/>
  <c r="E38" i="3"/>
  <c r="E12" i="3" s="1"/>
  <c r="F38" i="3"/>
  <c r="G38" i="3"/>
  <c r="H38" i="3"/>
  <c r="I38" i="3"/>
  <c r="H15" i="3"/>
  <c r="D9" i="3"/>
  <c r="B12" i="3"/>
  <c r="D32" i="3"/>
  <c r="I35" i="3"/>
  <c r="H35" i="3"/>
  <c r="G35" i="3"/>
  <c r="F35" i="3"/>
  <c r="E35" i="3"/>
  <c r="D35" i="3"/>
  <c r="D36" i="3"/>
  <c r="E36" i="3"/>
  <c r="B36" i="3"/>
  <c r="B24" i="3"/>
  <c r="B25" i="3" s="1"/>
  <c r="C22" i="3"/>
  <c r="D22" i="3"/>
  <c r="E22" i="3"/>
  <c r="F22" i="3"/>
  <c r="G22" i="3"/>
  <c r="H22" i="3"/>
  <c r="I22" i="3"/>
  <c r="B22" i="3"/>
  <c r="G196" i="1"/>
  <c r="H195" i="1"/>
  <c r="H196" i="1" s="1"/>
  <c r="F195" i="1"/>
  <c r="F196" i="1" s="1"/>
  <c r="E195" i="1"/>
  <c r="E196" i="1" s="1"/>
  <c r="D195" i="1"/>
  <c r="D196" i="1" s="1"/>
  <c r="C195" i="1"/>
  <c r="C196" i="1" s="1"/>
  <c r="I192" i="1"/>
  <c r="I195" i="1" s="1"/>
  <c r="I196" i="1" s="1"/>
  <c r="H192" i="1"/>
  <c r="F192" i="1"/>
  <c r="E192" i="1"/>
  <c r="D192" i="1"/>
  <c r="C192" i="1"/>
  <c r="B192" i="1"/>
  <c r="B195" i="1" s="1"/>
  <c r="B196" i="1" s="1"/>
  <c r="G179" i="1"/>
  <c r="F179" i="1"/>
  <c r="E179" i="1"/>
  <c r="D179" i="1"/>
  <c r="C179" i="1"/>
  <c r="B179" i="1"/>
  <c r="I177" i="1"/>
  <c r="I179" i="1" s="1"/>
  <c r="H177" i="1"/>
  <c r="H179" i="1" s="1"/>
  <c r="G177" i="1"/>
  <c r="G180" i="1" s="1"/>
  <c r="F177" i="1"/>
  <c r="F180" i="1" s="1"/>
  <c r="E177" i="1"/>
  <c r="E180" i="1" s="1"/>
  <c r="D177" i="1"/>
  <c r="D180" i="1" s="1"/>
  <c r="C177" i="1"/>
  <c r="C180" i="1" s="1"/>
  <c r="B177" i="1"/>
  <c r="B180" i="1" s="1"/>
  <c r="I165" i="1"/>
  <c r="I166" i="1" s="1"/>
  <c r="H165" i="1"/>
  <c r="H166" i="1" s="1"/>
  <c r="I162" i="1"/>
  <c r="H162" i="1"/>
  <c r="G162" i="1"/>
  <c r="G165" i="1" s="1"/>
  <c r="G166" i="1" s="1"/>
  <c r="F162" i="1"/>
  <c r="F165" i="1" s="1"/>
  <c r="F166" i="1" s="1"/>
  <c r="E162" i="1"/>
  <c r="E165" i="1" s="1"/>
  <c r="E166" i="1" s="1"/>
  <c r="D162" i="1"/>
  <c r="D165" i="1" s="1"/>
  <c r="D166" i="1" s="1"/>
  <c r="C162" i="1"/>
  <c r="C165" i="1" s="1"/>
  <c r="C166" i="1" s="1"/>
  <c r="B162" i="1"/>
  <c r="B165" i="1" s="1"/>
  <c r="B166" i="1" s="1"/>
  <c r="G150" i="1"/>
  <c r="G151" i="1" s="1"/>
  <c r="F150" i="1"/>
  <c r="E150" i="1"/>
  <c r="E151" i="1" s="1"/>
  <c r="D150" i="1"/>
  <c r="D151" i="1" s="1"/>
  <c r="C150" i="1"/>
  <c r="C151" i="1" s="1"/>
  <c r="B150" i="1"/>
  <c r="B151" i="1" s="1"/>
  <c r="I147" i="1"/>
  <c r="I150" i="1" s="1"/>
  <c r="I151" i="1" s="1"/>
  <c r="H147" i="1"/>
  <c r="H150" i="1" s="1"/>
  <c r="H151" i="1" s="1"/>
  <c r="G147" i="1"/>
  <c r="F147" i="1"/>
  <c r="E147" i="1"/>
  <c r="D147" i="1"/>
  <c r="C147" i="1"/>
  <c r="B147" i="1"/>
  <c r="G135" i="1"/>
  <c r="G136" i="1" s="1"/>
  <c r="I129" i="1"/>
  <c r="H129" i="1"/>
  <c r="F136" i="1"/>
  <c r="E135" i="1"/>
  <c r="E136" i="1" s="1"/>
  <c r="D135" i="1"/>
  <c r="D136" i="1" s="1"/>
  <c r="C135" i="1"/>
  <c r="C136" i="1" s="1"/>
  <c r="I119" i="1"/>
  <c r="H119" i="1"/>
  <c r="C119" i="1"/>
  <c r="B119" i="1"/>
  <c r="I115" i="1"/>
  <c r="H115" i="1"/>
  <c r="H135" i="1" s="1"/>
  <c r="H136" i="1" s="1"/>
  <c r="I111" i="1"/>
  <c r="H111" i="1"/>
  <c r="B111" i="1"/>
  <c r="I107" i="1"/>
  <c r="I135" i="1" s="1"/>
  <c r="B136" i="1" s="1"/>
  <c r="H107" i="1"/>
  <c r="G97" i="1"/>
  <c r="F97" i="1"/>
  <c r="E97" i="1"/>
  <c r="D97" i="1"/>
  <c r="C97" i="1"/>
  <c r="B97" i="1"/>
  <c r="C94" i="1"/>
  <c r="B94" i="1"/>
  <c r="I92" i="1"/>
  <c r="H92" i="1"/>
  <c r="G92" i="1"/>
  <c r="E92" i="1"/>
  <c r="D92" i="1"/>
  <c r="C92" i="1"/>
  <c r="B92" i="1"/>
  <c r="I83" i="1"/>
  <c r="H83" i="1"/>
  <c r="G83" i="1"/>
  <c r="F83" i="1"/>
  <c r="E83" i="1"/>
  <c r="D83" i="1"/>
  <c r="D94" i="1" s="1"/>
  <c r="C83" i="1"/>
  <c r="B83" i="1"/>
  <c r="G76" i="1"/>
  <c r="G94" i="1" s="1"/>
  <c r="F76" i="1"/>
  <c r="E76" i="1"/>
  <c r="E94" i="1" s="1"/>
  <c r="D76" i="1"/>
  <c r="C76" i="1"/>
  <c r="B76" i="1"/>
  <c r="G59" i="1"/>
  <c r="I58" i="1"/>
  <c r="H58" i="1"/>
  <c r="G58" i="1"/>
  <c r="F58" i="1"/>
  <c r="F59" i="1" s="1"/>
  <c r="F60" i="1" s="1"/>
  <c r="E58" i="1"/>
  <c r="E59" i="1" s="1"/>
  <c r="E60" i="1" s="1"/>
  <c r="D58" i="1"/>
  <c r="D59" i="1" s="1"/>
  <c r="D60" i="1" s="1"/>
  <c r="C58" i="1"/>
  <c r="C59" i="1" s="1"/>
  <c r="C60" i="1" s="1"/>
  <c r="B58" i="1"/>
  <c r="B59" i="1" s="1"/>
  <c r="B60" i="1" s="1"/>
  <c r="I45" i="1"/>
  <c r="I59" i="1" s="1"/>
  <c r="I60" i="1" s="1"/>
  <c r="H45" i="1"/>
  <c r="H59" i="1" s="1"/>
  <c r="H60" i="1" s="1"/>
  <c r="G45" i="1"/>
  <c r="F45" i="1"/>
  <c r="E45" i="1"/>
  <c r="D45" i="1"/>
  <c r="C45" i="1"/>
  <c r="B45" i="1"/>
  <c r="F36" i="1"/>
  <c r="E36" i="1"/>
  <c r="D36" i="1"/>
  <c r="C36" i="1"/>
  <c r="B36" i="1"/>
  <c r="I30" i="1"/>
  <c r="I36" i="1" s="1"/>
  <c r="H30" i="1"/>
  <c r="H36" i="1" s="1"/>
  <c r="G30" i="1"/>
  <c r="G36" i="1" s="1"/>
  <c r="F30" i="1"/>
  <c r="E30" i="1"/>
  <c r="D30" i="1"/>
  <c r="C30" i="1"/>
  <c r="B30" i="1"/>
  <c r="D20" i="1"/>
  <c r="D12" i="1"/>
  <c r="E10" i="1"/>
  <c r="E12" i="1" s="1"/>
  <c r="E20" i="1" s="1"/>
  <c r="C10" i="1"/>
  <c r="C12" i="1" s="1"/>
  <c r="C20" i="1" s="1"/>
  <c r="B10" i="1"/>
  <c r="B12" i="1" s="1"/>
  <c r="B20" i="1" s="1"/>
  <c r="I7" i="1"/>
  <c r="I10" i="1" s="1"/>
  <c r="I12" i="1" s="1"/>
  <c r="H7" i="1"/>
  <c r="G7" i="1"/>
  <c r="F7" i="1"/>
  <c r="F10" i="1" s="1"/>
  <c r="F12" i="1" s="1"/>
  <c r="F20" i="1" s="1"/>
  <c r="E7" i="1"/>
  <c r="D7" i="1"/>
  <c r="C7" i="1"/>
  <c r="B7" i="1"/>
  <c r="I4" i="1"/>
  <c r="H4" i="1"/>
  <c r="H10" i="1" s="1"/>
  <c r="H12" i="1" s="1"/>
  <c r="G4" i="1"/>
  <c r="G10" i="1" s="1"/>
  <c r="G12" i="1" s="1"/>
  <c r="G20" i="1" s="1"/>
  <c r="E4" i="1"/>
  <c r="D4" i="1"/>
  <c r="B4" i="1"/>
  <c r="A17" i="3"/>
  <c r="A44" i="3"/>
  <c r="I28" i="3"/>
  <c r="I18" i="3" s="1"/>
  <c r="H28" i="3"/>
  <c r="G28" i="3"/>
  <c r="G18" i="3" s="1"/>
  <c r="G16" i="3" s="1"/>
  <c r="F28" i="3"/>
  <c r="E28" i="3"/>
  <c r="D28" i="3"/>
  <c r="C28" i="3"/>
  <c r="B28" i="3"/>
  <c r="B18" i="3" s="1"/>
  <c r="I24" i="3"/>
  <c r="H24" i="3"/>
  <c r="G24" i="3"/>
  <c r="F24" i="3"/>
  <c r="E24" i="3"/>
  <c r="D24" i="3"/>
  <c r="C24" i="3"/>
  <c r="B20" i="3"/>
  <c r="B21" i="3" s="1"/>
  <c r="C20" i="3"/>
  <c r="C21" i="3" s="1"/>
  <c r="D20" i="3"/>
  <c r="E20" i="3"/>
  <c r="E21" i="3" s="1"/>
  <c r="F20" i="3"/>
  <c r="G20" i="3"/>
  <c r="H20" i="3"/>
  <c r="I20" i="3"/>
  <c r="K1" i="3"/>
  <c r="L1" i="3" s="1"/>
  <c r="M1" i="3" s="1"/>
  <c r="N1" i="3" s="1"/>
  <c r="O1" i="3" s="1"/>
  <c r="H1" i="3"/>
  <c r="G1" i="3" s="1"/>
  <c r="F1" i="3" s="1"/>
  <c r="E1" i="3" s="1"/>
  <c r="D1" i="3" s="1"/>
  <c r="C1" i="3" s="1"/>
  <c r="B1" i="3" s="1"/>
  <c r="B9" i="3" l="1"/>
  <c r="C9" i="3"/>
  <c r="I46" i="3"/>
  <c r="H46" i="3"/>
  <c r="I16" i="3"/>
  <c r="C46" i="3"/>
  <c r="B4" i="3"/>
  <c r="B46" i="3"/>
  <c r="C196" i="3"/>
  <c r="I195" i="3"/>
  <c r="G250" i="3"/>
  <c r="E250" i="3"/>
  <c r="H208" i="3"/>
  <c r="I250" i="3"/>
  <c r="I249" i="3"/>
  <c r="F222" i="3"/>
  <c r="F223" i="3"/>
  <c r="E222" i="3"/>
  <c r="E223" i="3"/>
  <c r="C222" i="3"/>
  <c r="C223" i="3"/>
  <c r="D222" i="3"/>
  <c r="I223" i="3"/>
  <c r="I222" i="3"/>
  <c r="G222" i="3"/>
  <c r="F195" i="3"/>
  <c r="F196" i="3"/>
  <c r="G195" i="3"/>
  <c r="I114" i="3"/>
  <c r="C141" i="3"/>
  <c r="D141" i="3"/>
  <c r="C168" i="3"/>
  <c r="C169" i="3"/>
  <c r="E168" i="3"/>
  <c r="E169" i="3"/>
  <c r="F168" i="3"/>
  <c r="D168" i="3"/>
  <c r="D169" i="3"/>
  <c r="B141" i="3"/>
  <c r="B142" i="3"/>
  <c r="E141" i="3"/>
  <c r="E142" i="3"/>
  <c r="F114" i="3"/>
  <c r="F115" i="3"/>
  <c r="D114" i="3"/>
  <c r="D115" i="3"/>
  <c r="E114" i="3"/>
  <c r="E115" i="3"/>
  <c r="C114" i="3"/>
  <c r="C115" i="3"/>
  <c r="C5" i="3"/>
  <c r="C87" i="3"/>
  <c r="C88" i="3"/>
  <c r="D87" i="3"/>
  <c r="D88" i="3"/>
  <c r="H87" i="3"/>
  <c r="H88" i="3"/>
  <c r="D73" i="3"/>
  <c r="I87" i="3"/>
  <c r="E87" i="3"/>
  <c r="E61" i="3"/>
  <c r="H39" i="3"/>
  <c r="E29" i="3"/>
  <c r="E18" i="3"/>
  <c r="F12" i="3"/>
  <c r="B6" i="3"/>
  <c r="I10" i="3"/>
  <c r="B64" i="3"/>
  <c r="B67" i="3"/>
  <c r="B16" i="3"/>
  <c r="I60" i="3"/>
  <c r="C13" i="3"/>
  <c r="H29" i="3"/>
  <c r="H31" i="3" s="1"/>
  <c r="H18" i="3"/>
  <c r="C12" i="3"/>
  <c r="B61" i="3"/>
  <c r="F13" i="3"/>
  <c r="B70" i="3"/>
  <c r="B10" i="3"/>
  <c r="C29" i="3"/>
  <c r="C31" i="3" s="1"/>
  <c r="C18" i="3"/>
  <c r="I12" i="3"/>
  <c r="D29" i="3"/>
  <c r="D31" i="3" s="1"/>
  <c r="D18" i="3"/>
  <c r="D61" i="3" s="1"/>
  <c r="H12" i="3"/>
  <c r="F29" i="3"/>
  <c r="F18" i="3"/>
  <c r="D12" i="3"/>
  <c r="B32" i="3"/>
  <c r="B34" i="3" s="1"/>
  <c r="I70" i="3"/>
  <c r="E13" i="3"/>
  <c r="B29" i="3"/>
  <c r="B31" i="3" s="1"/>
  <c r="E5" i="3"/>
  <c r="E7" i="3" s="1"/>
  <c r="F36" i="3"/>
  <c r="F5" i="3"/>
  <c r="D5" i="3"/>
  <c r="C60" i="3"/>
  <c r="G64" i="3"/>
  <c r="G67" i="3"/>
  <c r="H25" i="3"/>
  <c r="H27" i="3" s="1"/>
  <c r="G36" i="3"/>
  <c r="D60" i="3"/>
  <c r="B19" i="3"/>
  <c r="G70" i="3"/>
  <c r="E25" i="3"/>
  <c r="E27" i="3" s="1"/>
  <c r="H36" i="3"/>
  <c r="I5" i="3"/>
  <c r="I7" i="3" s="1"/>
  <c r="G42" i="3"/>
  <c r="E60" i="3"/>
  <c r="I64" i="3"/>
  <c r="I67" i="3"/>
  <c r="I13" i="3"/>
  <c r="C15" i="3"/>
  <c r="E15" i="3"/>
  <c r="D42" i="3"/>
  <c r="I32" i="3"/>
  <c r="B37" i="3"/>
  <c r="C36" i="3"/>
  <c r="E31" i="3"/>
  <c r="F31" i="3"/>
  <c r="B27" i="3"/>
  <c r="B181" i="1"/>
  <c r="B23" i="3"/>
  <c r="D181" i="1"/>
  <c r="G181" i="1"/>
  <c r="G60" i="1"/>
  <c r="I20" i="1"/>
  <c r="I64" i="1"/>
  <c r="I76" i="1" s="1"/>
  <c r="I94" i="1" s="1"/>
  <c r="F151" i="1"/>
  <c r="C23" i="3"/>
  <c r="C181" i="1"/>
  <c r="E23" i="3"/>
  <c r="E181" i="1"/>
  <c r="F181" i="1"/>
  <c r="H64" i="1"/>
  <c r="H76" i="1" s="1"/>
  <c r="H94" i="1" s="1"/>
  <c r="H96" i="1" s="1"/>
  <c r="H20" i="1"/>
  <c r="H180" i="1"/>
  <c r="D21" i="3"/>
  <c r="D23" i="3" s="1"/>
  <c r="G29" i="3"/>
  <c r="G31" i="3" s="1"/>
  <c r="I180" i="1"/>
  <c r="I29" i="3"/>
  <c r="I31" i="3" s="1"/>
  <c r="F39" i="3"/>
  <c r="D25" i="3"/>
  <c r="D27" i="3" s="1"/>
  <c r="G39" i="3"/>
  <c r="E39" i="3"/>
  <c r="F25" i="3"/>
  <c r="F27" i="3" s="1"/>
  <c r="G25" i="3"/>
  <c r="G27" i="3" s="1"/>
  <c r="I25" i="3"/>
  <c r="I27" i="3" s="1"/>
  <c r="I21" i="3"/>
  <c r="C25" i="3"/>
  <c r="C27" i="3" s="1"/>
  <c r="H21" i="3"/>
  <c r="D39" i="3"/>
  <c r="G21" i="3"/>
  <c r="G23" i="3" s="1"/>
  <c r="H32" i="3"/>
  <c r="I36" i="3"/>
  <c r="I42" i="3"/>
  <c r="E32" i="3"/>
  <c r="F32" i="3"/>
  <c r="C39" i="3"/>
  <c r="B39" i="3"/>
  <c r="F21" i="3"/>
  <c r="F23" i="3" s="1"/>
  <c r="C32" i="3"/>
  <c r="C34" i="3" s="1"/>
  <c r="G32" i="3"/>
  <c r="I39" i="3"/>
  <c r="B7" i="3" l="1"/>
  <c r="C6" i="3"/>
  <c r="B33" i="3"/>
  <c r="D6" i="3"/>
  <c r="C7" i="3"/>
  <c r="F6" i="3"/>
  <c r="F7" i="3"/>
  <c r="H10" i="3"/>
  <c r="H9" i="3"/>
  <c r="G13" i="3"/>
  <c r="G12" i="3"/>
  <c r="G5" i="3"/>
  <c r="I9" i="3"/>
  <c r="F9" i="3"/>
  <c r="F10" i="3"/>
  <c r="D7" i="3"/>
  <c r="D13" i="3"/>
  <c r="H5" i="3"/>
  <c r="G10" i="3"/>
  <c r="G9" i="3"/>
  <c r="F67" i="3"/>
  <c r="F64" i="3"/>
  <c r="F70" i="3"/>
  <c r="F61" i="3"/>
  <c r="E67" i="3"/>
  <c r="E64" i="3"/>
  <c r="E70" i="3"/>
  <c r="H70" i="3"/>
  <c r="H67" i="3"/>
  <c r="H64" i="3"/>
  <c r="H61" i="3"/>
  <c r="D64" i="3"/>
  <c r="D67" i="3"/>
  <c r="D70" i="3"/>
  <c r="E6" i="3"/>
  <c r="C43" i="3"/>
  <c r="C67" i="3"/>
  <c r="C64" i="3"/>
  <c r="C70" i="3"/>
  <c r="H13" i="3"/>
  <c r="C61" i="3"/>
  <c r="I33" i="3"/>
  <c r="H181" i="1"/>
  <c r="I181" i="1"/>
  <c r="I95" i="1"/>
  <c r="I96" i="1" s="1"/>
  <c r="I97" i="1" s="1"/>
  <c r="H97" i="1"/>
  <c r="I23" i="3"/>
  <c r="H23" i="3"/>
  <c r="G33" i="3"/>
  <c r="H33" i="3"/>
  <c r="C33" i="3"/>
  <c r="D33" i="3"/>
  <c r="D34" i="3"/>
  <c r="F33" i="3"/>
  <c r="E33" i="3"/>
  <c r="H34" i="3"/>
  <c r="G34" i="3"/>
  <c r="F34" i="3"/>
  <c r="E34" i="3"/>
  <c r="G6" i="3" l="1"/>
  <c r="G7" i="3"/>
  <c r="D4" i="3"/>
  <c r="D16" i="3"/>
  <c r="D10" i="3"/>
  <c r="C16" i="3"/>
  <c r="C4" i="3"/>
  <c r="C10" i="3"/>
  <c r="E10" i="3"/>
  <c r="E4" i="3"/>
  <c r="E16" i="3"/>
  <c r="F16" i="3"/>
  <c r="F4" i="3"/>
  <c r="G4" i="3"/>
  <c r="H16" i="3"/>
  <c r="H4" i="3"/>
  <c r="I4" i="3"/>
  <c r="I6" i="3"/>
  <c r="H7" i="3"/>
  <c r="H6" i="3"/>
  <c r="F19" i="3"/>
  <c r="F40" i="3"/>
  <c r="F43" i="3"/>
  <c r="F37" i="3"/>
  <c r="H43" i="3"/>
  <c r="H40" i="3"/>
  <c r="H19" i="3"/>
  <c r="H37" i="3"/>
  <c r="G40" i="3"/>
  <c r="G43" i="3"/>
  <c r="G19" i="3"/>
  <c r="G37" i="3"/>
  <c r="C19" i="3"/>
  <c r="C37" i="3"/>
  <c r="C40" i="3"/>
  <c r="E40" i="3"/>
  <c r="E43" i="3"/>
  <c r="E19" i="3"/>
  <c r="E37" i="3"/>
  <c r="I19" i="3"/>
  <c r="I40" i="3"/>
  <c r="I43" i="3"/>
  <c r="I34" i="3"/>
  <c r="I37" i="3"/>
  <c r="B43" i="3"/>
  <c r="B40" i="3"/>
  <c r="D19" i="3"/>
  <c r="D37" i="3"/>
  <c r="D40" i="3"/>
  <c r="D43" i="3"/>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9" authorId="0" shapeId="0" xr:uid="{7E853F23-6466-4782-8A93-529068F182F7}">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<sst xmlns="http://schemas.openxmlformats.org/spreadsheetml/2006/main" count="482" uniqueCount="158">
  <si>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</si>
  <si>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</si>
  <si>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</si>
  <si>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</si>
  <si>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</si>
  <si>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</si>
  <si>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</si>
  <si>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</si>
  <si>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</si>
  <si>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</si>
  <si>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</si>
  <si>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</si>
  <si>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</si>
  <si>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</si>
  <si>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</si>
  <si>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</si>
  <si>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</si>
  <si>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</si>
  <si>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</si>
  <si>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</si>
  <si>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</si>
  <si>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</si>
  <si>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</si>
  <si>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</si>
  <si>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</si>
  <si>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</si>
  <si>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</si>
  <si>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</si>
  <si>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</si>
  <si>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</si>
  <si>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</si>
  <si>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</si>
  <si>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</si>
  <si>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</si>
  <si>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</si>
  <si>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</si>
  <si>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</si>
  <si>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</si>
  <si>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</si>
  <si>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</si>
  <si>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</si>
  <si>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</si>
  <si>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</si>
  <si>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</si>
  <si>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</si>
  <si>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</si>
  <si>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</si>
  <si>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</si>
  <si>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</si>
  <si>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</si>
  <si>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</si>
  <si>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</si>
  <si>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</si>
  <si>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</si>
  <si>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</si>
  <si>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</si>
  <si>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</si>
  <si>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</si>
  <si>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</si>
  <si>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</si>
  <si>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</si>
  <si>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</si>
  <si>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</si>
  <si>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</si>
  <si>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</si>
  <si>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</si>
  <si>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</si>
  <si>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</si>
  <si>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</si>
  <si>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</si>
  <si>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</si>
  <si>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</si>
  <si>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</si>
  <si>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</si>
  <si>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</si>
  <si>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</si>
  <si>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</si>
  <si>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</si>
  <si>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</si>
  <si>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</si>
  <si>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</si>
  <si>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</si>
  <si>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</si>
  <si>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</si>
  <si>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</si>
  <si>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</si>
  <si>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</si>
  <si>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</si>
  <si>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</si>
  <si>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</si>
  <si>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</si>
  <si>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</si>
  <si>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</si>
  <si>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</si>
  <si>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</si>
  <si>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</si>
  <si>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</si>
  <si>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</si>
  <si>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</si>
  <si>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</si>
  <si>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</si>
  <si>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</si>
  <si>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</si>
  <si>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</si>
  <si>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</si>
  <si>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</si>
  <si>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</si>
  <si>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</si>
  <si>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</si>
  <si>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</si>
  <si>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</si>
  <si>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</si>
  <si>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</si>
  <si>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</si>
  <si>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</si>
  <si>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</si>
  <si>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</si>
  <si>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</si>
  <si>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</si>
  <si>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</si>
  <si>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</si>
  <si>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</si>
  <si>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</si>
  <si>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</si>
  <si>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</si>
  <si>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</si>
  <si>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</si>
  <si>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</si>
  <si>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</si>
  <si>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</si>
  <si>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</si>
  <si>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</si>
  <si>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</si>
  <si>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</si>
  <si>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</si>
  <si>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</si>
  <si>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</si>
  <si>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</si>
  <si>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</si>
  <si>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</si>
  <si>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</si>
  <si>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</si>
  <si>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</si>
  <si>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</si>
  <si>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Emerging Markets</t>
  </si>
  <si>
    <t>Japan</t>
  </si>
  <si>
    <t>Central East Eurpoe</t>
  </si>
  <si>
    <t>Western Europe</t>
  </si>
  <si>
    <t>Central Eastern Europe</t>
  </si>
  <si>
    <t>Emerging Makrets</t>
  </si>
  <si>
    <t>western europe</t>
  </si>
  <si>
    <t>central and eatern europe</t>
  </si>
  <si>
    <t>emerging markets</t>
  </si>
  <si>
    <t>japan</t>
  </si>
  <si>
    <t>central and east europe</t>
  </si>
  <si>
    <t>Please double check totals with the Historicals revenue totals and ensure all segments are included in the total</t>
  </si>
  <si>
    <t>Central and Eastern Europe</t>
  </si>
  <si>
    <t>Asia Pacific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</si>
</sst>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0" fillId="0" borderId="1" xfId="0" applyBorder="1" applyAlignment="1">
      <alignment horizontal="left" indent="1"/>
    </xf>
    <xf numFmtId="165" fontId="2" fillId="0" borderId="0" xfId="1" applyNumberFormat="1" applyFont="1" applyAlignment="1">
      <alignment horizontal="left" indent="1"/>
    </xf>
    <xf numFmtId="3" fontId="2" fillId="0" borderId="0" xfId="0" applyNumberFormat="1" applyFont="1"/>
    <xf numFmtId="165"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5" x14ac:dyDescent="0.25"/>
  <cols>
    <col min="1" max="1" width="176.140625" style="19" customWidth="1"/>
  </cols>
  <sheetData>
    <row r="1" spans="1:1" ht="23.25" x14ac:dyDescent="0.35">
      <c r="A1" s="18" t="s">
        <v>21</v>
      </c>
    </row>
    <row r="2" spans="1:1" x14ac:dyDescent="0.25">
      <c r="A2" s="37" t="s">
        <v>141</v>
      </c>
    </row>
    <row r="3" spans="1:1" x14ac:dyDescent="0.25">
      <c r="A3" s="20" t="s">
        <v>142</v>
      </c>
    </row>
    <row r="4" spans="1:1" x14ac:dyDescent="0.25">
      <c r="A4" s="37" t="s">
        <v>20</v>
      </c>
    </row>
    <row r="5" spans="1:1" x14ac:dyDescent="0.25">
      <c r="A5" s="19" t="s">
        <v>143</v>
      </c>
    </row>
    <row r="6" spans="1:1" x14ac:dyDescent="0.25">
      <c r="A6" s="37"/>
    </row>
    <row r="7" spans="1:1" x14ac:dyDescent="0.25">
      <c r="A7" s="37"/>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4"/>
  <sheetViews>
    <sheetView tabSelected="1" workbookViewId="0">
      <pane ySplit="1" topLeftCell="A103" activePane="bottomLeft" state="frozen"/>
      <selection pane="bottomLeft" activeCell="C128" sqref="C128"/>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2" t="s">
        <v>29</v>
      </c>
      <c r="B3" s="23">
        <v>16534</v>
      </c>
      <c r="C3" s="23">
        <v>17405</v>
      </c>
      <c r="D3" s="23">
        <v>19038</v>
      </c>
      <c r="E3" s="23">
        <v>20441</v>
      </c>
      <c r="F3" s="23">
        <v>21643</v>
      </c>
      <c r="G3" s="23">
        <v>21162</v>
      </c>
      <c r="H3" s="23">
        <v>24576</v>
      </c>
      <c r="I3" s="23">
        <v>25231</v>
      </c>
    </row>
    <row r="4" spans="1:9" s="1" customFormat="1" x14ac:dyDescent="0.25">
      <c r="A4" s="1" t="s">
        <v>4</v>
      </c>
      <c r="B4" s="9">
        <f t="shared" ref="B4:H4" si="1">+B2-B3</f>
        <v>14067</v>
      </c>
      <c r="C4" s="9">
        <v>14971</v>
      </c>
      <c r="D4" s="9">
        <f t="shared" si="1"/>
        <v>15312</v>
      </c>
      <c r="E4" s="9">
        <f t="shared" si="1"/>
        <v>15956</v>
      </c>
      <c r="F4" s="9">
        <v>17474</v>
      </c>
      <c r="G4" s="9">
        <f t="shared" si="1"/>
        <v>16241</v>
      </c>
      <c r="H4" s="9">
        <f t="shared" si="1"/>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48"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 t="shared" ref="B10:H10" si="3">+B4-B7-B8-B9</f>
        <v>4205</v>
      </c>
      <c r="C10" s="5">
        <f t="shared" si="3"/>
        <v>4623</v>
      </c>
      <c r="D10" s="5">
        <v>4886</v>
      </c>
      <c r="E10" s="5">
        <f t="shared" si="3"/>
        <v>4325</v>
      </c>
      <c r="F10" s="5">
        <f t="shared" si="3"/>
        <v>4801</v>
      </c>
      <c r="G10" s="5">
        <f t="shared" si="3"/>
        <v>2887</v>
      </c>
      <c r="H10" s="5">
        <f t="shared" si="3"/>
        <v>6661</v>
      </c>
      <c r="I10" s="5">
        <f>+I4-I7-I8-I9</f>
        <v>6651</v>
      </c>
    </row>
    <row r="11" spans="1:9" x14ac:dyDescent="0.25">
      <c r="A11" s="2" t="s">
        <v>27</v>
      </c>
      <c r="B11" s="3">
        <v>851</v>
      </c>
      <c r="C11" s="3">
        <v>863</v>
      </c>
      <c r="D11" s="3">
        <v>646</v>
      </c>
      <c r="E11" s="3">
        <v>2392</v>
      </c>
      <c r="F11" s="3">
        <v>772</v>
      </c>
      <c r="G11" s="3">
        <v>348</v>
      </c>
      <c r="H11" s="3">
        <v>934</v>
      </c>
      <c r="I11" s="3">
        <v>605</v>
      </c>
    </row>
    <row r="12" spans="1:9" ht="15.75" thickBot="1" x14ac:dyDescent="0.3">
      <c r="A12" s="6" t="s">
        <v>30</v>
      </c>
      <c r="B12" s="7">
        <f t="shared" ref="B12:H12" si="4">+B10-B11</f>
        <v>3354</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1768.8</v>
      </c>
      <c r="C18">
        <v>1742.5</v>
      </c>
      <c r="D18">
        <v>1692</v>
      </c>
      <c r="E18">
        <v>1659.1</v>
      </c>
      <c r="F18">
        <v>1618.4</v>
      </c>
      <c r="G18" s="8">
        <v>1591.9</v>
      </c>
      <c r="H18" s="8">
        <v>1609.4</v>
      </c>
      <c r="I18" s="8">
        <v>1610.8</v>
      </c>
    </row>
    <row r="20" spans="1:9" s="12" customFormat="1" x14ac:dyDescent="0.25">
      <c r="A20" s="12" t="s">
        <v>2</v>
      </c>
      <c r="B20" s="13">
        <f t="shared" ref="B20:H20" si="5">+ROUND(((B12/B18)-B15),2)</f>
        <v>0.05</v>
      </c>
      <c r="C20" s="13">
        <f t="shared" si="5"/>
        <v>0</v>
      </c>
      <c r="D20" s="13">
        <f t="shared" si="5"/>
        <v>0</v>
      </c>
      <c r="E20" s="13">
        <f t="shared" si="5"/>
        <v>0</v>
      </c>
      <c r="F20" s="13">
        <f t="shared" si="5"/>
        <v>0</v>
      </c>
      <c r="G20" s="13">
        <f t="shared" si="5"/>
        <v>-0.01</v>
      </c>
      <c r="H20" s="13">
        <f t="shared" si="5"/>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 t="shared" ref="B30:G30" si="6">+SUM(B25:B29)</f>
        <v>15587</v>
      </c>
      <c r="C30" s="5">
        <f t="shared" si="6"/>
        <v>15025</v>
      </c>
      <c r="D30" s="5">
        <f t="shared" si="6"/>
        <v>16061</v>
      </c>
      <c r="E30" s="5">
        <f t="shared" si="6"/>
        <v>15134</v>
      </c>
      <c r="F30" s="5">
        <f t="shared" si="6"/>
        <v>16525</v>
      </c>
      <c r="G30" s="5">
        <f t="shared" si="6"/>
        <v>20556</v>
      </c>
      <c r="H30" s="5">
        <f t="shared" ref="H30" si="7">+SUM(H25:H29)</f>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c r="C32" s="3"/>
      <c r="D32" s="3"/>
      <c r="E32" s="3"/>
      <c r="F32" s="3"/>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2439</v>
      </c>
      <c r="D35" s="3">
        <v>2787</v>
      </c>
      <c r="E35" s="3">
        <v>2509</v>
      </c>
      <c r="F35" s="3">
        <v>2011</v>
      </c>
      <c r="G35" s="3">
        <v>2326</v>
      </c>
      <c r="H35" s="3">
        <v>2921</v>
      </c>
      <c r="I35" s="3">
        <v>3821</v>
      </c>
    </row>
    <row r="36" spans="1:9" ht="15.75" thickBot="1" x14ac:dyDescent="0.3">
      <c r="A36" s="6" t="s">
        <v>43</v>
      </c>
      <c r="B36" s="7">
        <f t="shared" ref="B36:H36" si="8">+SUM(B30:B35)</f>
        <v>21597</v>
      </c>
      <c r="C36" s="7">
        <f t="shared" si="8"/>
        <v>21396</v>
      </c>
      <c r="D36" s="7">
        <f t="shared" si="8"/>
        <v>23259</v>
      </c>
      <c r="E36" s="7">
        <f t="shared" si="8"/>
        <v>22536</v>
      </c>
      <c r="F36" s="7">
        <f t="shared" si="8"/>
        <v>23717</v>
      </c>
      <c r="G36" s="7">
        <f t="shared" si="8"/>
        <v>31342</v>
      </c>
      <c r="H36" s="7">
        <f t="shared" si="8"/>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c r="C42" s="3"/>
      <c r="D42" s="3"/>
      <c r="E42" s="3"/>
      <c r="F42" s="3"/>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9">+SUM(B39:B44)</f>
        <v>6332</v>
      </c>
      <c r="C45" s="5">
        <f t="shared" si="9"/>
        <v>5358</v>
      </c>
      <c r="D45" s="5">
        <f t="shared" si="9"/>
        <v>5474</v>
      </c>
      <c r="E45" s="5">
        <f t="shared" si="9"/>
        <v>6040</v>
      </c>
      <c r="F45" s="5">
        <f t="shared" si="9"/>
        <v>7866</v>
      </c>
      <c r="G45" s="5">
        <f t="shared" si="9"/>
        <v>8284</v>
      </c>
      <c r="H45" s="5">
        <f t="shared" si="9"/>
        <v>9674</v>
      </c>
      <c r="I45" s="5">
        <f>+SUM(I39:I44)</f>
        <v>10730</v>
      </c>
    </row>
    <row r="46" spans="1:9" x14ac:dyDescent="0.25">
      <c r="A46" s="2" t="s">
        <v>50</v>
      </c>
      <c r="B46" s="3">
        <v>1079</v>
      </c>
      <c r="C46" s="3">
        <v>2010</v>
      </c>
      <c r="D46" s="3">
        <v>3471</v>
      </c>
      <c r="E46" s="3">
        <v>3468</v>
      </c>
      <c r="F46" s="3">
        <v>3464</v>
      </c>
      <c r="G46" s="3">
        <v>9406</v>
      </c>
      <c r="H46" s="3">
        <v>9413</v>
      </c>
      <c r="I46" s="3">
        <v>8920</v>
      </c>
    </row>
    <row r="47" spans="1:9" x14ac:dyDescent="0.25">
      <c r="A47" s="2" t="s">
        <v>51</v>
      </c>
      <c r="B47" s="3"/>
      <c r="C47" s="3"/>
      <c r="D47" s="3"/>
      <c r="E47" s="3"/>
      <c r="F47" s="3"/>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c r="C50" s="3"/>
      <c r="D50" s="3"/>
      <c r="E50" s="3"/>
      <c r="F50" s="3"/>
      <c r="G50" s="3"/>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7" t="s">
        <v>57</v>
      </c>
      <c r="B53" s="3"/>
      <c r="C53" s="3"/>
      <c r="D53" s="3"/>
      <c r="E53" s="3"/>
      <c r="F53" s="3"/>
      <c r="G53" s="3"/>
      <c r="H53" s="3"/>
      <c r="I53" s="3"/>
    </row>
    <row r="54" spans="1:9" x14ac:dyDescent="0.25">
      <c r="A54" s="17" t="s">
        <v>58</v>
      </c>
      <c r="B54" s="3">
        <v>3</v>
      </c>
      <c r="C54" s="3">
        <v>3</v>
      </c>
      <c r="D54" s="3">
        <v>3</v>
      </c>
      <c r="E54" s="3">
        <v>3</v>
      </c>
      <c r="F54" s="3">
        <v>3</v>
      </c>
      <c r="G54" s="3">
        <v>3</v>
      </c>
      <c r="H54" s="3">
        <v>3</v>
      </c>
      <c r="I54" s="3">
        <v>3</v>
      </c>
    </row>
    <row r="55" spans="1:9" x14ac:dyDescent="0.25">
      <c r="A55" s="17" t="s">
        <v>59</v>
      </c>
      <c r="B55" s="3">
        <v>6773</v>
      </c>
      <c r="C55" s="3">
        <v>7786</v>
      </c>
      <c r="D55" s="3">
        <v>5710</v>
      </c>
      <c r="E55" s="3">
        <v>6384</v>
      </c>
      <c r="F55" s="3">
        <v>7163</v>
      </c>
      <c r="G55" s="3">
        <v>8299</v>
      </c>
      <c r="H55" s="3">
        <v>9965</v>
      </c>
      <c r="I55" s="3">
        <v>11484</v>
      </c>
    </row>
    <row r="56" spans="1:9" x14ac:dyDescent="0.25">
      <c r="A56" s="17" t="s">
        <v>60</v>
      </c>
      <c r="B56" s="3">
        <v>1246</v>
      </c>
      <c r="C56" s="3">
        <v>318</v>
      </c>
      <c r="D56" s="3">
        <v>-213</v>
      </c>
      <c r="E56" s="3">
        <v>-92</v>
      </c>
      <c r="F56" s="3">
        <v>231</v>
      </c>
      <c r="G56" s="3">
        <v>-56</v>
      </c>
      <c r="H56" s="3">
        <v>-380</v>
      </c>
      <c r="I56" s="3">
        <v>318</v>
      </c>
    </row>
    <row r="57" spans="1:9" x14ac:dyDescent="0.25">
      <c r="A57" s="17" t="s">
        <v>61</v>
      </c>
      <c r="B57" s="3">
        <v>4685</v>
      </c>
      <c r="C57" s="3">
        <v>4151</v>
      </c>
      <c r="D57" s="3">
        <v>6907</v>
      </c>
      <c r="E57" s="3">
        <v>3517</v>
      </c>
      <c r="F57" s="3">
        <v>1643</v>
      </c>
      <c r="G57" s="3">
        <v>-191</v>
      </c>
      <c r="H57" s="3">
        <v>3179</v>
      </c>
      <c r="I57" s="3">
        <v>3476</v>
      </c>
    </row>
    <row r="58" spans="1:9" x14ac:dyDescent="0.25">
      <c r="A58" s="4" t="s">
        <v>62</v>
      </c>
      <c r="B58" s="5">
        <f t="shared" ref="B58:H58" si="10">+SUM(B53:B57)</f>
        <v>12707</v>
      </c>
      <c r="C58" s="5">
        <f t="shared" si="10"/>
        <v>12258</v>
      </c>
      <c r="D58" s="5">
        <f t="shared" si="10"/>
        <v>12407</v>
      </c>
      <c r="E58" s="5">
        <f t="shared" si="10"/>
        <v>9812</v>
      </c>
      <c r="F58" s="5">
        <f>+SUM(F53:F57)</f>
        <v>9040</v>
      </c>
      <c r="G58" s="5">
        <f t="shared" si="10"/>
        <v>8055</v>
      </c>
      <c r="H58" s="5">
        <f t="shared" si="10"/>
        <v>12767</v>
      </c>
      <c r="I58" s="5">
        <f>+SUM(I53:I57)</f>
        <v>15281</v>
      </c>
    </row>
    <row r="59" spans="1:9" ht="15.75" thickBot="1" x14ac:dyDescent="0.3">
      <c r="A59" s="6" t="s">
        <v>63</v>
      </c>
      <c r="B59" s="7">
        <f t="shared" ref="B59:F59" si="11">+SUM(B45:B50)+B58</f>
        <v>21597</v>
      </c>
      <c r="C59" s="7">
        <f t="shared" si="11"/>
        <v>21396</v>
      </c>
      <c r="D59" s="7">
        <f>+SUM(D45:D50)+D58</f>
        <v>23259</v>
      </c>
      <c r="E59" s="7">
        <f t="shared" si="11"/>
        <v>22536</v>
      </c>
      <c r="F59" s="7">
        <f t="shared" si="11"/>
        <v>23717</v>
      </c>
      <c r="G59" s="7">
        <f>+SUM(G45:G50)+G58</f>
        <v>31342</v>
      </c>
      <c r="H59" s="7">
        <f t="shared" ref="H59" si="12">+SUM(H45:H50)+H58</f>
        <v>37740</v>
      </c>
      <c r="I59" s="7">
        <f>+SUM(I45:I50)+I58</f>
        <v>40321</v>
      </c>
    </row>
    <row r="60" spans="1:9" s="12" customFormat="1" ht="15.75" thickTop="1" x14ac:dyDescent="0.25">
      <c r="A60" s="12" t="s">
        <v>3</v>
      </c>
      <c r="B60" s="13">
        <f t="shared" ref="B60:H60" si="13">+B59-B36</f>
        <v>0</v>
      </c>
      <c r="C60" s="13">
        <f t="shared" si="13"/>
        <v>0</v>
      </c>
      <c r="D60" s="13">
        <f t="shared" si="13"/>
        <v>0</v>
      </c>
      <c r="E60" s="13">
        <f t="shared" si="13"/>
        <v>0</v>
      </c>
      <c r="F60" s="13">
        <f t="shared" si="13"/>
        <v>0</v>
      </c>
      <c r="G60" s="13">
        <f t="shared" si="13"/>
        <v>0</v>
      </c>
      <c r="H60" s="13">
        <f t="shared" si="13"/>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v>3273</v>
      </c>
      <c r="C64" s="9">
        <v>3760</v>
      </c>
      <c r="D64" s="9">
        <v>4240</v>
      </c>
      <c r="E64" s="9">
        <v>1933</v>
      </c>
      <c r="F64" s="9">
        <v>4029</v>
      </c>
      <c r="G64" s="9">
        <v>2539</v>
      </c>
      <c r="H64" s="9">
        <f>+H12</f>
        <v>5727</v>
      </c>
      <c r="I64" s="9">
        <f>+I12</f>
        <v>6046</v>
      </c>
    </row>
    <row r="65" spans="1:9" s="1" customFormat="1" x14ac:dyDescent="0.25">
      <c r="A65" s="2" t="s">
        <v>66</v>
      </c>
      <c r="B65" s="3"/>
      <c r="C65" s="3"/>
      <c r="D65" s="3"/>
      <c r="E65" s="3"/>
      <c r="F65" s="3"/>
      <c r="G65" s="3"/>
      <c r="H65" s="3"/>
      <c r="I65" s="3"/>
    </row>
    <row r="66" spans="1:9" x14ac:dyDescent="0.25">
      <c r="A66" s="11" t="s">
        <v>67</v>
      </c>
      <c r="B66" s="3">
        <v>606</v>
      </c>
      <c r="C66" s="3">
        <v>649</v>
      </c>
      <c r="D66" s="3">
        <v>706</v>
      </c>
      <c r="E66" s="3">
        <v>747</v>
      </c>
      <c r="F66" s="3">
        <v>705</v>
      </c>
      <c r="G66" s="3">
        <v>721</v>
      </c>
      <c r="H66" s="3">
        <v>744</v>
      </c>
      <c r="I66" s="3">
        <v>717</v>
      </c>
    </row>
    <row r="67" spans="1:9" x14ac:dyDescent="0.25">
      <c r="A67" s="11" t="s">
        <v>68</v>
      </c>
      <c r="B67" s="3">
        <v>-113</v>
      </c>
      <c r="C67" s="3">
        <v>-80</v>
      </c>
      <c r="D67" s="3">
        <v>-273</v>
      </c>
      <c r="E67" s="3">
        <v>647</v>
      </c>
      <c r="F67" s="3">
        <v>34</v>
      </c>
      <c r="G67" s="3">
        <v>-380</v>
      </c>
      <c r="H67" s="3">
        <v>-385</v>
      </c>
      <c r="I67" s="3">
        <v>-650</v>
      </c>
    </row>
    <row r="68" spans="1:9" x14ac:dyDescent="0.25">
      <c r="A68" s="11" t="s">
        <v>69</v>
      </c>
      <c r="B68" s="3">
        <v>191</v>
      </c>
      <c r="C68" s="3">
        <v>236</v>
      </c>
      <c r="D68" s="3">
        <v>215</v>
      </c>
      <c r="E68" s="3">
        <v>218</v>
      </c>
      <c r="F68" s="3">
        <v>325</v>
      </c>
      <c r="G68" s="3">
        <v>429</v>
      </c>
      <c r="H68" s="3">
        <v>611</v>
      </c>
      <c r="I68" s="3">
        <v>638</v>
      </c>
    </row>
    <row r="69" spans="1:9" x14ac:dyDescent="0.25">
      <c r="A69" s="11" t="s">
        <v>70</v>
      </c>
      <c r="B69" s="3">
        <v>43</v>
      </c>
      <c r="C69" s="3">
        <v>13</v>
      </c>
      <c r="D69" s="3">
        <v>10</v>
      </c>
      <c r="E69" s="3">
        <v>27</v>
      </c>
      <c r="F69" s="3">
        <v>15</v>
      </c>
      <c r="G69" s="3">
        <v>398</v>
      </c>
      <c r="H69" s="3">
        <v>53</v>
      </c>
      <c r="I69" s="3">
        <v>123</v>
      </c>
    </row>
    <row r="70" spans="1:9" x14ac:dyDescent="0.25">
      <c r="A70" s="11" t="s">
        <v>71</v>
      </c>
      <c r="B70" s="3">
        <v>424</v>
      </c>
      <c r="C70" s="3">
        <v>98</v>
      </c>
      <c r="D70" s="3">
        <v>-117</v>
      </c>
      <c r="E70" s="3">
        <v>-99</v>
      </c>
      <c r="F70" s="3">
        <v>233</v>
      </c>
      <c r="G70" s="3">
        <v>23</v>
      </c>
      <c r="H70" s="3">
        <v>-138</v>
      </c>
      <c r="I70" s="3">
        <v>-26</v>
      </c>
    </row>
    <row r="71" spans="1:9" x14ac:dyDescent="0.25">
      <c r="A71" s="2" t="s">
        <v>72</v>
      </c>
      <c r="B71" s="3"/>
      <c r="C71" s="3"/>
      <c r="D71" s="3"/>
      <c r="E71" s="3"/>
      <c r="F71" s="3"/>
      <c r="G71" s="3"/>
      <c r="H71" s="3"/>
      <c r="I71" s="3"/>
    </row>
    <row r="72" spans="1:9" x14ac:dyDescent="0.25">
      <c r="A72" s="11" t="s">
        <v>73</v>
      </c>
      <c r="B72" s="3">
        <v>-216</v>
      </c>
      <c r="C72" s="3">
        <v>60</v>
      </c>
      <c r="D72" s="3">
        <v>-426</v>
      </c>
      <c r="E72" s="3">
        <v>187</v>
      </c>
      <c r="F72" s="3">
        <v>-270</v>
      </c>
      <c r="G72" s="3">
        <v>1239</v>
      </c>
      <c r="H72" s="3">
        <v>-1606</v>
      </c>
      <c r="I72" s="3">
        <v>-504</v>
      </c>
    </row>
    <row r="73" spans="1:9" x14ac:dyDescent="0.25">
      <c r="A73" s="11" t="s">
        <v>74</v>
      </c>
      <c r="B73" s="3">
        <v>-621</v>
      </c>
      <c r="C73" s="3">
        <v>-590</v>
      </c>
      <c r="D73" s="3">
        <v>-231</v>
      </c>
      <c r="E73" s="3">
        <v>-255</v>
      </c>
      <c r="F73" s="3">
        <v>-490</v>
      </c>
      <c r="G73" s="3">
        <v>-1854</v>
      </c>
      <c r="H73" s="3">
        <v>507</v>
      </c>
      <c r="I73" s="3">
        <v>-1676</v>
      </c>
    </row>
    <row r="74" spans="1:9" x14ac:dyDescent="0.25">
      <c r="A74" s="11" t="s">
        <v>99</v>
      </c>
      <c r="B74" s="3">
        <v>-144</v>
      </c>
      <c r="C74" s="3">
        <v>-161</v>
      </c>
      <c r="D74" s="3">
        <v>-120</v>
      </c>
      <c r="E74" s="3">
        <v>35</v>
      </c>
      <c r="F74" s="3">
        <v>-203</v>
      </c>
      <c r="G74" s="3">
        <v>-654</v>
      </c>
      <c r="H74" s="3">
        <v>-182</v>
      </c>
      <c r="I74" s="3">
        <v>-845</v>
      </c>
    </row>
    <row r="75" spans="1:9" x14ac:dyDescent="0.25">
      <c r="A75" s="11" t="s">
        <v>98</v>
      </c>
      <c r="B75" s="3">
        <v>1237</v>
      </c>
      <c r="C75" s="3">
        <v>-586</v>
      </c>
      <c r="D75" s="3">
        <v>-158</v>
      </c>
      <c r="E75" s="3">
        <v>1515</v>
      </c>
      <c r="F75" s="3">
        <v>1525</v>
      </c>
      <c r="G75" s="3">
        <v>24</v>
      </c>
      <c r="H75" s="3">
        <v>1326</v>
      </c>
      <c r="I75" s="3">
        <v>1365</v>
      </c>
    </row>
    <row r="76" spans="1:9" x14ac:dyDescent="0.25">
      <c r="A76" s="24" t="s">
        <v>75</v>
      </c>
      <c r="B76" s="25">
        <f t="shared" ref="B76:F76" si="14">+SUM(B64:B75)</f>
        <v>4680</v>
      </c>
      <c r="C76" s="25">
        <f t="shared" si="14"/>
        <v>3399</v>
      </c>
      <c r="D76" s="25">
        <f t="shared" si="14"/>
        <v>3846</v>
      </c>
      <c r="E76" s="25">
        <f t="shared" si="14"/>
        <v>4955</v>
      </c>
      <c r="F76" s="25">
        <f t="shared" si="14"/>
        <v>5903</v>
      </c>
      <c r="G76" s="25">
        <f>+SUM(G64:G75)</f>
        <v>2485</v>
      </c>
      <c r="H76" s="25">
        <f t="shared" ref="H76" si="15">+SUM(H64:H75)</f>
        <v>6657</v>
      </c>
      <c r="I76" s="25">
        <f>+SUM(I64:I75)</f>
        <v>5188</v>
      </c>
    </row>
    <row r="77" spans="1:9" x14ac:dyDescent="0.25">
      <c r="A77" s="1" t="s">
        <v>76</v>
      </c>
      <c r="B77" s="3"/>
      <c r="C77" s="3"/>
      <c r="D77" s="3"/>
      <c r="E77" s="3"/>
      <c r="F77" s="3"/>
      <c r="G77" s="3"/>
      <c r="H77" s="3"/>
      <c r="I77" s="3"/>
    </row>
    <row r="78" spans="1:9" x14ac:dyDescent="0.25">
      <c r="A78" s="2" t="s">
        <v>77</v>
      </c>
      <c r="B78" s="3">
        <v>-4936</v>
      </c>
      <c r="C78" s="3">
        <v>-5367</v>
      </c>
      <c r="D78" s="3">
        <v>-5928</v>
      </c>
      <c r="E78" s="3">
        <v>-4783</v>
      </c>
      <c r="F78" s="3">
        <v>-2937</v>
      </c>
      <c r="G78" s="3">
        <v>-2426</v>
      </c>
      <c r="H78" s="3">
        <v>-9961</v>
      </c>
      <c r="I78" s="3">
        <v>-12913</v>
      </c>
    </row>
    <row r="79" spans="1:9" x14ac:dyDescent="0.25">
      <c r="A79" s="2" t="s">
        <v>78</v>
      </c>
      <c r="B79" s="3">
        <v>3655</v>
      </c>
      <c r="C79" s="3">
        <v>2924</v>
      </c>
      <c r="D79" s="3">
        <v>3623</v>
      </c>
      <c r="E79" s="3">
        <v>3613</v>
      </c>
      <c r="F79" s="3">
        <v>1715</v>
      </c>
      <c r="G79" s="3">
        <v>74</v>
      </c>
      <c r="H79" s="3">
        <v>4236</v>
      </c>
      <c r="I79" s="3">
        <v>8199</v>
      </c>
    </row>
    <row r="80" spans="1:9" x14ac:dyDescent="0.25">
      <c r="A80" s="2" t="s">
        <v>79</v>
      </c>
      <c r="B80" s="3">
        <v>2216</v>
      </c>
      <c r="C80" s="3">
        <v>2386</v>
      </c>
      <c r="D80" s="3">
        <v>2423</v>
      </c>
      <c r="E80" s="3">
        <v>2496</v>
      </c>
      <c r="F80" s="3">
        <v>2072</v>
      </c>
      <c r="G80" s="3">
        <v>2379</v>
      </c>
      <c r="H80" s="3">
        <v>2449</v>
      </c>
      <c r="I80" s="3">
        <v>3967</v>
      </c>
    </row>
    <row r="81" spans="1:9" x14ac:dyDescent="0.25">
      <c r="A81" s="2" t="s">
        <v>14</v>
      </c>
      <c r="B81" s="3">
        <v>-963</v>
      </c>
      <c r="C81" s="3">
        <v>-1143</v>
      </c>
      <c r="D81" s="3">
        <v>-1105</v>
      </c>
      <c r="E81" s="3">
        <v>-1028</v>
      </c>
      <c r="F81" s="3">
        <v>-1119</v>
      </c>
      <c r="G81" s="3">
        <v>-1086</v>
      </c>
      <c r="H81" s="3">
        <v>-695</v>
      </c>
      <c r="I81" s="3">
        <v>-758</v>
      </c>
    </row>
    <row r="82" spans="1:9" x14ac:dyDescent="0.25">
      <c r="A82" s="2" t="s">
        <v>80</v>
      </c>
      <c r="B82" s="3">
        <v>0</v>
      </c>
      <c r="C82" s="3">
        <v>6</v>
      </c>
      <c r="D82" s="3">
        <v>-34</v>
      </c>
      <c r="E82" s="3">
        <v>-25</v>
      </c>
      <c r="F82" s="3">
        <v>5</v>
      </c>
      <c r="G82" s="3">
        <v>31</v>
      </c>
      <c r="H82" s="3">
        <v>171</v>
      </c>
      <c r="I82" s="3">
        <v>-19</v>
      </c>
    </row>
    <row r="83" spans="1:9" x14ac:dyDescent="0.25">
      <c r="A83" s="26" t="s">
        <v>81</v>
      </c>
      <c r="B83" s="25">
        <f t="shared" ref="B83:H83" si="16">+SUM(B78:B82)</f>
        <v>-28</v>
      </c>
      <c r="C83" s="25">
        <f t="shared" si="16"/>
        <v>-1194</v>
      </c>
      <c r="D83" s="25">
        <f t="shared" si="16"/>
        <v>-1021</v>
      </c>
      <c r="E83" s="25">
        <f t="shared" si="16"/>
        <v>273</v>
      </c>
      <c r="F83" s="25">
        <f t="shared" si="16"/>
        <v>-264</v>
      </c>
      <c r="G83" s="25">
        <f t="shared" si="16"/>
        <v>-1028</v>
      </c>
      <c r="H83" s="25">
        <f t="shared" si="16"/>
        <v>-3800</v>
      </c>
      <c r="I83" s="25">
        <f>+SUM(I78:I82)</f>
        <v>-1524</v>
      </c>
    </row>
    <row r="84" spans="1:9" x14ac:dyDescent="0.25">
      <c r="A84" s="1" t="s">
        <v>82</v>
      </c>
      <c r="B84" s="3"/>
      <c r="C84" s="3"/>
      <c r="D84" s="3"/>
      <c r="E84" s="3"/>
      <c r="F84" s="3"/>
      <c r="G84" s="3"/>
      <c r="H84" s="3"/>
      <c r="I84" s="3"/>
    </row>
    <row r="85" spans="1:9" x14ac:dyDescent="0.25">
      <c r="A85" s="2" t="s">
        <v>83</v>
      </c>
      <c r="B85" s="3">
        <v>0</v>
      </c>
      <c r="C85" s="3">
        <v>981</v>
      </c>
      <c r="D85" s="3">
        <v>1482</v>
      </c>
      <c r="E85" s="3">
        <v>0</v>
      </c>
      <c r="F85" s="3"/>
      <c r="G85" s="3">
        <v>6134</v>
      </c>
      <c r="H85" s="3">
        <v>0</v>
      </c>
      <c r="I85" s="3">
        <v>0</v>
      </c>
    </row>
    <row r="86" spans="1:9" x14ac:dyDescent="0.25">
      <c r="A86" s="2" t="s">
        <v>84</v>
      </c>
      <c r="B86" s="3">
        <v>-63</v>
      </c>
      <c r="C86" s="3">
        <v>-67</v>
      </c>
      <c r="D86" s="3">
        <v>327</v>
      </c>
      <c r="E86" s="3">
        <v>13</v>
      </c>
      <c r="F86" s="3">
        <v>-325</v>
      </c>
      <c r="G86" s="3">
        <v>49</v>
      </c>
      <c r="H86" s="3">
        <v>-52</v>
      </c>
      <c r="I86" s="3">
        <v>15</v>
      </c>
    </row>
    <row r="87" spans="1:9" x14ac:dyDescent="0.25">
      <c r="A87" s="2" t="s">
        <v>85</v>
      </c>
      <c r="B87" s="3">
        <v>-19</v>
      </c>
      <c r="C87" s="3">
        <v>-7</v>
      </c>
      <c r="D87" s="3">
        <v>-17</v>
      </c>
      <c r="E87" s="3">
        <v>-23</v>
      </c>
      <c r="F87" s="3">
        <v>-6</v>
      </c>
      <c r="G87" s="3">
        <v>-6</v>
      </c>
      <c r="H87" s="3">
        <v>-197</v>
      </c>
      <c r="I87" s="3">
        <v>0</v>
      </c>
    </row>
    <row r="88" spans="1:9" x14ac:dyDescent="0.25">
      <c r="A88" s="2" t="s">
        <v>86</v>
      </c>
      <c r="B88" s="3">
        <v>514</v>
      </c>
      <c r="C88" s="3">
        <v>507</v>
      </c>
      <c r="D88" s="3">
        <v>489</v>
      </c>
      <c r="E88" s="3">
        <v>733</v>
      </c>
      <c r="F88" s="3">
        <v>700</v>
      </c>
      <c r="G88" s="3">
        <v>885</v>
      </c>
      <c r="H88" s="3">
        <v>1172</v>
      </c>
      <c r="I88" s="3">
        <v>1151</v>
      </c>
    </row>
    <row r="89" spans="1:9" x14ac:dyDescent="0.25">
      <c r="A89" s="2" t="s">
        <v>16</v>
      </c>
      <c r="B89" s="3">
        <v>-2534</v>
      </c>
      <c r="C89" s="3">
        <v>-3238</v>
      </c>
      <c r="D89" s="3">
        <v>-3223</v>
      </c>
      <c r="E89" s="3">
        <v>-4254</v>
      </c>
      <c r="F89" s="3">
        <v>-4286</v>
      </c>
      <c r="G89" s="3">
        <v>-3067</v>
      </c>
      <c r="H89" s="3">
        <v>-608</v>
      </c>
      <c r="I89" s="3">
        <v>-4014</v>
      </c>
    </row>
    <row r="90" spans="1:9" x14ac:dyDescent="0.25">
      <c r="A90" s="2" t="s">
        <v>87</v>
      </c>
      <c r="B90" s="3">
        <v>-899</v>
      </c>
      <c r="C90" s="3">
        <v>-1022</v>
      </c>
      <c r="D90" s="3">
        <v>-1133</v>
      </c>
      <c r="E90" s="3">
        <v>-1243</v>
      </c>
      <c r="F90" s="3">
        <v>-1332</v>
      </c>
      <c r="G90" s="3">
        <v>-1452</v>
      </c>
      <c r="H90" s="3">
        <v>-1638</v>
      </c>
      <c r="I90" s="3">
        <v>-1837</v>
      </c>
    </row>
    <row r="91" spans="1:9" x14ac:dyDescent="0.25">
      <c r="A91" s="2" t="s">
        <v>88</v>
      </c>
      <c r="B91" s="3">
        <v>0</v>
      </c>
      <c r="C91" s="3">
        <v>-22</v>
      </c>
      <c r="D91" s="3">
        <v>-29</v>
      </c>
      <c r="E91" s="3">
        <v>-55</v>
      </c>
      <c r="F91" s="3">
        <v>-44</v>
      </c>
      <c r="G91" s="3">
        <v>-52</v>
      </c>
      <c r="H91" s="3">
        <v>-136</v>
      </c>
      <c r="I91" s="3">
        <v>-151</v>
      </c>
    </row>
    <row r="92" spans="1:9" x14ac:dyDescent="0.25">
      <c r="A92" s="26" t="s">
        <v>89</v>
      </c>
      <c r="B92" s="25">
        <f>+SUM(B86:B91)</f>
        <v>-3001</v>
      </c>
      <c r="C92" s="25">
        <f>+SUM(C86:C91)</f>
        <v>-3849</v>
      </c>
      <c r="D92" s="25">
        <f>+SUM(D86:D91)</f>
        <v>-3586</v>
      </c>
      <c r="E92" s="25">
        <f>+SUM(E86:E91)</f>
        <v>-4829</v>
      </c>
      <c r="F92" s="25">
        <v>-5293</v>
      </c>
      <c r="G92" s="25">
        <f>+SUM(G86:G91)</f>
        <v>-3643</v>
      </c>
      <c r="H92" s="25">
        <f t="shared" ref="H92" si="17">+SUM(H85:H91)</f>
        <v>-1459</v>
      </c>
      <c r="I92" s="25">
        <f>+SUM(I85:I91)</f>
        <v>-4836</v>
      </c>
    </row>
    <row r="93" spans="1:9" x14ac:dyDescent="0.25">
      <c r="A93" s="2" t="s">
        <v>90</v>
      </c>
      <c r="B93" s="3">
        <v>-83</v>
      </c>
      <c r="C93" s="3">
        <v>-105</v>
      </c>
      <c r="D93" s="3">
        <v>-20</v>
      </c>
      <c r="E93" s="3">
        <v>45</v>
      </c>
      <c r="F93" s="3">
        <v>-129</v>
      </c>
      <c r="G93" s="3">
        <v>-66</v>
      </c>
      <c r="H93" s="3">
        <v>143</v>
      </c>
      <c r="I93" s="3">
        <v>-143</v>
      </c>
    </row>
    <row r="94" spans="1:9" x14ac:dyDescent="0.25">
      <c r="A94" s="26" t="s">
        <v>91</v>
      </c>
      <c r="B94" s="25">
        <f>+B76+B83+B92+B93</f>
        <v>1568</v>
      </c>
      <c r="C94" s="25">
        <f>+C76+C83+C92+C93</f>
        <v>-1749</v>
      </c>
      <c r="D94" s="25">
        <f>+D76+D83+D92+D93</f>
        <v>-781</v>
      </c>
      <c r="E94" s="25">
        <f>+E76+E83+E92+E93</f>
        <v>444</v>
      </c>
      <c r="F94" s="25">
        <v>217</v>
      </c>
      <c r="G94" s="25">
        <f>+G76+G83+G92+G93</f>
        <v>-2252</v>
      </c>
      <c r="H94" s="25">
        <f t="shared" ref="H94" si="18">+H76+H83+H92+H93</f>
        <v>1541</v>
      </c>
      <c r="I94" s="25">
        <f>+I76+I83+I92+I93</f>
        <v>-1315</v>
      </c>
    </row>
    <row r="95" spans="1:9" x14ac:dyDescent="0.25">
      <c r="A95" t="s">
        <v>92</v>
      </c>
      <c r="B95" s="3">
        <v>2220</v>
      </c>
      <c r="C95" s="3">
        <v>3852</v>
      </c>
      <c r="D95" s="3">
        <v>3138</v>
      </c>
      <c r="E95" s="3">
        <v>3808</v>
      </c>
      <c r="F95" s="3">
        <v>4249</v>
      </c>
      <c r="G95" s="3">
        <v>4466</v>
      </c>
      <c r="H95" s="3">
        <v>8348</v>
      </c>
      <c r="I95" s="3">
        <f>+H96</f>
        <v>9889</v>
      </c>
    </row>
    <row r="96" spans="1:9" ht="15.75" thickBot="1" x14ac:dyDescent="0.3">
      <c r="A96" s="6" t="s">
        <v>93</v>
      </c>
      <c r="B96" s="7">
        <v>3852</v>
      </c>
      <c r="C96" s="7">
        <v>3138</v>
      </c>
      <c r="D96" s="7">
        <v>3808</v>
      </c>
      <c r="E96" s="7">
        <v>4249</v>
      </c>
      <c r="F96" s="7">
        <v>4466</v>
      </c>
      <c r="G96" s="7">
        <v>8348</v>
      </c>
      <c r="H96" s="7">
        <f>+H94+H95</f>
        <v>9889</v>
      </c>
      <c r="I96" s="7">
        <f>+I94+I95</f>
        <v>8574</v>
      </c>
    </row>
    <row r="97" spans="1:9" s="12" customFormat="1" ht="15.75" thickTop="1" x14ac:dyDescent="0.25">
      <c r="A97" s="12" t="s">
        <v>19</v>
      </c>
      <c r="B97" s="13">
        <f t="shared" ref="B97:H97" si="19">+B96-B25</f>
        <v>0</v>
      </c>
      <c r="C97" s="13">
        <f t="shared" si="19"/>
        <v>0</v>
      </c>
      <c r="D97" s="13">
        <f t="shared" si="19"/>
        <v>0</v>
      </c>
      <c r="E97" s="13">
        <f t="shared" si="19"/>
        <v>0</v>
      </c>
      <c r="F97" s="13">
        <f t="shared" si="19"/>
        <v>0</v>
      </c>
      <c r="G97" s="13">
        <f t="shared" si="19"/>
        <v>0</v>
      </c>
      <c r="H97" s="13">
        <f t="shared" si="19"/>
        <v>0</v>
      </c>
      <c r="I97" s="13">
        <f>+I96-I25</f>
        <v>0</v>
      </c>
    </row>
    <row r="98" spans="1:9" x14ac:dyDescent="0.25">
      <c r="A98" t="s">
        <v>94</v>
      </c>
      <c r="B98" s="3"/>
      <c r="C98" s="3"/>
      <c r="D98" s="3"/>
      <c r="E98" s="3"/>
      <c r="F98" s="3"/>
      <c r="G98" s="3"/>
      <c r="H98" s="3"/>
      <c r="I98" s="3"/>
    </row>
    <row r="99" spans="1:9" x14ac:dyDescent="0.25">
      <c r="A99" s="2" t="s">
        <v>17</v>
      </c>
      <c r="B99" s="3"/>
      <c r="C99" s="3"/>
      <c r="D99" s="3"/>
      <c r="E99" s="3"/>
      <c r="F99" s="3"/>
      <c r="G99" s="3"/>
      <c r="H99" s="3"/>
      <c r="I99" s="3"/>
    </row>
    <row r="100" spans="1:9" x14ac:dyDescent="0.25">
      <c r="A100" s="11" t="s">
        <v>95</v>
      </c>
      <c r="B100" s="3">
        <v>53</v>
      </c>
      <c r="C100" s="3">
        <v>70</v>
      </c>
      <c r="D100" s="3">
        <v>98</v>
      </c>
      <c r="E100" s="3">
        <v>125</v>
      </c>
      <c r="F100" s="3">
        <v>153</v>
      </c>
      <c r="G100" s="3">
        <v>140</v>
      </c>
      <c r="H100" s="3">
        <v>293</v>
      </c>
      <c r="I100" s="3">
        <v>290</v>
      </c>
    </row>
    <row r="101" spans="1:9" x14ac:dyDescent="0.25">
      <c r="A101" s="11" t="s">
        <v>18</v>
      </c>
      <c r="B101" s="3">
        <v>1262</v>
      </c>
      <c r="C101" s="3">
        <v>748</v>
      </c>
      <c r="D101" s="3">
        <v>703</v>
      </c>
      <c r="E101" s="3">
        <v>529</v>
      </c>
      <c r="F101" s="3">
        <v>757</v>
      </c>
      <c r="G101" s="3">
        <v>1028</v>
      </c>
      <c r="H101" s="3">
        <v>1177</v>
      </c>
      <c r="I101" s="3">
        <v>1231</v>
      </c>
    </row>
    <row r="102" spans="1:9" x14ac:dyDescent="0.25">
      <c r="A102" s="11" t="s">
        <v>96</v>
      </c>
      <c r="B102" s="3">
        <v>206</v>
      </c>
      <c r="C102" s="3">
        <v>252</v>
      </c>
      <c r="D102" s="3">
        <v>266</v>
      </c>
      <c r="E102" s="3">
        <v>294</v>
      </c>
      <c r="F102" s="3">
        <v>160</v>
      </c>
      <c r="G102" s="3">
        <v>121</v>
      </c>
      <c r="H102" s="3">
        <v>179</v>
      </c>
      <c r="I102" s="3">
        <v>160</v>
      </c>
    </row>
    <row r="103" spans="1:9" x14ac:dyDescent="0.25">
      <c r="A103" s="11" t="s">
        <v>97</v>
      </c>
      <c r="B103" s="3">
        <v>240</v>
      </c>
      <c r="C103" s="3">
        <v>271</v>
      </c>
      <c r="D103" s="3">
        <v>300</v>
      </c>
      <c r="E103" s="3">
        <v>320</v>
      </c>
      <c r="F103" s="3">
        <v>347</v>
      </c>
      <c r="G103" s="3">
        <v>385</v>
      </c>
      <c r="H103" s="3">
        <v>438</v>
      </c>
      <c r="I103" s="3">
        <v>480</v>
      </c>
    </row>
    <row r="105" spans="1:9" x14ac:dyDescent="0.25">
      <c r="A105" s="14" t="s">
        <v>100</v>
      </c>
      <c r="B105" s="14"/>
      <c r="C105" s="14"/>
      <c r="D105" s="14"/>
      <c r="E105" s="14"/>
      <c r="F105" s="14"/>
      <c r="G105" s="14"/>
      <c r="H105" s="14"/>
      <c r="I105" s="14"/>
    </row>
    <row r="106" spans="1:9" x14ac:dyDescent="0.25">
      <c r="A106" s="27" t="s">
        <v>110</v>
      </c>
      <c r="B106" s="3"/>
      <c r="C106" s="3"/>
      <c r="D106" s="3"/>
      <c r="E106" s="3"/>
      <c r="F106" s="3"/>
      <c r="G106" s="3"/>
      <c r="H106" s="3"/>
      <c r="I106" s="3"/>
    </row>
    <row r="107" spans="1:9" x14ac:dyDescent="0.25">
      <c r="A107" s="2" t="s">
        <v>101</v>
      </c>
      <c r="B107" s="3">
        <v>13740</v>
      </c>
      <c r="C107" s="3">
        <v>14764</v>
      </c>
      <c r="D107" s="3">
        <v>15216</v>
      </c>
      <c r="E107" s="3">
        <v>14855</v>
      </c>
      <c r="F107" s="3">
        <v>15902</v>
      </c>
      <c r="G107" s="3">
        <v>14484</v>
      </c>
      <c r="H107" s="3">
        <f t="shared" ref="H107" si="20">+SUM(H108:H110)</f>
        <v>17179</v>
      </c>
      <c r="I107" s="3">
        <f>+SUM(I108:I110)</f>
        <v>18353</v>
      </c>
    </row>
    <row r="108" spans="1:9" x14ac:dyDescent="0.25">
      <c r="A108" s="11" t="s">
        <v>114</v>
      </c>
      <c r="B108">
        <v>8506</v>
      </c>
      <c r="C108">
        <v>9299</v>
      </c>
      <c r="D108">
        <v>9684</v>
      </c>
      <c r="E108">
        <v>9322</v>
      </c>
      <c r="F108">
        <v>10045</v>
      </c>
      <c r="G108">
        <v>9329</v>
      </c>
      <c r="H108" s="8">
        <v>11644</v>
      </c>
      <c r="I108" s="8">
        <v>12228</v>
      </c>
    </row>
    <row r="109" spans="1:9" x14ac:dyDescent="0.25">
      <c r="A109" s="11" t="s">
        <v>115</v>
      </c>
      <c r="B109">
        <v>4410</v>
      </c>
      <c r="C109">
        <v>4746</v>
      </c>
      <c r="D109">
        <v>4886</v>
      </c>
      <c r="E109">
        <v>4938</v>
      </c>
      <c r="F109">
        <v>5260</v>
      </c>
      <c r="G109">
        <v>4639</v>
      </c>
      <c r="H109" s="8">
        <v>5028</v>
      </c>
      <c r="I109" s="8">
        <v>5492</v>
      </c>
    </row>
    <row r="110" spans="1:9" x14ac:dyDescent="0.25">
      <c r="A110" s="11" t="s">
        <v>116</v>
      </c>
      <c r="B110">
        <v>824</v>
      </c>
      <c r="C110">
        <v>719</v>
      </c>
      <c r="D110">
        <v>646</v>
      </c>
      <c r="E110">
        <v>595</v>
      </c>
      <c r="F110">
        <v>597</v>
      </c>
      <c r="G110">
        <v>516</v>
      </c>
      <c r="H110">
        <v>507</v>
      </c>
      <c r="I110">
        <v>633</v>
      </c>
    </row>
    <row r="111" spans="1:9" x14ac:dyDescent="0.25">
      <c r="A111" s="2" t="s">
        <v>102</v>
      </c>
      <c r="B111" s="3">
        <f>+SUM(B112:B114)</f>
        <v>0</v>
      </c>
      <c r="C111" s="3"/>
      <c r="D111" s="3">
        <v>7970</v>
      </c>
      <c r="E111" s="3">
        <v>9242</v>
      </c>
      <c r="F111" s="3">
        <v>9812</v>
      </c>
      <c r="G111" s="3">
        <v>9347</v>
      </c>
      <c r="H111" s="3">
        <f t="shared" ref="H111" si="21">+SUM(H112:H114)</f>
        <v>11456</v>
      </c>
      <c r="I111" s="3">
        <f>+SUM(I112:I114)</f>
        <v>12479</v>
      </c>
    </row>
    <row r="112" spans="1:9" x14ac:dyDescent="0.25">
      <c r="A112" s="11" t="s">
        <v>114</v>
      </c>
      <c r="D112">
        <v>5192</v>
      </c>
      <c r="E112">
        <v>5875</v>
      </c>
      <c r="F112">
        <v>6293</v>
      </c>
      <c r="G112">
        <v>5892</v>
      </c>
      <c r="H112" s="8">
        <v>6970</v>
      </c>
      <c r="I112" s="8">
        <v>7388</v>
      </c>
    </row>
    <row r="113" spans="1:9" x14ac:dyDescent="0.25">
      <c r="A113" s="11" t="s">
        <v>115</v>
      </c>
      <c r="D113">
        <v>2395</v>
      </c>
      <c r="E113">
        <v>2940</v>
      </c>
      <c r="F113">
        <v>3087</v>
      </c>
      <c r="G113">
        <v>3053</v>
      </c>
      <c r="H113" s="8">
        <v>3996</v>
      </c>
      <c r="I113" s="8">
        <v>4527</v>
      </c>
    </row>
    <row r="114" spans="1:9" x14ac:dyDescent="0.25">
      <c r="A114" s="11" t="s">
        <v>116</v>
      </c>
      <c r="D114">
        <v>383</v>
      </c>
      <c r="E114">
        <v>427</v>
      </c>
      <c r="F114">
        <v>432</v>
      </c>
      <c r="G114">
        <v>402</v>
      </c>
      <c r="H114">
        <v>490</v>
      </c>
      <c r="I114">
        <v>564</v>
      </c>
    </row>
    <row r="115" spans="1:9" x14ac:dyDescent="0.25">
      <c r="A115" s="2" t="s">
        <v>103</v>
      </c>
      <c r="B115" s="3">
        <v>3067</v>
      </c>
      <c r="C115" s="3">
        <v>3785</v>
      </c>
      <c r="D115" s="3">
        <v>4237</v>
      </c>
      <c r="E115" s="3">
        <v>5134</v>
      </c>
      <c r="F115" s="3">
        <v>6208</v>
      </c>
      <c r="G115" s="3">
        <v>6679</v>
      </c>
      <c r="H115" s="3">
        <f t="shared" ref="H115" si="22">+SUM(H116:H118)</f>
        <v>8290</v>
      </c>
      <c r="I115" s="3">
        <f>+SUM(I116:I118)</f>
        <v>7547</v>
      </c>
    </row>
    <row r="116" spans="1:9" x14ac:dyDescent="0.25">
      <c r="A116" s="11" t="s">
        <v>114</v>
      </c>
      <c r="B116">
        <v>2016</v>
      </c>
      <c r="C116">
        <v>2599</v>
      </c>
      <c r="D116">
        <v>2920</v>
      </c>
      <c r="E116">
        <v>3496</v>
      </c>
      <c r="F116">
        <v>4262</v>
      </c>
      <c r="G116">
        <v>4635</v>
      </c>
      <c r="H116" s="8">
        <v>5748</v>
      </c>
      <c r="I116" s="8">
        <v>5416</v>
      </c>
    </row>
    <row r="117" spans="1:9" x14ac:dyDescent="0.25">
      <c r="A117" s="11" t="s">
        <v>115</v>
      </c>
      <c r="B117">
        <v>925</v>
      </c>
      <c r="C117">
        <v>1055</v>
      </c>
      <c r="D117">
        <v>1188</v>
      </c>
      <c r="E117">
        <v>1508</v>
      </c>
      <c r="F117">
        <v>1808</v>
      </c>
      <c r="G117">
        <v>1896</v>
      </c>
      <c r="H117" s="8">
        <v>2347</v>
      </c>
      <c r="I117" s="8">
        <v>1938</v>
      </c>
    </row>
    <row r="118" spans="1:9" x14ac:dyDescent="0.25">
      <c r="A118" s="11" t="s">
        <v>116</v>
      </c>
      <c r="B118">
        <v>126</v>
      </c>
      <c r="C118">
        <v>131</v>
      </c>
      <c r="D118">
        <v>129</v>
      </c>
      <c r="E118">
        <v>130</v>
      </c>
      <c r="F118">
        <v>138</v>
      </c>
      <c r="G118">
        <v>148</v>
      </c>
      <c r="H118">
        <v>195</v>
      </c>
      <c r="I118">
        <v>193</v>
      </c>
    </row>
    <row r="119" spans="1:9" x14ac:dyDescent="0.25">
      <c r="A119" s="2" t="s">
        <v>107</v>
      </c>
      <c r="B119" s="3">
        <f t="shared" ref="B119:C119" si="23">+SUM(B120:B122)</f>
        <v>0</v>
      </c>
      <c r="C119" s="3">
        <f t="shared" si="23"/>
        <v>0</v>
      </c>
      <c r="D119" s="3">
        <v>4737</v>
      </c>
      <c r="E119" s="3">
        <v>5166</v>
      </c>
      <c r="F119" s="3">
        <v>5254</v>
      </c>
      <c r="G119" s="3">
        <v>5028</v>
      </c>
      <c r="H119" s="3">
        <f t="shared" ref="H119" si="24">+SUM(H120:H122)</f>
        <v>5343</v>
      </c>
      <c r="I119" s="3">
        <f>+SUM(I120:I122)</f>
        <v>5955</v>
      </c>
    </row>
    <row r="120" spans="1:9" x14ac:dyDescent="0.25">
      <c r="A120" s="11" t="s">
        <v>114</v>
      </c>
      <c r="D120">
        <v>3285</v>
      </c>
      <c r="E120">
        <v>3575</v>
      </c>
      <c r="F120">
        <v>3622</v>
      </c>
      <c r="G120">
        <v>3449</v>
      </c>
      <c r="H120" s="8">
        <v>3659</v>
      </c>
      <c r="I120" s="8">
        <v>4111</v>
      </c>
    </row>
    <row r="121" spans="1:9" x14ac:dyDescent="0.25">
      <c r="A121" s="11" t="s">
        <v>115</v>
      </c>
      <c r="D121">
        <v>1185</v>
      </c>
      <c r="E121">
        <v>1347</v>
      </c>
      <c r="F121">
        <v>1395</v>
      </c>
      <c r="G121">
        <v>1365</v>
      </c>
      <c r="H121" s="8">
        <v>1494</v>
      </c>
      <c r="I121" s="8">
        <v>1610</v>
      </c>
    </row>
    <row r="122" spans="1:9" x14ac:dyDescent="0.25">
      <c r="A122" s="11" t="s">
        <v>116</v>
      </c>
      <c r="D122">
        <v>267</v>
      </c>
      <c r="E122">
        <v>244</v>
      </c>
      <c r="F122">
        <v>237</v>
      </c>
      <c r="G122">
        <v>214</v>
      </c>
      <c r="H122">
        <v>190</v>
      </c>
      <c r="I122">
        <v>234</v>
      </c>
    </row>
    <row r="123" spans="1:9" x14ac:dyDescent="0.25">
      <c r="A123" s="11" t="s">
        <v>144</v>
      </c>
      <c r="B123">
        <v>3898</v>
      </c>
      <c r="C123">
        <v>3701</v>
      </c>
    </row>
    <row r="124" spans="1:9" x14ac:dyDescent="0.25">
      <c r="A124" s="11" t="s">
        <v>145</v>
      </c>
      <c r="B124">
        <v>755</v>
      </c>
      <c r="C124">
        <v>869</v>
      </c>
    </row>
    <row r="125" spans="1:9" x14ac:dyDescent="0.25">
      <c r="A125" s="11" t="s">
        <v>146</v>
      </c>
      <c r="B125">
        <v>1421</v>
      </c>
      <c r="C125">
        <v>1431</v>
      </c>
    </row>
    <row r="126" spans="1:9" x14ac:dyDescent="0.25">
      <c r="A126" s="11" t="s">
        <v>147</v>
      </c>
      <c r="B126">
        <v>5705</v>
      </c>
      <c r="C126">
        <v>5884</v>
      </c>
    </row>
    <row r="127" spans="1:9" x14ac:dyDescent="0.25">
      <c r="A127" s="2" t="s">
        <v>108</v>
      </c>
      <c r="B127" s="3">
        <v>115</v>
      </c>
      <c r="C127" s="3">
        <v>73</v>
      </c>
      <c r="D127" s="3">
        <v>73</v>
      </c>
      <c r="E127" s="3">
        <v>88</v>
      </c>
      <c r="F127" s="3">
        <v>42</v>
      </c>
      <c r="G127" s="3">
        <v>30</v>
      </c>
      <c r="H127" s="3">
        <v>25</v>
      </c>
      <c r="I127" s="3">
        <v>102</v>
      </c>
    </row>
    <row r="128" spans="1:9" x14ac:dyDescent="0.25">
      <c r="A128" s="4" t="s">
        <v>104</v>
      </c>
      <c r="B128" s="5">
        <f>+B107+B111+B115+B119+B127+B126+B125+B124+B123</f>
        <v>28701</v>
      </c>
      <c r="C128" s="5">
        <f>+C107+C111+C115+C119+C127+C126+C125+C124+C123</f>
        <v>30507</v>
      </c>
      <c r="D128" s="5">
        <f t="shared" ref="C128:I128" si="25">+D107+D111+D115+D119+D127+D126+D125+D124+D123</f>
        <v>32233</v>
      </c>
      <c r="E128" s="5">
        <f t="shared" si="25"/>
        <v>34485</v>
      </c>
      <c r="F128" s="5">
        <f t="shared" si="25"/>
        <v>37218</v>
      </c>
      <c r="G128" s="5">
        <f t="shared" si="25"/>
        <v>35568</v>
      </c>
      <c r="H128" s="5">
        <f t="shared" si="25"/>
        <v>42293</v>
      </c>
      <c r="I128" s="5">
        <f t="shared" si="25"/>
        <v>44436</v>
      </c>
    </row>
    <row r="129" spans="1:9" x14ac:dyDescent="0.25">
      <c r="A129" s="2" t="s">
        <v>105</v>
      </c>
      <c r="B129" s="3">
        <v>1982</v>
      </c>
      <c r="C129" s="3">
        <v>1955</v>
      </c>
      <c r="D129" s="3">
        <v>2042</v>
      </c>
      <c r="E129" s="3">
        <v>1886</v>
      </c>
      <c r="F129" s="3">
        <v>1906</v>
      </c>
      <c r="G129" s="3">
        <v>1846</v>
      </c>
      <c r="H129" s="3">
        <f>+SUM(H130:H133)</f>
        <v>2205</v>
      </c>
      <c r="I129" s="3">
        <f>+SUM(I130:I133)</f>
        <v>2346</v>
      </c>
    </row>
    <row r="130" spans="1:9" x14ac:dyDescent="0.25">
      <c r="A130" s="11" t="s">
        <v>114</v>
      </c>
      <c r="B130" s="3"/>
      <c r="C130" s="3"/>
      <c r="D130" s="3"/>
      <c r="E130" s="3"/>
      <c r="F130" s="3"/>
      <c r="G130" s="3"/>
      <c r="H130" s="3">
        <v>1986</v>
      </c>
      <c r="I130" s="3">
        <v>2094</v>
      </c>
    </row>
    <row r="131" spans="1:9" x14ac:dyDescent="0.25">
      <c r="A131" s="11" t="s">
        <v>115</v>
      </c>
      <c r="B131" s="3"/>
      <c r="C131" s="3"/>
      <c r="D131" s="3"/>
      <c r="E131" s="3"/>
      <c r="F131" s="3"/>
      <c r="G131" s="3"/>
      <c r="H131" s="3">
        <v>104</v>
      </c>
      <c r="I131" s="3">
        <v>103</v>
      </c>
    </row>
    <row r="132" spans="1:9" s="12" customFormat="1" x14ac:dyDescent="0.25">
      <c r="A132" s="11" t="s">
        <v>116</v>
      </c>
      <c r="B132" s="3"/>
      <c r="C132" s="3"/>
      <c r="D132" s="3"/>
      <c r="E132" s="3"/>
      <c r="F132" s="3"/>
      <c r="G132" s="3"/>
      <c r="H132" s="3">
        <v>29</v>
      </c>
      <c r="I132" s="3">
        <v>26</v>
      </c>
    </row>
    <row r="133" spans="1:9" x14ac:dyDescent="0.25">
      <c r="A133" s="11" t="s">
        <v>122</v>
      </c>
      <c r="B133" s="3"/>
      <c r="C133" s="3"/>
      <c r="D133" s="3"/>
      <c r="E133" s="3"/>
      <c r="F133" s="3"/>
      <c r="G133" s="3"/>
      <c r="H133" s="3">
        <v>86</v>
      </c>
      <c r="I133" s="3">
        <v>123</v>
      </c>
    </row>
    <row r="134" spans="1:9" x14ac:dyDescent="0.25">
      <c r="A134" s="2" t="s">
        <v>109</v>
      </c>
      <c r="B134" s="3">
        <v>-82</v>
      </c>
      <c r="C134" s="3">
        <v>-86</v>
      </c>
      <c r="D134" s="3">
        <v>75</v>
      </c>
      <c r="E134" s="3">
        <v>26</v>
      </c>
      <c r="F134" s="3">
        <v>-7</v>
      </c>
      <c r="G134" s="3">
        <v>-11</v>
      </c>
      <c r="H134" s="3">
        <v>40</v>
      </c>
      <c r="I134" s="3">
        <v>-72</v>
      </c>
    </row>
    <row r="135" spans="1:9" ht="15.75" thickBot="1" x14ac:dyDescent="0.3">
      <c r="A135" s="6" t="s">
        <v>106</v>
      </c>
      <c r="B135" s="7">
        <f>+B128+B129+B134</f>
        <v>30601</v>
      </c>
      <c r="C135" s="7">
        <f>+C128+C129+C134</f>
        <v>32376</v>
      </c>
      <c r="D135" s="7">
        <f t="shared" ref="D135:H135" si="26">+D128+D129+D134</f>
        <v>34350</v>
      </c>
      <c r="E135" s="7">
        <f t="shared" si="26"/>
        <v>36397</v>
      </c>
      <c r="F135" s="7">
        <f>+F128+F129+F134</f>
        <v>39117</v>
      </c>
      <c r="G135" s="7">
        <f t="shared" si="26"/>
        <v>37403</v>
      </c>
      <c r="H135" s="7">
        <f t="shared" si="26"/>
        <v>44538</v>
      </c>
      <c r="I135" s="7">
        <f>+I128+I129+I134</f>
        <v>46710</v>
      </c>
    </row>
    <row r="136" spans="1:9" ht="15.75" thickTop="1" x14ac:dyDescent="0.25">
      <c r="A136" s="12" t="s">
        <v>112</v>
      </c>
      <c r="B136" s="13">
        <f>+I135-I2</f>
        <v>0</v>
      </c>
      <c r="C136" s="13">
        <f>+C135-C2</f>
        <v>0</v>
      </c>
      <c r="D136" s="13">
        <f t="shared" ref="D136:G136" si="27">+D135-D2</f>
        <v>0</v>
      </c>
      <c r="E136" s="13">
        <f t="shared" si="27"/>
        <v>0</v>
      </c>
      <c r="F136" s="13">
        <f t="shared" si="27"/>
        <v>0</v>
      </c>
      <c r="G136" s="13">
        <f t="shared" si="27"/>
        <v>0</v>
      </c>
      <c r="H136" s="13">
        <f>+H135-H2</f>
        <v>0</v>
      </c>
      <c r="I136" s="12"/>
    </row>
    <row r="137" spans="1:9" x14ac:dyDescent="0.25">
      <c r="A137" s="1" t="s">
        <v>111</v>
      </c>
    </row>
    <row r="138" spans="1:9" x14ac:dyDescent="0.25">
      <c r="A138" s="2" t="s">
        <v>101</v>
      </c>
      <c r="B138" s="3">
        <v>3645</v>
      </c>
      <c r="C138" s="3">
        <v>3763</v>
      </c>
      <c r="D138" s="3">
        <v>3875</v>
      </c>
      <c r="E138" s="3">
        <v>3600</v>
      </c>
      <c r="F138" s="3">
        <v>3925</v>
      </c>
      <c r="G138" s="3">
        <v>2899</v>
      </c>
      <c r="H138" s="3">
        <v>5089</v>
      </c>
      <c r="I138" s="3">
        <v>5114</v>
      </c>
    </row>
    <row r="139" spans="1:9" x14ac:dyDescent="0.25">
      <c r="A139" s="2" t="s">
        <v>102</v>
      </c>
      <c r="B139" s="3"/>
      <c r="C139" s="3"/>
      <c r="D139" s="3">
        <v>1507</v>
      </c>
      <c r="E139" s="3">
        <v>1587</v>
      </c>
      <c r="F139" s="3">
        <v>1995</v>
      </c>
      <c r="G139" s="3">
        <v>1541</v>
      </c>
      <c r="H139" s="3">
        <v>2435</v>
      </c>
      <c r="I139" s="3">
        <v>3293</v>
      </c>
    </row>
    <row r="140" spans="1:9" x14ac:dyDescent="0.25">
      <c r="A140" s="2" t="s">
        <v>103</v>
      </c>
      <c r="B140" s="3">
        <v>993</v>
      </c>
      <c r="C140" s="3">
        <v>1372</v>
      </c>
      <c r="D140" s="3">
        <v>1507</v>
      </c>
      <c r="E140" s="3">
        <v>1807</v>
      </c>
      <c r="F140" s="3">
        <v>2376</v>
      </c>
      <c r="G140" s="3">
        <v>2490</v>
      </c>
      <c r="H140" s="3">
        <v>3243</v>
      </c>
      <c r="I140" s="3">
        <v>2365</v>
      </c>
    </row>
    <row r="141" spans="1:9" x14ac:dyDescent="0.25">
      <c r="A141" s="2" t="s">
        <v>147</v>
      </c>
      <c r="B141" s="3">
        <v>1275</v>
      </c>
      <c r="C141" s="3">
        <v>1434</v>
      </c>
      <c r="D141" s="3"/>
      <c r="E141" s="3"/>
      <c r="F141" s="3"/>
      <c r="G141" s="3"/>
      <c r="H141" s="3"/>
      <c r="I141" s="3"/>
    </row>
    <row r="142" spans="1:9" x14ac:dyDescent="0.25">
      <c r="A142" s="2" t="s">
        <v>148</v>
      </c>
      <c r="B142" s="3">
        <v>249</v>
      </c>
      <c r="C142" s="3">
        <v>289</v>
      </c>
      <c r="D142" s="3"/>
      <c r="E142" s="3"/>
      <c r="F142" s="3"/>
      <c r="G142" s="3"/>
      <c r="H142" s="3"/>
      <c r="I142" s="3"/>
    </row>
    <row r="143" spans="1:9" s="12" customFormat="1" x14ac:dyDescent="0.25">
      <c r="A143" s="2" t="s">
        <v>145</v>
      </c>
      <c r="B143" s="3">
        <v>100</v>
      </c>
      <c r="C143" s="3">
        <v>174</v>
      </c>
      <c r="D143" s="3"/>
      <c r="E143" s="3"/>
      <c r="F143" s="3"/>
      <c r="G143" s="3"/>
      <c r="H143" s="3"/>
      <c r="I143" s="3"/>
    </row>
    <row r="144" spans="1:9" x14ac:dyDescent="0.25">
      <c r="A144" s="2" t="s">
        <v>149</v>
      </c>
      <c r="B144" s="3">
        <v>818</v>
      </c>
      <c r="C144" s="3">
        <v>892</v>
      </c>
      <c r="D144" s="3"/>
      <c r="E144" s="3"/>
      <c r="F144" s="3"/>
      <c r="G144" s="3"/>
      <c r="H144" s="3"/>
      <c r="I144" s="3"/>
    </row>
    <row r="145" spans="1:9" x14ac:dyDescent="0.25">
      <c r="A145" s="2" t="s">
        <v>107</v>
      </c>
      <c r="B145" s="3"/>
      <c r="C145" s="3"/>
      <c r="D145" s="3">
        <v>980</v>
      </c>
      <c r="E145" s="3">
        <v>1189</v>
      </c>
      <c r="F145" s="3">
        <v>1323</v>
      </c>
      <c r="G145" s="3">
        <v>1184</v>
      </c>
      <c r="H145" s="3">
        <v>1530</v>
      </c>
      <c r="I145" s="3">
        <v>1896</v>
      </c>
    </row>
    <row r="146" spans="1:9" x14ac:dyDescent="0.25">
      <c r="A146" s="2" t="s">
        <v>108</v>
      </c>
      <c r="B146" s="3">
        <v>-2267</v>
      </c>
      <c r="C146" s="3">
        <v>-2596</v>
      </c>
      <c r="D146" s="3">
        <v>-2677</v>
      </c>
      <c r="E146" s="3">
        <v>-2658</v>
      </c>
      <c r="F146" s="3">
        <v>-3262</v>
      </c>
      <c r="G146" s="3">
        <v>-3468</v>
      </c>
      <c r="H146" s="3">
        <v>-3656</v>
      </c>
      <c r="I146" s="3">
        <v>-4262</v>
      </c>
    </row>
    <row r="147" spans="1:9" x14ac:dyDescent="0.25">
      <c r="A147" s="4" t="s">
        <v>104</v>
      </c>
      <c r="B147" s="5">
        <f t="shared" ref="B147:I147" si="28">+SUM(B138:B146)</f>
        <v>4813</v>
      </c>
      <c r="C147" s="5">
        <f t="shared" si="28"/>
        <v>5328</v>
      </c>
      <c r="D147" s="5">
        <f t="shared" si="28"/>
        <v>5192</v>
      </c>
      <c r="E147" s="5">
        <f t="shared" si="28"/>
        <v>5525</v>
      </c>
      <c r="F147" s="5">
        <f t="shared" si="28"/>
        <v>6357</v>
      </c>
      <c r="G147" s="5">
        <f t="shared" si="28"/>
        <v>4646</v>
      </c>
      <c r="H147" s="5">
        <f t="shared" si="28"/>
        <v>8641</v>
      </c>
      <c r="I147" s="5">
        <f t="shared" si="28"/>
        <v>8406</v>
      </c>
    </row>
    <row r="148" spans="1:9" x14ac:dyDescent="0.25">
      <c r="A148" s="2" t="s">
        <v>105</v>
      </c>
      <c r="B148" s="3">
        <v>517</v>
      </c>
      <c r="C148" s="3">
        <v>487</v>
      </c>
      <c r="D148" s="3">
        <v>477</v>
      </c>
      <c r="E148" s="3">
        <v>310</v>
      </c>
      <c r="F148" s="3">
        <v>303</v>
      </c>
      <c r="G148" s="3">
        <v>297</v>
      </c>
      <c r="H148" s="3">
        <v>543</v>
      </c>
      <c r="I148" s="3">
        <v>669</v>
      </c>
    </row>
    <row r="149" spans="1:9" x14ac:dyDescent="0.25">
      <c r="A149" s="2" t="s">
        <v>109</v>
      </c>
      <c r="B149" s="3">
        <v>-1097</v>
      </c>
      <c r="C149" s="3">
        <v>-1173</v>
      </c>
      <c r="D149" s="3">
        <v>-724</v>
      </c>
      <c r="E149" s="3">
        <v>-1456</v>
      </c>
      <c r="F149" s="3">
        <v>-1810</v>
      </c>
      <c r="G149" s="3">
        <v>-1967</v>
      </c>
      <c r="H149" s="3">
        <v>-2261</v>
      </c>
      <c r="I149" s="3">
        <v>-2219</v>
      </c>
    </row>
    <row r="150" spans="1:9" ht="15.75" thickBot="1" x14ac:dyDescent="0.3">
      <c r="A150" s="6" t="s">
        <v>113</v>
      </c>
      <c r="B150" s="7">
        <f t="shared" ref="B150" si="29">+SUM(B147:B149)</f>
        <v>4233</v>
      </c>
      <c r="C150" s="7">
        <f t="shared" ref="C150:H150" si="30">+SUM(C147:C149)</f>
        <v>4642</v>
      </c>
      <c r="D150" s="7">
        <f t="shared" si="30"/>
        <v>4945</v>
      </c>
      <c r="E150" s="7">
        <f t="shared" si="30"/>
        <v>4379</v>
      </c>
      <c r="F150" s="7">
        <f t="shared" si="30"/>
        <v>4850</v>
      </c>
      <c r="G150" s="7">
        <f t="shared" si="30"/>
        <v>2976</v>
      </c>
      <c r="H150" s="7">
        <f t="shared" si="30"/>
        <v>6923</v>
      </c>
      <c r="I150" s="7">
        <f>+SUM(I147:I149)</f>
        <v>6856</v>
      </c>
    </row>
    <row r="151" spans="1:9" ht="15.75" thickTop="1" x14ac:dyDescent="0.25">
      <c r="A151" s="12" t="s">
        <v>112</v>
      </c>
      <c r="B151" s="13">
        <f t="shared" ref="B151:H151" si="31">+B150-B10-B8</f>
        <v>0</v>
      </c>
      <c r="C151" s="13">
        <f t="shared" si="31"/>
        <v>0</v>
      </c>
      <c r="D151" s="13">
        <f t="shared" si="31"/>
        <v>0</v>
      </c>
      <c r="E151" s="13">
        <f t="shared" si="31"/>
        <v>0</v>
      </c>
      <c r="F151" s="13">
        <f t="shared" si="31"/>
        <v>0</v>
      </c>
      <c r="G151" s="13">
        <f t="shared" si="31"/>
        <v>0</v>
      </c>
      <c r="H151" s="13">
        <f t="shared" si="31"/>
        <v>0</v>
      </c>
      <c r="I151" s="13">
        <f>+I150-I10-I8</f>
        <v>0</v>
      </c>
    </row>
    <row r="152" spans="1:9" x14ac:dyDescent="0.25">
      <c r="A152" s="1" t="s">
        <v>118</v>
      </c>
    </row>
    <row r="153" spans="1:9" x14ac:dyDescent="0.25">
      <c r="A153" s="2" t="s">
        <v>101</v>
      </c>
      <c r="B153" s="3">
        <v>632</v>
      </c>
      <c r="C153" s="3">
        <v>742</v>
      </c>
      <c r="D153" s="3">
        <v>819</v>
      </c>
      <c r="E153" s="3">
        <v>848</v>
      </c>
      <c r="F153" s="3">
        <v>814</v>
      </c>
      <c r="G153" s="3">
        <v>645</v>
      </c>
      <c r="H153" s="3">
        <v>617</v>
      </c>
      <c r="I153" s="3">
        <v>639</v>
      </c>
    </row>
    <row r="154" spans="1:9" x14ac:dyDescent="0.25">
      <c r="A154" s="2" t="s">
        <v>102</v>
      </c>
      <c r="B154" s="3">
        <v>0</v>
      </c>
      <c r="C154" s="3">
        <v>0</v>
      </c>
      <c r="D154" s="3">
        <v>709</v>
      </c>
      <c r="E154" s="3">
        <v>849</v>
      </c>
      <c r="F154" s="3">
        <v>929</v>
      </c>
      <c r="G154" s="3">
        <v>885</v>
      </c>
      <c r="H154" s="3">
        <v>982</v>
      </c>
      <c r="I154" s="3">
        <v>920</v>
      </c>
    </row>
    <row r="155" spans="1:9" x14ac:dyDescent="0.25">
      <c r="A155" s="2" t="s">
        <v>103</v>
      </c>
      <c r="B155" s="3">
        <v>254</v>
      </c>
      <c r="C155" s="3">
        <v>234</v>
      </c>
      <c r="D155" s="3">
        <v>225</v>
      </c>
      <c r="E155" s="3">
        <v>256</v>
      </c>
      <c r="F155" s="3">
        <v>237</v>
      </c>
      <c r="G155" s="3">
        <v>214</v>
      </c>
      <c r="H155" s="3">
        <v>288</v>
      </c>
      <c r="I155" s="3">
        <v>303</v>
      </c>
    </row>
    <row r="156" spans="1:9" x14ac:dyDescent="0.25">
      <c r="A156" s="2" t="s">
        <v>119</v>
      </c>
      <c r="B156" s="3">
        <v>0</v>
      </c>
      <c r="C156" s="3">
        <v>0</v>
      </c>
      <c r="D156" s="3">
        <v>340</v>
      </c>
      <c r="E156" s="3">
        <v>339</v>
      </c>
      <c r="F156" s="3">
        <v>326</v>
      </c>
      <c r="G156" s="3">
        <v>296</v>
      </c>
      <c r="H156" s="3">
        <v>304</v>
      </c>
      <c r="I156" s="3">
        <v>274</v>
      </c>
    </row>
    <row r="157" spans="1:9" x14ac:dyDescent="0.25">
      <c r="A157" s="2" t="s">
        <v>150</v>
      </c>
      <c r="B157" s="3">
        <v>451</v>
      </c>
      <c r="C157" s="3">
        <v>589</v>
      </c>
      <c r="D157" s="3">
        <v>0</v>
      </c>
      <c r="E157" s="3">
        <v>0</v>
      </c>
      <c r="F157" s="3">
        <v>0</v>
      </c>
      <c r="G157" s="3">
        <v>0</v>
      </c>
      <c r="H157" s="3">
        <v>0</v>
      </c>
      <c r="I157" s="3">
        <v>0</v>
      </c>
    </row>
    <row r="158" spans="1:9" x14ac:dyDescent="0.25">
      <c r="A158" s="2" t="s">
        <v>151</v>
      </c>
      <c r="B158" s="3">
        <v>47</v>
      </c>
      <c r="C158" s="3">
        <v>50</v>
      </c>
      <c r="D158" s="3">
        <v>0</v>
      </c>
      <c r="E158" s="3">
        <v>0</v>
      </c>
      <c r="F158" s="3">
        <v>0</v>
      </c>
      <c r="G158" s="3">
        <v>0</v>
      </c>
      <c r="H158" s="3">
        <v>0</v>
      </c>
      <c r="I158" s="3">
        <v>0</v>
      </c>
    </row>
    <row r="159" spans="1:9" x14ac:dyDescent="0.25">
      <c r="A159" s="2" t="s">
        <v>145</v>
      </c>
      <c r="B159" s="3">
        <v>205</v>
      </c>
      <c r="C159" s="3">
        <v>223</v>
      </c>
      <c r="D159" s="3">
        <v>0</v>
      </c>
      <c r="E159" s="3">
        <v>0</v>
      </c>
      <c r="F159" s="3">
        <v>0</v>
      </c>
      <c r="G159" s="3">
        <v>0</v>
      </c>
      <c r="H159" s="3">
        <v>0</v>
      </c>
      <c r="I159" s="3">
        <v>0</v>
      </c>
    </row>
    <row r="160" spans="1:9" x14ac:dyDescent="0.25">
      <c r="A160" s="2" t="s">
        <v>152</v>
      </c>
      <c r="B160" s="3">
        <v>103</v>
      </c>
      <c r="C160" s="3">
        <v>109</v>
      </c>
      <c r="D160" s="3">
        <v>0</v>
      </c>
      <c r="E160" s="3">
        <v>0</v>
      </c>
      <c r="F160" s="3">
        <v>0</v>
      </c>
      <c r="G160" s="3">
        <v>0</v>
      </c>
      <c r="H160" s="3">
        <v>0</v>
      </c>
      <c r="I160" s="3">
        <v>0</v>
      </c>
    </row>
    <row r="161" spans="1:9" x14ac:dyDescent="0.25">
      <c r="A161" s="2" t="s">
        <v>108</v>
      </c>
      <c r="B161" s="3">
        <v>484</v>
      </c>
      <c r="C161" s="3">
        <v>511</v>
      </c>
      <c r="D161" s="3">
        <v>533</v>
      </c>
      <c r="E161" s="3">
        <v>597</v>
      </c>
      <c r="F161" s="3">
        <v>665</v>
      </c>
      <c r="G161" s="3">
        <v>830</v>
      </c>
      <c r="H161" s="3">
        <v>780</v>
      </c>
      <c r="I161" s="3">
        <v>789</v>
      </c>
    </row>
    <row r="162" spans="1:9" x14ac:dyDescent="0.25">
      <c r="A162" s="4" t="s">
        <v>120</v>
      </c>
      <c r="B162" s="5">
        <f t="shared" ref="B162:I162" si="32">+SUM(B153:B161)</f>
        <v>2176</v>
      </c>
      <c r="C162" s="5">
        <f t="shared" si="32"/>
        <v>2458</v>
      </c>
      <c r="D162" s="5">
        <f t="shared" si="32"/>
        <v>2626</v>
      </c>
      <c r="E162" s="5">
        <f t="shared" si="32"/>
        <v>2889</v>
      </c>
      <c r="F162" s="5">
        <f t="shared" si="32"/>
        <v>2971</v>
      </c>
      <c r="G162" s="5">
        <f t="shared" si="32"/>
        <v>2870</v>
      </c>
      <c r="H162" s="5">
        <f t="shared" si="32"/>
        <v>2971</v>
      </c>
      <c r="I162" s="5">
        <f t="shared" si="32"/>
        <v>2925</v>
      </c>
    </row>
    <row r="163" spans="1:9" x14ac:dyDescent="0.25">
      <c r="A163" s="2" t="s">
        <v>105</v>
      </c>
      <c r="B163" s="3">
        <v>122</v>
      </c>
      <c r="C163" s="3">
        <v>125</v>
      </c>
      <c r="D163" s="3">
        <v>125</v>
      </c>
      <c r="E163" s="3">
        <v>115</v>
      </c>
      <c r="F163" s="3">
        <v>100</v>
      </c>
      <c r="G163" s="3">
        <v>80</v>
      </c>
      <c r="H163" s="3">
        <v>63</v>
      </c>
      <c r="I163" s="3">
        <v>49</v>
      </c>
    </row>
    <row r="164" spans="1:9" x14ac:dyDescent="0.25">
      <c r="A164" s="2" t="s">
        <v>109</v>
      </c>
      <c r="B164" s="3">
        <v>713</v>
      </c>
      <c r="C164" s="3">
        <v>937</v>
      </c>
      <c r="D164" s="3">
        <v>1238</v>
      </c>
      <c r="E164" s="3">
        <v>1450</v>
      </c>
      <c r="F164" s="3">
        <v>1673</v>
      </c>
      <c r="G164" s="3">
        <v>1916</v>
      </c>
      <c r="H164" s="3">
        <v>1870</v>
      </c>
      <c r="I164" s="3">
        <v>1817</v>
      </c>
    </row>
    <row r="165" spans="1:9" ht="15.75" thickBot="1" x14ac:dyDescent="0.3">
      <c r="A165" s="6" t="s">
        <v>121</v>
      </c>
      <c r="B165" s="7">
        <f>+SUM(B162:B164)</f>
        <v>3011</v>
      </c>
      <c r="C165" s="7">
        <f t="shared" ref="C165:H165" si="33">+SUM(C162:C164)</f>
        <v>3520</v>
      </c>
      <c r="D165" s="7">
        <f>+SUM(D162:D164)</f>
        <v>3989</v>
      </c>
      <c r="E165" s="7">
        <f t="shared" si="33"/>
        <v>4454</v>
      </c>
      <c r="F165" s="7">
        <f t="shared" si="33"/>
        <v>4744</v>
      </c>
      <c r="G165" s="7">
        <f t="shared" si="33"/>
        <v>4866</v>
      </c>
      <c r="H165" s="7">
        <f t="shared" si="33"/>
        <v>4904</v>
      </c>
      <c r="I165" s="7">
        <f>+SUM(I162:I164)</f>
        <v>4791</v>
      </c>
    </row>
    <row r="166" spans="1:9" ht="15.75" thickTop="1" x14ac:dyDescent="0.25">
      <c r="A166" s="12" t="s">
        <v>112</v>
      </c>
      <c r="B166" s="13">
        <f t="shared" ref="B166:I166" si="34">+B165-B31</f>
        <v>0</v>
      </c>
      <c r="C166" s="13">
        <f t="shared" si="34"/>
        <v>0</v>
      </c>
      <c r="D166" s="13">
        <f t="shared" si="34"/>
        <v>0</v>
      </c>
      <c r="E166" s="13">
        <f t="shared" si="34"/>
        <v>0</v>
      </c>
      <c r="F166" s="13">
        <f t="shared" si="34"/>
        <v>0</v>
      </c>
      <c r="G166" s="13">
        <f t="shared" si="34"/>
        <v>0</v>
      </c>
      <c r="H166" s="13">
        <f t="shared" si="34"/>
        <v>0</v>
      </c>
      <c r="I166" s="13">
        <f t="shared" si="34"/>
        <v>0</v>
      </c>
    </row>
    <row r="167" spans="1:9" x14ac:dyDescent="0.25">
      <c r="A167" s="1" t="s">
        <v>123</v>
      </c>
    </row>
    <row r="168" spans="1:9" x14ac:dyDescent="0.25">
      <c r="A168" s="2" t="s">
        <v>101</v>
      </c>
      <c r="B168" s="3">
        <v>208</v>
      </c>
      <c r="C168" s="3">
        <v>242</v>
      </c>
      <c r="D168" s="3">
        <v>223</v>
      </c>
      <c r="E168" s="3">
        <v>196</v>
      </c>
      <c r="F168" s="3">
        <v>117</v>
      </c>
      <c r="G168" s="3">
        <v>110</v>
      </c>
      <c r="H168" s="3">
        <v>98</v>
      </c>
      <c r="I168" s="3">
        <v>146</v>
      </c>
    </row>
    <row r="169" spans="1:9" x14ac:dyDescent="0.25">
      <c r="A169" s="2" t="s">
        <v>102</v>
      </c>
      <c r="B169" s="3"/>
      <c r="C169" s="3">
        <v>234</v>
      </c>
      <c r="D169" s="3">
        <v>173</v>
      </c>
      <c r="E169" s="3">
        <v>240</v>
      </c>
      <c r="F169" s="3">
        <v>233</v>
      </c>
      <c r="G169" s="3">
        <v>139</v>
      </c>
      <c r="H169" s="3">
        <v>153</v>
      </c>
      <c r="I169" s="3">
        <v>197</v>
      </c>
    </row>
    <row r="170" spans="1:9" x14ac:dyDescent="0.25">
      <c r="A170" s="2" t="s">
        <v>147</v>
      </c>
      <c r="B170" s="3">
        <v>216</v>
      </c>
      <c r="C170" s="3"/>
      <c r="D170" s="3"/>
      <c r="E170" s="3"/>
      <c r="F170" s="3"/>
      <c r="G170" s="3"/>
      <c r="H170" s="3"/>
      <c r="I170" s="3"/>
    </row>
    <row r="171" spans="1:9" x14ac:dyDescent="0.25">
      <c r="A171" s="2"/>
      <c r="B171" s="3">
        <v>20</v>
      </c>
      <c r="C171" s="3"/>
      <c r="D171" s="3"/>
      <c r="E171" s="3"/>
      <c r="F171" s="3"/>
      <c r="G171" s="3"/>
      <c r="H171" s="3"/>
      <c r="I171" s="3"/>
    </row>
    <row r="172" spans="1:9" x14ac:dyDescent="0.25">
      <c r="A172" s="2" t="s">
        <v>103</v>
      </c>
      <c r="B172" s="3">
        <v>69</v>
      </c>
      <c r="C172" s="3">
        <v>44</v>
      </c>
      <c r="D172" s="3">
        <v>51</v>
      </c>
      <c r="E172" s="3">
        <v>76</v>
      </c>
      <c r="F172" s="3">
        <v>49</v>
      </c>
      <c r="G172" s="3">
        <v>28</v>
      </c>
      <c r="H172" s="3">
        <v>94</v>
      </c>
      <c r="I172" s="3">
        <v>78</v>
      </c>
    </row>
    <row r="173" spans="1:9" x14ac:dyDescent="0.25">
      <c r="A173" s="2" t="s">
        <v>153</v>
      </c>
      <c r="B173" s="3">
        <v>15</v>
      </c>
      <c r="C173" s="3"/>
      <c r="D173" s="3"/>
      <c r="E173" s="3"/>
      <c r="F173" s="3"/>
      <c r="G173" s="3"/>
      <c r="H173" s="3"/>
      <c r="I173" s="3"/>
    </row>
    <row r="174" spans="1:9" x14ac:dyDescent="0.25">
      <c r="A174" s="2" t="s">
        <v>152</v>
      </c>
      <c r="B174" s="3">
        <v>37</v>
      </c>
      <c r="C174" s="3"/>
      <c r="D174" s="3"/>
      <c r="E174" s="3"/>
      <c r="F174" s="3"/>
      <c r="G174" s="3"/>
      <c r="H174" s="3"/>
      <c r="I174" s="3"/>
    </row>
    <row r="175" spans="1:9" x14ac:dyDescent="0.25">
      <c r="A175" s="2" t="s">
        <v>119</v>
      </c>
      <c r="B175" s="3">
        <v>0</v>
      </c>
      <c r="C175" s="3">
        <v>62</v>
      </c>
      <c r="D175" s="3">
        <v>59</v>
      </c>
      <c r="E175" s="3">
        <v>49</v>
      </c>
      <c r="F175" s="3">
        <v>47</v>
      </c>
      <c r="G175" s="3">
        <v>41</v>
      </c>
      <c r="H175" s="3">
        <v>54</v>
      </c>
      <c r="I175" s="3">
        <v>56</v>
      </c>
    </row>
    <row r="176" spans="1:9" x14ac:dyDescent="0.25">
      <c r="A176" s="2" t="s">
        <v>108</v>
      </c>
      <c r="B176" s="3">
        <v>225</v>
      </c>
      <c r="C176" s="3">
        <v>258</v>
      </c>
      <c r="D176" s="3">
        <v>278</v>
      </c>
      <c r="E176" s="3">
        <v>286</v>
      </c>
      <c r="F176" s="3">
        <v>278</v>
      </c>
      <c r="G176" s="3">
        <v>438</v>
      </c>
      <c r="H176" s="3">
        <v>278</v>
      </c>
      <c r="I176" s="3">
        <v>222</v>
      </c>
    </row>
    <row r="177" spans="1:9" x14ac:dyDescent="0.25">
      <c r="A177" s="4" t="s">
        <v>120</v>
      </c>
      <c r="B177" s="5">
        <f>+SUM(B168:B176)</f>
        <v>790</v>
      </c>
      <c r="C177" s="5">
        <f t="shared" ref="C177:I177" si="35">+SUM(C168:C176)</f>
        <v>840</v>
      </c>
      <c r="D177" s="5">
        <f t="shared" si="35"/>
        <v>784</v>
      </c>
      <c r="E177" s="5">
        <f t="shared" si="35"/>
        <v>847</v>
      </c>
      <c r="F177" s="5">
        <f t="shared" si="35"/>
        <v>724</v>
      </c>
      <c r="G177" s="5">
        <f>+SUM(G168:G176)</f>
        <v>756</v>
      </c>
      <c r="H177" s="5">
        <f t="shared" si="35"/>
        <v>677</v>
      </c>
      <c r="I177" s="5">
        <f t="shared" si="35"/>
        <v>699</v>
      </c>
    </row>
    <row r="178" spans="1:9" x14ac:dyDescent="0.25">
      <c r="A178" s="2" t="s">
        <v>105</v>
      </c>
      <c r="B178" s="3">
        <v>69</v>
      </c>
      <c r="C178" s="3">
        <v>39</v>
      </c>
      <c r="D178" s="3">
        <v>30</v>
      </c>
      <c r="E178" s="3">
        <v>22</v>
      </c>
      <c r="F178" s="3">
        <v>18</v>
      </c>
      <c r="G178" s="3">
        <v>12</v>
      </c>
      <c r="H178" s="3">
        <v>7</v>
      </c>
      <c r="I178" s="3">
        <v>9</v>
      </c>
    </row>
    <row r="179" spans="1:9" x14ac:dyDescent="0.25">
      <c r="A179" s="2" t="s">
        <v>109</v>
      </c>
      <c r="B179" s="3">
        <f t="shared" ref="B179:I179" si="36">-(SUM(B177:B178)+B81)</f>
        <v>104</v>
      </c>
      <c r="C179" s="3">
        <f t="shared" si="36"/>
        <v>264</v>
      </c>
      <c r="D179" s="3">
        <f t="shared" si="36"/>
        <v>291</v>
      </c>
      <c r="E179" s="3">
        <f t="shared" si="36"/>
        <v>159</v>
      </c>
      <c r="F179" s="3">
        <f t="shared" si="36"/>
        <v>377</v>
      </c>
      <c r="G179" s="3">
        <f t="shared" si="36"/>
        <v>318</v>
      </c>
      <c r="H179" s="3">
        <f t="shared" si="36"/>
        <v>11</v>
      </c>
      <c r="I179" s="3">
        <f t="shared" si="36"/>
        <v>50</v>
      </c>
    </row>
    <row r="180" spans="1:9" ht="15.75" thickBot="1" x14ac:dyDescent="0.3">
      <c r="A180" s="6" t="s">
        <v>124</v>
      </c>
      <c r="B180" s="7">
        <f t="shared" ref="B180:H180" si="37">+SUM(B177:B179)</f>
        <v>963</v>
      </c>
      <c r="C180" s="7">
        <f t="shared" si="37"/>
        <v>1143</v>
      </c>
      <c r="D180" s="7">
        <f>+SUM(D177:D179)</f>
        <v>1105</v>
      </c>
      <c r="E180" s="7">
        <f t="shared" si="37"/>
        <v>1028</v>
      </c>
      <c r="F180" s="7">
        <f>+SUM(F177:F179)</f>
        <v>1119</v>
      </c>
      <c r="G180" s="7">
        <f>+SUM(G177:G179)</f>
        <v>1086</v>
      </c>
      <c r="H180" s="7">
        <f t="shared" si="37"/>
        <v>695</v>
      </c>
      <c r="I180" s="7">
        <f>+SUM(I177:I179)</f>
        <v>758</v>
      </c>
    </row>
    <row r="181" spans="1:9" ht="15.75" thickTop="1" x14ac:dyDescent="0.25">
      <c r="A181" s="12" t="s">
        <v>112</v>
      </c>
      <c r="B181" s="13">
        <f t="shared" ref="B181:I181" si="38">+B180+B81</f>
        <v>0</v>
      </c>
      <c r="C181" s="13">
        <f t="shared" si="38"/>
        <v>0</v>
      </c>
      <c r="D181" s="13">
        <f t="shared" si="38"/>
        <v>0</v>
      </c>
      <c r="E181" s="13">
        <f t="shared" si="38"/>
        <v>0</v>
      </c>
      <c r="F181" s="13">
        <f t="shared" si="38"/>
        <v>0</v>
      </c>
      <c r="G181" s="13">
        <f t="shared" si="38"/>
        <v>0</v>
      </c>
      <c r="H181" s="13">
        <f t="shared" si="38"/>
        <v>0</v>
      </c>
      <c r="I181" s="13">
        <f t="shared" si="38"/>
        <v>0</v>
      </c>
    </row>
    <row r="182" spans="1:9" x14ac:dyDescent="0.25">
      <c r="A182" s="1" t="s">
        <v>125</v>
      </c>
    </row>
    <row r="183" spans="1:9" x14ac:dyDescent="0.25">
      <c r="A183" s="2" t="s">
        <v>101</v>
      </c>
      <c r="B183" s="3">
        <v>121</v>
      </c>
      <c r="C183" s="3">
        <v>133</v>
      </c>
      <c r="D183" s="3">
        <v>140</v>
      </c>
      <c r="E183" s="3">
        <v>160</v>
      </c>
      <c r="F183" s="3">
        <v>149</v>
      </c>
      <c r="G183" s="3">
        <v>148</v>
      </c>
      <c r="H183" s="3">
        <v>130</v>
      </c>
      <c r="I183" s="3">
        <v>124</v>
      </c>
    </row>
    <row r="184" spans="1:9" x14ac:dyDescent="0.25">
      <c r="A184" s="2" t="s">
        <v>150</v>
      </c>
      <c r="B184" s="3">
        <v>75</v>
      </c>
      <c r="C184" s="3"/>
      <c r="D184" s="3"/>
      <c r="E184" s="3"/>
      <c r="F184" s="3"/>
      <c r="G184" s="3"/>
      <c r="H184" s="3"/>
      <c r="I184" s="3"/>
    </row>
    <row r="185" spans="1:9" x14ac:dyDescent="0.25">
      <c r="A185" s="2" t="s">
        <v>154</v>
      </c>
      <c r="B185" s="3">
        <v>12</v>
      </c>
      <c r="C185" s="3"/>
      <c r="D185" s="3"/>
      <c r="E185" s="3"/>
      <c r="F185" s="3"/>
      <c r="G185" s="3"/>
      <c r="H185" s="3"/>
      <c r="I185" s="3"/>
    </row>
    <row r="186" spans="1:9" x14ac:dyDescent="0.25">
      <c r="A186" s="2" t="s">
        <v>102</v>
      </c>
      <c r="B186" s="3"/>
      <c r="C186" s="3">
        <v>85</v>
      </c>
      <c r="D186" s="3">
        <v>106</v>
      </c>
      <c r="E186" s="3">
        <v>116</v>
      </c>
      <c r="F186" s="3">
        <v>111</v>
      </c>
      <c r="G186" s="3">
        <v>132</v>
      </c>
      <c r="H186" s="3">
        <v>136</v>
      </c>
      <c r="I186" s="3">
        <v>134</v>
      </c>
    </row>
    <row r="187" spans="1:9" x14ac:dyDescent="0.25">
      <c r="A187" s="2" t="s">
        <v>103</v>
      </c>
      <c r="B187" s="3">
        <v>46</v>
      </c>
      <c r="C187" s="3">
        <v>48</v>
      </c>
      <c r="D187" s="3">
        <v>54</v>
      </c>
      <c r="E187" s="3">
        <v>56</v>
      </c>
      <c r="F187" s="3">
        <v>50</v>
      </c>
      <c r="G187" s="3">
        <v>44</v>
      </c>
      <c r="H187" s="3">
        <v>46</v>
      </c>
      <c r="I187" s="3">
        <v>41</v>
      </c>
    </row>
    <row r="188" spans="1:9" x14ac:dyDescent="0.25">
      <c r="A188" s="2" t="s">
        <v>153</v>
      </c>
      <c r="B188" s="3">
        <v>22</v>
      </c>
      <c r="C188" s="3"/>
      <c r="D188" s="3"/>
      <c r="E188" s="3"/>
      <c r="F188" s="3"/>
      <c r="G188" s="3"/>
      <c r="H188" s="3"/>
      <c r="I188" s="3"/>
    </row>
    <row r="189" spans="1:9" x14ac:dyDescent="0.25">
      <c r="A189" s="2" t="s">
        <v>152</v>
      </c>
      <c r="B189" s="3">
        <v>27</v>
      </c>
      <c r="C189" s="3"/>
      <c r="D189" s="3"/>
      <c r="E189" s="3"/>
      <c r="F189" s="3"/>
      <c r="G189" s="3"/>
      <c r="H189" s="3"/>
      <c r="I189" s="3"/>
    </row>
    <row r="190" spans="1:9" x14ac:dyDescent="0.25">
      <c r="A190" s="2" t="s">
        <v>107</v>
      </c>
      <c r="B190" s="3">
        <v>0</v>
      </c>
      <c r="C190" s="3">
        <v>42</v>
      </c>
      <c r="D190" s="3">
        <v>54</v>
      </c>
      <c r="E190" s="3">
        <v>55</v>
      </c>
      <c r="F190" s="3">
        <v>53</v>
      </c>
      <c r="G190" s="3">
        <v>46</v>
      </c>
      <c r="H190" s="3">
        <v>43</v>
      </c>
      <c r="I190" s="3">
        <v>42</v>
      </c>
    </row>
    <row r="191" spans="1:9" x14ac:dyDescent="0.25">
      <c r="A191" s="2" t="s">
        <v>108</v>
      </c>
      <c r="B191" s="3">
        <v>210</v>
      </c>
      <c r="C191" s="3">
        <v>230</v>
      </c>
      <c r="D191" s="3">
        <v>233</v>
      </c>
      <c r="E191" s="3">
        <v>217</v>
      </c>
      <c r="F191" s="3">
        <v>195</v>
      </c>
      <c r="G191" s="3">
        <v>214</v>
      </c>
      <c r="H191" s="3">
        <v>222</v>
      </c>
      <c r="I191" s="3">
        <v>220</v>
      </c>
    </row>
    <row r="192" spans="1:9" x14ac:dyDescent="0.25">
      <c r="A192" s="4" t="s">
        <v>120</v>
      </c>
      <c r="B192" s="5">
        <f t="shared" ref="B192:I192" si="39">+SUM(B183:B191)</f>
        <v>513</v>
      </c>
      <c r="C192" s="5">
        <f t="shared" si="39"/>
        <v>538</v>
      </c>
      <c r="D192" s="5">
        <f t="shared" si="39"/>
        <v>587</v>
      </c>
      <c r="E192" s="5">
        <f t="shared" si="39"/>
        <v>604</v>
      </c>
      <c r="F192" s="5">
        <f t="shared" si="39"/>
        <v>558</v>
      </c>
      <c r="G192" s="5">
        <v>584</v>
      </c>
      <c r="H192" s="5">
        <f t="shared" si="39"/>
        <v>577</v>
      </c>
      <c r="I192" s="5">
        <f t="shared" si="39"/>
        <v>561</v>
      </c>
    </row>
    <row r="193" spans="1:9" x14ac:dyDescent="0.25">
      <c r="A193" s="2" t="s">
        <v>105</v>
      </c>
      <c r="B193" s="3">
        <v>18</v>
      </c>
      <c r="C193" s="3">
        <v>27</v>
      </c>
      <c r="D193" s="3">
        <v>28</v>
      </c>
      <c r="E193" s="3">
        <v>33</v>
      </c>
      <c r="F193" s="3">
        <v>31</v>
      </c>
      <c r="G193" s="3">
        <v>25</v>
      </c>
      <c r="H193" s="3">
        <v>26</v>
      </c>
      <c r="I193" s="3">
        <v>22</v>
      </c>
    </row>
    <row r="194" spans="1:9" x14ac:dyDescent="0.25">
      <c r="A194" s="2" t="s">
        <v>109</v>
      </c>
      <c r="B194" s="3">
        <v>75</v>
      </c>
      <c r="C194" s="3">
        <v>84</v>
      </c>
      <c r="D194" s="3">
        <v>91</v>
      </c>
      <c r="E194" s="3">
        <v>110</v>
      </c>
      <c r="F194" s="3">
        <v>116</v>
      </c>
      <c r="G194" s="3">
        <v>112</v>
      </c>
      <c r="H194" s="3">
        <v>141</v>
      </c>
      <c r="I194" s="3">
        <v>134</v>
      </c>
    </row>
    <row r="195" spans="1:9" ht="15.75" thickBot="1" x14ac:dyDescent="0.3">
      <c r="A195" s="6" t="s">
        <v>126</v>
      </c>
      <c r="B195" s="7">
        <f t="shared" ref="B195:H195" si="40">+SUM(B192:B194)</f>
        <v>606</v>
      </c>
      <c r="C195" s="7">
        <f>+SUM(C192:C194)</f>
        <v>649</v>
      </c>
      <c r="D195" s="7">
        <f t="shared" si="40"/>
        <v>706</v>
      </c>
      <c r="E195" s="7">
        <f t="shared" si="40"/>
        <v>747</v>
      </c>
      <c r="F195" s="7">
        <f t="shared" si="40"/>
        <v>705</v>
      </c>
      <c r="G195" s="7">
        <v>721</v>
      </c>
      <c r="H195" s="7">
        <f t="shared" si="40"/>
        <v>744</v>
      </c>
      <c r="I195" s="7">
        <f>+SUM(I192:I194)</f>
        <v>717</v>
      </c>
    </row>
    <row r="196" spans="1:9" ht="15.75" thickTop="1" x14ac:dyDescent="0.25">
      <c r="A196" s="12" t="s">
        <v>112</v>
      </c>
      <c r="B196" s="13">
        <f t="shared" ref="B196:I196" si="41">+B195-B66</f>
        <v>0</v>
      </c>
      <c r="C196" s="13">
        <f t="shared" si="41"/>
        <v>0</v>
      </c>
      <c r="D196" s="13">
        <f t="shared" si="41"/>
        <v>0</v>
      </c>
      <c r="E196" s="13">
        <f t="shared" si="41"/>
        <v>0</v>
      </c>
      <c r="F196" s="13">
        <f t="shared" si="41"/>
        <v>0</v>
      </c>
      <c r="G196" s="13">
        <f t="shared" si="41"/>
        <v>0</v>
      </c>
      <c r="H196" s="13">
        <f t="shared" si="41"/>
        <v>0</v>
      </c>
      <c r="I196" s="13">
        <f t="shared" si="41"/>
        <v>0</v>
      </c>
    </row>
    <row r="197" spans="1:9" x14ac:dyDescent="0.25">
      <c r="A197" s="14" t="s">
        <v>127</v>
      </c>
      <c r="B197" s="14"/>
      <c r="C197" s="14"/>
      <c r="D197" s="14"/>
      <c r="E197" s="14"/>
      <c r="F197" s="14"/>
      <c r="G197" s="14"/>
      <c r="H197" s="14"/>
      <c r="I197" s="14"/>
    </row>
    <row r="198" spans="1:9" x14ac:dyDescent="0.25">
      <c r="A198" s="27" t="s">
        <v>128</v>
      </c>
    </row>
    <row r="199" spans="1:9" x14ac:dyDescent="0.25">
      <c r="A199" s="32" t="s">
        <v>101</v>
      </c>
      <c r="B199" s="33">
        <v>0.12</v>
      </c>
      <c r="C199" s="33">
        <v>0.08</v>
      </c>
      <c r="D199" s="33">
        <v>0.03</v>
      </c>
      <c r="E199" s="33">
        <v>-0.02</v>
      </c>
      <c r="F199" s="33">
        <v>7.0000000000000007E-2</v>
      </c>
      <c r="G199" s="33">
        <v>0.09</v>
      </c>
      <c r="H199" s="33">
        <v>0.19</v>
      </c>
      <c r="I199" s="33">
        <v>7.0000000000000007E-2</v>
      </c>
    </row>
    <row r="200" spans="1:9" x14ac:dyDescent="0.25">
      <c r="A200" s="30" t="s">
        <v>114</v>
      </c>
      <c r="B200" s="29">
        <v>0.14000000000000001</v>
      </c>
      <c r="C200" s="29">
        <v>0.1</v>
      </c>
      <c r="D200" s="29">
        <v>0.04</v>
      </c>
      <c r="E200" s="29">
        <v>-0.04</v>
      </c>
      <c r="F200" s="29">
        <v>0.08</v>
      </c>
      <c r="G200" s="29">
        <v>-7.0000000000000007E-2</v>
      </c>
      <c r="H200" s="29">
        <v>0.25</v>
      </c>
      <c r="I200" s="29">
        <v>0.05</v>
      </c>
    </row>
    <row r="201" spans="1:9" x14ac:dyDescent="0.25">
      <c r="A201" s="30" t="s">
        <v>115</v>
      </c>
      <c r="B201" s="29">
        <v>0.12</v>
      </c>
      <c r="C201" s="29">
        <v>0.08</v>
      </c>
      <c r="D201" s="29">
        <v>0.03</v>
      </c>
      <c r="E201" s="29">
        <v>0.01</v>
      </c>
      <c r="F201" s="29">
        <v>7.0000000000000007E-2</v>
      </c>
      <c r="G201" s="29">
        <v>-0.12</v>
      </c>
      <c r="H201" s="29">
        <v>0.08</v>
      </c>
      <c r="I201" s="29">
        <v>0.09</v>
      </c>
    </row>
    <row r="202" spans="1:9" x14ac:dyDescent="0.25">
      <c r="A202" s="30" t="s">
        <v>116</v>
      </c>
      <c r="B202" s="29">
        <v>-0.05</v>
      </c>
      <c r="C202" s="29">
        <v>-0.13</v>
      </c>
      <c r="D202" s="29">
        <v>-0.1</v>
      </c>
      <c r="E202" s="29">
        <v>-0.08</v>
      </c>
      <c r="F202" s="29">
        <v>0</v>
      </c>
      <c r="G202" s="29">
        <v>0.14000000000000001</v>
      </c>
      <c r="H202" s="29">
        <v>-0.02</v>
      </c>
      <c r="I202" s="29">
        <v>0.25</v>
      </c>
    </row>
    <row r="203" spans="1:9" x14ac:dyDescent="0.25">
      <c r="A203" s="32" t="s">
        <v>102</v>
      </c>
      <c r="B203" s="33"/>
      <c r="C203" s="33"/>
      <c r="D203" s="33"/>
      <c r="E203" s="33">
        <v>0.09</v>
      </c>
      <c r="F203" s="33">
        <v>0.11</v>
      </c>
      <c r="G203" s="33">
        <v>0.01</v>
      </c>
      <c r="H203" s="33">
        <v>0.17</v>
      </c>
      <c r="I203" s="33">
        <v>0.12</v>
      </c>
    </row>
    <row r="204" spans="1:9" x14ac:dyDescent="0.25">
      <c r="A204" s="30" t="s">
        <v>114</v>
      </c>
      <c r="B204" s="29"/>
      <c r="C204" s="29"/>
      <c r="D204" s="29"/>
      <c r="E204" s="29">
        <v>0.06</v>
      </c>
      <c r="F204" s="29">
        <v>0.12</v>
      </c>
      <c r="G204" s="29">
        <v>0.03</v>
      </c>
      <c r="H204" s="29">
        <v>0.13</v>
      </c>
      <c r="I204" s="29">
        <v>0.09</v>
      </c>
    </row>
    <row r="205" spans="1:9" x14ac:dyDescent="0.25">
      <c r="A205" s="30" t="s">
        <v>115</v>
      </c>
      <c r="B205" s="29"/>
      <c r="C205" s="29"/>
      <c r="D205" s="29"/>
      <c r="E205" s="29">
        <v>0.16</v>
      </c>
      <c r="F205" s="29">
        <v>0.09</v>
      </c>
      <c r="G205" s="29">
        <v>0.02</v>
      </c>
      <c r="H205" s="29">
        <v>0.25</v>
      </c>
      <c r="I205" s="29">
        <v>0.16</v>
      </c>
    </row>
    <row r="206" spans="1:9" x14ac:dyDescent="0.25">
      <c r="A206" s="30" t="s">
        <v>116</v>
      </c>
      <c r="B206" s="29"/>
      <c r="C206" s="29"/>
      <c r="D206" s="29"/>
      <c r="E206" s="29">
        <v>0.06</v>
      </c>
      <c r="F206" s="29">
        <v>0.05</v>
      </c>
      <c r="G206" s="29">
        <v>0.03</v>
      </c>
      <c r="H206" s="29">
        <v>0.19</v>
      </c>
      <c r="I206" s="29">
        <v>0.17</v>
      </c>
    </row>
    <row r="207" spans="1:9" x14ac:dyDescent="0.25">
      <c r="A207" s="32" t="s">
        <v>103</v>
      </c>
      <c r="B207" s="33">
        <v>0.19</v>
      </c>
      <c r="C207" s="33">
        <v>0.27</v>
      </c>
      <c r="D207" s="33">
        <v>0.17</v>
      </c>
      <c r="E207" s="33">
        <v>0.18</v>
      </c>
      <c r="F207" s="33">
        <v>0.24</v>
      </c>
      <c r="G207" s="33">
        <v>0.11</v>
      </c>
      <c r="H207" s="33">
        <v>0.19</v>
      </c>
      <c r="I207" s="33">
        <v>-0.13</v>
      </c>
    </row>
    <row r="208" spans="1:9" x14ac:dyDescent="0.25">
      <c r="A208" s="30" t="s">
        <v>114</v>
      </c>
      <c r="B208" s="29">
        <v>0.28000000000000003</v>
      </c>
      <c r="C208" s="29">
        <v>0.33</v>
      </c>
      <c r="D208" s="29">
        <v>7.0000000000000007E-2</v>
      </c>
      <c r="E208" s="29">
        <v>0.16</v>
      </c>
      <c r="F208" s="29">
        <v>0.25</v>
      </c>
      <c r="G208" s="29">
        <v>0.12</v>
      </c>
      <c r="H208" s="29">
        <v>0.19</v>
      </c>
      <c r="I208" s="29">
        <v>-0.1</v>
      </c>
    </row>
    <row r="209" spans="1:9" x14ac:dyDescent="0.25">
      <c r="A209" s="30" t="s">
        <v>115</v>
      </c>
      <c r="B209" s="29">
        <v>7.0000000000000007E-2</v>
      </c>
      <c r="C209" s="29">
        <v>0.17</v>
      </c>
      <c r="D209" s="29">
        <v>0.1</v>
      </c>
      <c r="E209" s="29">
        <v>0.23</v>
      </c>
      <c r="F209" s="29">
        <v>0.23</v>
      </c>
      <c r="G209" s="29">
        <v>0.08</v>
      </c>
      <c r="H209" s="29">
        <v>0.19</v>
      </c>
      <c r="I209" s="29">
        <v>-0.21</v>
      </c>
    </row>
    <row r="210" spans="1:9" x14ac:dyDescent="0.25">
      <c r="A210" s="30" t="s">
        <v>116</v>
      </c>
      <c r="B210" s="29">
        <v>0.01</v>
      </c>
      <c r="C210" s="29">
        <v>7.0000000000000007E-2</v>
      </c>
      <c r="D210" s="29">
        <v>-0.06</v>
      </c>
      <c r="E210" s="29">
        <v>-0.01</v>
      </c>
      <c r="F210" s="29">
        <v>0.08</v>
      </c>
      <c r="G210" s="29">
        <v>0.11</v>
      </c>
      <c r="H210" s="29">
        <v>0.26</v>
      </c>
      <c r="I210" s="29">
        <v>-0.06</v>
      </c>
    </row>
    <row r="211" spans="1:9" x14ac:dyDescent="0.25">
      <c r="A211" s="32" t="s">
        <v>107</v>
      </c>
      <c r="B211" s="33"/>
      <c r="C211" s="33"/>
      <c r="D211" s="33"/>
      <c r="E211" s="33">
        <v>0.1</v>
      </c>
      <c r="F211" s="33">
        <v>0.13</v>
      </c>
      <c r="G211" s="33">
        <v>0.01</v>
      </c>
      <c r="H211" s="33">
        <v>0.08</v>
      </c>
      <c r="I211" s="33">
        <v>0.16</v>
      </c>
    </row>
    <row r="212" spans="1:9" x14ac:dyDescent="0.25">
      <c r="A212" s="30" t="s">
        <v>114</v>
      </c>
      <c r="B212" s="29"/>
      <c r="C212" s="29"/>
      <c r="D212" s="29"/>
      <c r="E212" s="29">
        <v>0.09</v>
      </c>
      <c r="F212" s="29">
        <v>0.12</v>
      </c>
      <c r="G212" s="29">
        <v>0</v>
      </c>
      <c r="H212" s="29">
        <v>0.08</v>
      </c>
      <c r="I212" s="29">
        <v>0.17</v>
      </c>
    </row>
    <row r="213" spans="1:9" x14ac:dyDescent="0.25">
      <c r="A213" s="30" t="s">
        <v>115</v>
      </c>
      <c r="B213" s="29"/>
      <c r="C213" s="29"/>
      <c r="D213" s="29"/>
      <c r="E213" s="29">
        <v>0.15</v>
      </c>
      <c r="F213" s="29">
        <v>0.15</v>
      </c>
      <c r="G213" s="29">
        <v>0.03</v>
      </c>
      <c r="H213" s="29">
        <v>0.1</v>
      </c>
      <c r="I213" s="29">
        <v>0.12</v>
      </c>
    </row>
    <row r="214" spans="1:9" x14ac:dyDescent="0.25">
      <c r="A214" s="30" t="s">
        <v>116</v>
      </c>
      <c r="B214" s="29"/>
      <c r="C214" s="29"/>
      <c r="D214" s="29"/>
      <c r="E214" s="29">
        <v>-0.08</v>
      </c>
      <c r="F214" s="29">
        <v>0.08</v>
      </c>
      <c r="G214" s="29">
        <v>-0.04</v>
      </c>
      <c r="H214" s="29">
        <v>-0.09</v>
      </c>
      <c r="I214" s="29">
        <v>0.28000000000000003</v>
      </c>
    </row>
    <row r="215" spans="1:9" x14ac:dyDescent="0.25">
      <c r="A215" s="32" t="s">
        <v>108</v>
      </c>
      <c r="B215" s="33">
        <v>-0.02</v>
      </c>
      <c r="C215" s="33">
        <v>-0.3</v>
      </c>
      <c r="D215" s="33">
        <v>0.02</v>
      </c>
      <c r="E215" s="33">
        <v>0.12</v>
      </c>
      <c r="F215" s="33">
        <v>-0.53</v>
      </c>
      <c r="G215" s="33">
        <v>-0.26</v>
      </c>
      <c r="H215" s="33">
        <v>-0.17</v>
      </c>
      <c r="I215" s="33">
        <v>3.02</v>
      </c>
    </row>
    <row r="216" spans="1:9" x14ac:dyDescent="0.25">
      <c r="A216" s="34" t="s">
        <v>104</v>
      </c>
      <c r="B216" s="36">
        <v>0.14000000000000001</v>
      </c>
      <c r="C216" s="36">
        <v>0.13</v>
      </c>
      <c r="D216" s="36">
        <v>0.08</v>
      </c>
      <c r="E216" s="36">
        <v>0.05</v>
      </c>
      <c r="F216" s="36">
        <v>0.11</v>
      </c>
      <c r="G216" s="36">
        <v>0.02</v>
      </c>
      <c r="H216" s="36">
        <v>0.17</v>
      </c>
      <c r="I216" s="36">
        <v>0.06</v>
      </c>
    </row>
    <row r="217" spans="1:9" x14ac:dyDescent="0.25">
      <c r="A217" s="32" t="s">
        <v>105</v>
      </c>
      <c r="B217" s="33">
        <v>0.21</v>
      </c>
      <c r="C217" s="33">
        <v>0.02</v>
      </c>
      <c r="D217" s="33">
        <v>0.06</v>
      </c>
      <c r="E217" s="33">
        <v>-0.11</v>
      </c>
      <c r="F217" s="33">
        <v>0.03</v>
      </c>
      <c r="G217" s="33">
        <v>-0.01</v>
      </c>
      <c r="H217" s="33">
        <v>0.16</v>
      </c>
      <c r="I217" s="33">
        <v>7.0000000000000007E-2</v>
      </c>
    </row>
    <row r="218" spans="1:9" x14ac:dyDescent="0.25">
      <c r="A218" s="30" t="s">
        <v>114</v>
      </c>
      <c r="B218" s="29"/>
      <c r="C218" s="29"/>
      <c r="D218" s="29"/>
      <c r="E218" s="29"/>
      <c r="F218" s="29"/>
      <c r="G218" s="29"/>
      <c r="H218" s="29"/>
      <c r="I218" s="29">
        <v>0.06</v>
      </c>
    </row>
    <row r="219" spans="1:9" x14ac:dyDescent="0.25">
      <c r="A219" s="30" t="s">
        <v>115</v>
      </c>
      <c r="B219" s="29"/>
      <c r="C219" s="29"/>
      <c r="D219" s="29"/>
      <c r="E219" s="29"/>
      <c r="F219" s="29"/>
      <c r="G219" s="29"/>
      <c r="H219" s="29"/>
      <c r="I219" s="29">
        <v>-0.03</v>
      </c>
    </row>
    <row r="220" spans="1:9" x14ac:dyDescent="0.25">
      <c r="A220" s="30" t="s">
        <v>116</v>
      </c>
      <c r="B220" s="29"/>
      <c r="C220" s="29"/>
      <c r="D220" s="29"/>
      <c r="E220" s="29"/>
      <c r="F220" s="29"/>
      <c r="G220" s="29"/>
      <c r="H220" s="29"/>
      <c r="I220" s="29">
        <v>-0.16</v>
      </c>
    </row>
    <row r="221" spans="1:9" x14ac:dyDescent="0.25">
      <c r="A221" s="30" t="s">
        <v>122</v>
      </c>
      <c r="B221" s="29"/>
      <c r="C221" s="29"/>
      <c r="D221" s="29"/>
      <c r="E221" s="29"/>
      <c r="F221" s="29"/>
      <c r="G221" s="29"/>
      <c r="H221" s="29"/>
      <c r="I221" s="29">
        <v>0.42</v>
      </c>
    </row>
    <row r="222" spans="1:9" x14ac:dyDescent="0.25">
      <c r="A222" s="28" t="s">
        <v>109</v>
      </c>
      <c r="B222" s="29"/>
      <c r="C222" s="29"/>
      <c r="D222" s="29"/>
      <c r="E222" s="29"/>
      <c r="F222" s="29"/>
      <c r="G222" s="29"/>
      <c r="H222" s="29"/>
      <c r="I222" s="29">
        <v>0</v>
      </c>
    </row>
    <row r="223" spans="1:9" ht="15.75" thickBot="1" x14ac:dyDescent="0.3">
      <c r="A223" s="31" t="s">
        <v>106</v>
      </c>
      <c r="B223" s="35">
        <v>0.14000000000000001</v>
      </c>
      <c r="C223" s="35">
        <v>0.12</v>
      </c>
      <c r="D223" s="35">
        <v>0.08</v>
      </c>
      <c r="E223" s="35">
        <v>0.05</v>
      </c>
      <c r="F223" s="35">
        <v>-0.02</v>
      </c>
      <c r="G223" s="35">
        <v>-0.02</v>
      </c>
      <c r="H223" s="35">
        <v>0.17</v>
      </c>
      <c r="I223" s="35">
        <v>0.06</v>
      </c>
    </row>
    <row r="224"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59"/>
  <sheetViews>
    <sheetView workbookViewId="0">
      <selection activeCell="B99" sqref="B99"/>
    </sheetView>
  </sheetViews>
  <sheetFormatPr defaultRowHeight="15" x14ac:dyDescent="0.25"/>
  <cols>
    <col min="1" max="1" width="48.7109375" customWidth="1"/>
    <col min="2" max="15" width="11.7109375" customWidth="1"/>
  </cols>
  <sheetData>
    <row r="1" spans="1:15"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16"/>
      <c r="K1" s="38">
        <f>+I1+1</f>
        <v>2023</v>
      </c>
      <c r="L1" s="38">
        <f t="shared" ref="L1:O1" si="1">+K1+1</f>
        <v>2024</v>
      </c>
      <c r="M1" s="38">
        <f t="shared" si="1"/>
        <v>2025</v>
      </c>
      <c r="N1" s="38">
        <f t="shared" si="1"/>
        <v>2026</v>
      </c>
      <c r="O1" s="38">
        <f t="shared" si="1"/>
        <v>2027</v>
      </c>
    </row>
    <row r="2" spans="1:15" x14ac:dyDescent="0.25">
      <c r="A2" s="39" t="s">
        <v>129</v>
      </c>
      <c r="B2" s="39"/>
      <c r="C2" s="39"/>
      <c r="D2" s="39"/>
      <c r="E2" s="39"/>
      <c r="F2" s="39"/>
      <c r="G2" s="39"/>
      <c r="H2" s="39"/>
      <c r="I2" s="39"/>
      <c r="J2" s="39"/>
      <c r="K2" s="38"/>
      <c r="L2" s="38"/>
      <c r="M2" s="38"/>
      <c r="N2" s="38"/>
      <c r="O2" s="38"/>
    </row>
    <row r="3" spans="1:15" x14ac:dyDescent="0.25">
      <c r="A3" s="40" t="s">
        <v>140</v>
      </c>
      <c r="B3" s="3">
        <f>B18+B45+B72+B99+B126+B153+B207+B180+B234</f>
        <v>28701</v>
      </c>
      <c r="C3" s="3">
        <f t="shared" ref="C3:I3" si="2">C18+C45+C72+C99+C126+C153+C207+C180+C234</f>
        <v>30507</v>
      </c>
      <c r="D3" s="3">
        <f t="shared" si="2"/>
        <v>32233</v>
      </c>
      <c r="E3" s="3">
        <f t="shared" si="2"/>
        <v>34485</v>
      </c>
      <c r="F3" s="3">
        <f t="shared" si="2"/>
        <v>37218</v>
      </c>
      <c r="G3" s="3">
        <f t="shared" si="2"/>
        <v>35568</v>
      </c>
      <c r="H3" s="3">
        <f t="shared" si="2"/>
        <v>42293</v>
      </c>
      <c r="I3" s="3">
        <f t="shared" si="2"/>
        <v>44436</v>
      </c>
      <c r="J3" s="3" t="s">
        <v>155</v>
      </c>
    </row>
    <row r="4" spans="1:15" x14ac:dyDescent="0.25">
      <c r="A4" s="41" t="s">
        <v>130</v>
      </c>
      <c r="B4" s="46" t="str">
        <f>+IFERROR(B3/A3-1,"nm")</f>
        <v>nm</v>
      </c>
      <c r="C4" s="46">
        <f t="shared" ref="C4:I4" si="3">+IFERROR(C3/B3-1,"nm")</f>
        <v>6.2924636772237807E-2</v>
      </c>
      <c r="D4" s="46">
        <f t="shared" si="3"/>
        <v>5.6577179008096445E-2</v>
      </c>
      <c r="E4" s="46">
        <f t="shared" si="3"/>
        <v>6.9866286104303121E-2</v>
      </c>
      <c r="F4" s="46">
        <f t="shared" si="3"/>
        <v>7.9251848629839028E-2</v>
      </c>
      <c r="G4" s="46">
        <f t="shared" si="3"/>
        <v>-4.4333387070772168E-2</v>
      </c>
      <c r="H4" s="46">
        <f t="shared" si="3"/>
        <v>0.18907444894286995</v>
      </c>
      <c r="I4" s="46">
        <f t="shared" si="3"/>
        <v>5.0670323694228303E-2</v>
      </c>
      <c r="J4" s="46"/>
    </row>
    <row r="5" spans="1:15" x14ac:dyDescent="0.25">
      <c r="A5" s="40" t="s">
        <v>131</v>
      </c>
      <c r="B5" s="51">
        <f>B11+B8</f>
        <v>9092</v>
      </c>
      <c r="C5">
        <f t="shared" ref="C5:H5" si="4">C11+C8</f>
        <v>9762</v>
      </c>
      <c r="D5">
        <f t="shared" si="4"/>
        <v>9794</v>
      </c>
      <c r="E5">
        <f t="shared" si="4"/>
        <v>9889</v>
      </c>
      <c r="F5">
        <f t="shared" si="4"/>
        <v>10989</v>
      </c>
      <c r="G5">
        <f t="shared" si="4"/>
        <v>8277</v>
      </c>
      <c r="H5">
        <f t="shared" si="4"/>
        <v>14437</v>
      </c>
      <c r="I5">
        <f>I11+I8</f>
        <v>14205</v>
      </c>
    </row>
    <row r="6" spans="1:15" x14ac:dyDescent="0.25">
      <c r="A6" s="41" t="s">
        <v>130</v>
      </c>
      <c r="B6" s="46" t="str">
        <f>+IFERROR(B5/A5-1,"nm")</f>
        <v>nm</v>
      </c>
      <c r="C6" s="46">
        <f t="shared" ref="C6:I6" si="5">+IFERROR(C5/B5-1,"nm")</f>
        <v>7.3691157061152701E-2</v>
      </c>
      <c r="D6" s="46">
        <f t="shared" si="5"/>
        <v>3.278016799836081E-3</v>
      </c>
      <c r="E6" s="46">
        <f t="shared" si="5"/>
        <v>9.6998162140085054E-3</v>
      </c>
      <c r="F6" s="46">
        <f t="shared" si="5"/>
        <v>0.11123470522803114</v>
      </c>
      <c r="G6" s="46">
        <f t="shared" si="5"/>
        <v>-0.24679224679224676</v>
      </c>
      <c r="H6" s="46">
        <f t="shared" si="5"/>
        <v>0.74423100157061728</v>
      </c>
      <c r="I6" s="46">
        <f t="shared" si="5"/>
        <v>-1.6069820599847628E-2</v>
      </c>
      <c r="J6" s="46"/>
    </row>
    <row r="7" spans="1:15" x14ac:dyDescent="0.25">
      <c r="A7" s="41" t="s">
        <v>132</v>
      </c>
      <c r="B7" s="46">
        <f t="shared" ref="B7:H7" si="6">+IFERROR(B5/B$18,"nm")</f>
        <v>0.66171761280931585</v>
      </c>
      <c r="C7" s="46">
        <f>+IFERROR(C5/C$18,"nm")</f>
        <v>0.66120292603630448</v>
      </c>
      <c r="D7" s="46">
        <f t="shared" si="6"/>
        <v>0.643664563617245</v>
      </c>
      <c r="E7" s="46">
        <f t="shared" si="6"/>
        <v>0.66570178391114099</v>
      </c>
      <c r="F7" s="46">
        <f t="shared" si="6"/>
        <v>0.69104515155326374</v>
      </c>
      <c r="G7" s="46">
        <f t="shared" si="6"/>
        <v>0.5714581607290804</v>
      </c>
      <c r="H7" s="46">
        <f t="shared" si="6"/>
        <v>0.84038651842365675</v>
      </c>
      <c r="I7" s="46">
        <f>+IFERROR(I5/I$18,"nm")</f>
        <v>0.77398790388492344</v>
      </c>
      <c r="J7" s="46"/>
    </row>
    <row r="8" spans="1:15" x14ac:dyDescent="0.25">
      <c r="A8" s="40" t="s">
        <v>133</v>
      </c>
      <c r="B8" s="51">
        <f>B35+B62+B89+B35+B116+B143+B170+B197+B224+B251</f>
        <v>634</v>
      </c>
      <c r="C8" s="51">
        <f t="shared" ref="C8:I8" si="7">C35+C62+C89+C35+C116+C143+C170+C197+C224+C251</f>
        <v>671</v>
      </c>
      <c r="D8" s="51">
        <f t="shared" si="7"/>
        <v>727</v>
      </c>
      <c r="E8" s="51">
        <f t="shared" si="7"/>
        <v>764</v>
      </c>
      <c r="F8" s="51">
        <f t="shared" si="7"/>
        <v>707</v>
      </c>
      <c r="G8" s="51">
        <f t="shared" si="7"/>
        <v>732</v>
      </c>
      <c r="H8" s="51">
        <f t="shared" si="7"/>
        <v>707</v>
      </c>
      <c r="I8" s="51">
        <f t="shared" si="7"/>
        <v>685</v>
      </c>
      <c r="J8" s="51"/>
    </row>
    <row r="9" spans="1:15" x14ac:dyDescent="0.25">
      <c r="A9" s="41" t="s">
        <v>130</v>
      </c>
      <c r="B9" s="46" t="str">
        <f>+IFERROR(B8/A8-1,"nm")</f>
        <v>nm</v>
      </c>
      <c r="C9" s="46">
        <f t="shared" ref="C9:I9" si="8">+IFERROR(C8/B8-1,"nm")</f>
        <v>5.8359621451104182E-2</v>
      </c>
      <c r="D9" s="46">
        <f t="shared" si="8"/>
        <v>8.3457526080476852E-2</v>
      </c>
      <c r="E9" s="46">
        <f t="shared" si="8"/>
        <v>5.0894085281980805E-2</v>
      </c>
      <c r="F9" s="46">
        <f t="shared" si="8"/>
        <v>-7.4607329842931946E-2</v>
      </c>
      <c r="G9" s="46">
        <f t="shared" si="8"/>
        <v>3.536067892503536E-2</v>
      </c>
      <c r="H9" s="46">
        <f t="shared" si="8"/>
        <v>-3.4153005464480857E-2</v>
      </c>
      <c r="I9" s="46">
        <f t="shared" si="8"/>
        <v>-3.1117397454031082E-2</v>
      </c>
      <c r="J9" s="46"/>
    </row>
    <row r="10" spans="1:15" x14ac:dyDescent="0.25">
      <c r="A10" s="41" t="s">
        <v>134</v>
      </c>
      <c r="B10" s="46">
        <f>+IFERROR(B8/B$3,"nm")</f>
        <v>2.2089822654262917E-2</v>
      </c>
      <c r="C10" s="46">
        <f t="shared" ref="C10:I10" si="9">+IFERROR(C8/C$3,"nm")</f>
        <v>2.1994951978234503E-2</v>
      </c>
      <c r="D10" s="46">
        <f t="shared" si="9"/>
        <v>2.2554524865820744E-2</v>
      </c>
      <c r="E10" s="46">
        <f t="shared" si="9"/>
        <v>2.2154559953603017E-2</v>
      </c>
      <c r="F10" s="46">
        <f t="shared" si="9"/>
        <v>1.8996184641839969E-2</v>
      </c>
      <c r="G10" s="46">
        <f t="shared" si="9"/>
        <v>2.058029689608637E-2</v>
      </c>
      <c r="H10" s="46">
        <f t="shared" si="9"/>
        <v>1.6716714349892418E-2</v>
      </c>
      <c r="I10" s="46">
        <f t="shared" si="9"/>
        <v>1.5415428931496984E-2</v>
      </c>
      <c r="J10" s="46"/>
    </row>
    <row r="11" spans="1:15" x14ac:dyDescent="0.25">
      <c r="A11" s="40" t="s">
        <v>135</v>
      </c>
      <c r="B11" s="51">
        <f>B38+B65+B92+B119+B146+B38+B173+B200+B227+B254</f>
        <v>8458</v>
      </c>
      <c r="C11" s="51">
        <f t="shared" ref="C11:I11" si="10">C38+C65+C92+C119+C146+C38+C173+C200+C227+C254</f>
        <v>9091</v>
      </c>
      <c r="D11" s="51">
        <f t="shared" si="10"/>
        <v>9067</v>
      </c>
      <c r="E11" s="51">
        <f t="shared" si="10"/>
        <v>9125</v>
      </c>
      <c r="F11" s="51">
        <f t="shared" si="10"/>
        <v>10282</v>
      </c>
      <c r="G11" s="51">
        <f t="shared" si="10"/>
        <v>7545</v>
      </c>
      <c r="H11" s="51">
        <f t="shared" si="10"/>
        <v>13730</v>
      </c>
      <c r="I11" s="51">
        <f t="shared" si="10"/>
        <v>13520</v>
      </c>
      <c r="J11" s="51"/>
    </row>
    <row r="12" spans="1:15" x14ac:dyDescent="0.25">
      <c r="A12" s="41" t="s">
        <v>130</v>
      </c>
      <c r="B12" s="46" t="str">
        <f>+IFERROR(B11/A11-1,"nm")</f>
        <v>nm</v>
      </c>
      <c r="C12" s="46">
        <f t="shared" ref="C12:I12" si="11">+IFERROR(C11/B11-1,"nm")</f>
        <v>7.4840387798533969E-2</v>
      </c>
      <c r="D12" s="46">
        <f t="shared" si="11"/>
        <v>-2.6399736002640228E-3</v>
      </c>
      <c r="E12" s="46">
        <f t="shared" si="11"/>
        <v>6.3968236461895422E-3</v>
      </c>
      <c r="F12" s="46">
        <f t="shared" si="11"/>
        <v>0.12679452054794527</v>
      </c>
      <c r="G12" s="46">
        <f t="shared" si="11"/>
        <v>-0.2661933475977436</v>
      </c>
      <c r="H12" s="46">
        <f t="shared" si="11"/>
        <v>0.81974817760106022</v>
      </c>
      <c r="I12" s="46">
        <f t="shared" si="11"/>
        <v>-1.5294974508375803E-2</v>
      </c>
      <c r="J12" s="46"/>
    </row>
    <row r="13" spans="1:15" x14ac:dyDescent="0.25">
      <c r="A13" s="41" t="s">
        <v>132</v>
      </c>
      <c r="B13" s="46">
        <f t="shared" ref="B13:H13" si="12">+IFERROR(B11/B$18,"nm")</f>
        <v>0.61557496360989816</v>
      </c>
      <c r="C13" s="46">
        <f>+IFERROR(C11/C$18,"nm")</f>
        <v>0.6157545380655649</v>
      </c>
      <c r="D13" s="46">
        <f t="shared" si="12"/>
        <v>0.59588590956887488</v>
      </c>
      <c r="E13" s="46">
        <f t="shared" si="12"/>
        <v>0.61427128912823969</v>
      </c>
      <c r="F13" s="46">
        <f t="shared" si="12"/>
        <v>0.64658533517796501</v>
      </c>
      <c r="G13" s="46">
        <f t="shared" si="12"/>
        <v>0.52091963545981768</v>
      </c>
      <c r="H13" s="46">
        <f t="shared" si="12"/>
        <v>0.79923162000116421</v>
      </c>
      <c r="I13" s="46">
        <f>+IFERROR(I11/I$18,"nm")</f>
        <v>0.73666430556312323</v>
      </c>
      <c r="J13" s="46"/>
    </row>
    <row r="14" spans="1:15" ht="15.75" thickBot="1" x14ac:dyDescent="0.3">
      <c r="A14" s="40" t="s">
        <v>136</v>
      </c>
      <c r="B14" s="7">
        <f>B41+B68+B257+B230+B203+B176+B149+B122+B95</f>
        <v>790</v>
      </c>
      <c r="C14" s="7">
        <f t="shared" ref="C14:I14" si="13">C41+C68+C257+C230+C203+C176+C149+C122+C95</f>
        <v>840</v>
      </c>
      <c r="D14" s="7">
        <f t="shared" si="13"/>
        <v>784</v>
      </c>
      <c r="E14" s="7">
        <f t="shared" si="13"/>
        <v>847</v>
      </c>
      <c r="F14" s="7">
        <f t="shared" si="13"/>
        <v>724</v>
      </c>
      <c r="G14" s="7">
        <f t="shared" si="13"/>
        <v>756</v>
      </c>
      <c r="H14" s="7">
        <f t="shared" si="13"/>
        <v>677</v>
      </c>
      <c r="I14" s="7">
        <f t="shared" si="13"/>
        <v>699</v>
      </c>
      <c r="J14" s="40"/>
    </row>
    <row r="15" spans="1:15" ht="15.75" thickTop="1" x14ac:dyDescent="0.25">
      <c r="A15" s="41" t="s">
        <v>130</v>
      </c>
      <c r="B15" s="46" t="str">
        <f>+IFERROR(B14/A14-1,"nm")</f>
        <v>nm</v>
      </c>
      <c r="C15" s="46">
        <f t="shared" ref="C15:I15" si="14">+IFERROR(C14/B14-1,"nm")</f>
        <v>6.3291139240506222E-2</v>
      </c>
      <c r="D15" s="46">
        <f t="shared" si="14"/>
        <v>-6.6666666666666652E-2</v>
      </c>
      <c r="E15" s="46">
        <f t="shared" si="14"/>
        <v>8.0357142857142794E-2</v>
      </c>
      <c r="F15" s="46">
        <f t="shared" si="14"/>
        <v>-0.14521841794569068</v>
      </c>
      <c r="G15" s="46">
        <f t="shared" si="14"/>
        <v>4.4198895027624419E-2</v>
      </c>
      <c r="H15" s="46">
        <f t="shared" si="14"/>
        <v>-0.10449735449735453</v>
      </c>
      <c r="I15" s="46">
        <f t="shared" si="14"/>
        <v>3.2496307237813937E-2</v>
      </c>
      <c r="J15" s="46"/>
    </row>
    <row r="16" spans="1:15" x14ac:dyDescent="0.25">
      <c r="A16" s="41" t="s">
        <v>134</v>
      </c>
      <c r="B16" s="46">
        <f>+IFERROR(B14/B$3,"nm")</f>
        <v>2.7525173338908051E-2</v>
      </c>
      <c r="C16" s="46">
        <f t="shared" ref="C16:I16" si="15">+IFERROR(C14/C$3,"nm")</f>
        <v>2.7534664175435146E-2</v>
      </c>
      <c r="D16" s="46">
        <f t="shared" si="15"/>
        <v>2.4322898892439427E-2</v>
      </c>
      <c r="E16" s="46">
        <f t="shared" si="15"/>
        <v>2.456140350877193E-2</v>
      </c>
      <c r="F16" s="46">
        <f t="shared" si="15"/>
        <v>1.9452952872266109E-2</v>
      </c>
      <c r="G16" s="46">
        <f t="shared" si="15"/>
        <v>2.1255060728744939E-2</v>
      </c>
      <c r="H16" s="46">
        <f t="shared" si="15"/>
        <v>1.6007377107322723E-2</v>
      </c>
      <c r="I16" s="46">
        <f t="shared" si="15"/>
        <v>1.5730488792870645E-2</v>
      </c>
      <c r="J16" s="46"/>
    </row>
    <row r="17" spans="1:15" x14ac:dyDescent="0.25">
      <c r="A17" s="42" t="str">
        <f>+Historicals!A107</f>
        <v>North America</v>
      </c>
      <c r="B17" s="42"/>
      <c r="C17" s="42"/>
      <c r="D17" s="42"/>
      <c r="E17" s="42"/>
      <c r="F17" s="42"/>
      <c r="G17" s="42"/>
      <c r="H17" s="42"/>
      <c r="I17" s="42"/>
      <c r="J17" s="42"/>
      <c r="K17" s="38"/>
      <c r="L17" s="38"/>
      <c r="M17" s="38"/>
      <c r="N17" s="38"/>
      <c r="O17" s="38"/>
    </row>
    <row r="18" spans="1:15" x14ac:dyDescent="0.25">
      <c r="A18" s="9" t="s">
        <v>137</v>
      </c>
      <c r="B18" s="9">
        <f>B28+B24+B20</f>
        <v>13740</v>
      </c>
      <c r="C18" s="9">
        <f t="shared" ref="C18:I18" si="16">C28+C24+C20</f>
        <v>14764</v>
      </c>
      <c r="D18" s="9">
        <f t="shared" si="16"/>
        <v>15216</v>
      </c>
      <c r="E18" s="9">
        <f t="shared" si="16"/>
        <v>14855</v>
      </c>
      <c r="F18" s="9">
        <f t="shared" si="16"/>
        <v>15902</v>
      </c>
      <c r="G18" s="9">
        <f t="shared" si="16"/>
        <v>14484</v>
      </c>
      <c r="H18" s="9">
        <f t="shared" si="16"/>
        <v>17179</v>
      </c>
      <c r="I18" s="9">
        <f t="shared" si="16"/>
        <v>18353</v>
      </c>
      <c r="J18" s="9"/>
    </row>
    <row r="19" spans="1:15" x14ac:dyDescent="0.25">
      <c r="A19" s="43" t="s">
        <v>130</v>
      </c>
      <c r="B19" s="46" t="str">
        <f t="shared" ref="B19:H19" si="17">+IFERROR(B18/A18-1,"nm")</f>
        <v>nm</v>
      </c>
      <c r="C19" s="46">
        <f t="shared" si="17"/>
        <v>7.4526928675400228E-2</v>
      </c>
      <c r="D19" s="46">
        <f t="shared" si="17"/>
        <v>3.0615009482525046E-2</v>
      </c>
      <c r="E19" s="46">
        <f t="shared" si="17"/>
        <v>-2.372502628811779E-2</v>
      </c>
      <c r="F19" s="46">
        <f t="shared" si="17"/>
        <v>7.0481319421070276E-2</v>
      </c>
      <c r="G19" s="46">
        <f t="shared" si="17"/>
        <v>-8.9171173437303519E-2</v>
      </c>
      <c r="H19" s="46">
        <f t="shared" si="17"/>
        <v>0.18606738470035911</v>
      </c>
      <c r="I19" s="46">
        <f>+IFERROR(I18/H18-1,"nm")</f>
        <v>6.8339251411607238E-2</v>
      </c>
      <c r="J19" s="46"/>
    </row>
    <row r="20" spans="1:15" x14ac:dyDescent="0.25">
      <c r="A20" s="44"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J20" s="3"/>
    </row>
    <row r="21" spans="1:15" x14ac:dyDescent="0.25">
      <c r="A21" s="43" t="s">
        <v>130</v>
      </c>
      <c r="B21" s="46" t="str">
        <f t="shared" ref="B21" si="18">+IFERROR(B20/A20-1,"nm")</f>
        <v>nm</v>
      </c>
      <c r="C21" s="46">
        <f t="shared" ref="C21" si="19">+IFERROR(C20/B20-1,"nm")</f>
        <v>9.3228309428638578E-2</v>
      </c>
      <c r="D21" s="46">
        <f t="shared" ref="D21" si="20">+IFERROR(D20/C20-1,"nm")</f>
        <v>4.1402301322722934E-2</v>
      </c>
      <c r="E21" s="46">
        <f t="shared" ref="E21" si="21">+IFERROR(E20/D20-1,"nm")</f>
        <v>-3.7381247418422192E-2</v>
      </c>
      <c r="F21" s="46">
        <f t="shared" ref="F21" si="22">+IFERROR(F20/E20-1,"nm")</f>
        <v>7.755846384895948E-2</v>
      </c>
      <c r="G21" s="46">
        <f t="shared" ref="G21" si="23">+IFERROR(G20/F20-1,"nm")</f>
        <v>-7.1279243404678949E-2</v>
      </c>
      <c r="H21" s="46">
        <f t="shared" ref="H21" si="24">+IFERROR(H20/G20-1,"nm")</f>
        <v>0.24815092721620746</v>
      </c>
      <c r="I21" s="46">
        <f>+IFERROR(I20/H20-1,"nm")</f>
        <v>5.0154586052902683E-2</v>
      </c>
      <c r="J21" s="46"/>
    </row>
    <row r="22" spans="1:15" x14ac:dyDescent="0.25">
      <c r="A22" s="43" t="s">
        <v>138</v>
      </c>
      <c r="B22" s="46">
        <f>+Historicals!B200</f>
        <v>0.14000000000000001</v>
      </c>
      <c r="C22" s="46">
        <f>+Historicals!C200</f>
        <v>0.1</v>
      </c>
      <c r="D22" s="46">
        <f>+Historicals!D200</f>
        <v>0.04</v>
      </c>
      <c r="E22" s="46">
        <f>+Historicals!E200</f>
        <v>-0.04</v>
      </c>
      <c r="F22" s="46">
        <f>+Historicals!F200</f>
        <v>0.08</v>
      </c>
      <c r="G22" s="46">
        <f>+Historicals!G200</f>
        <v>-7.0000000000000007E-2</v>
      </c>
      <c r="H22" s="46">
        <f>+Historicals!H200</f>
        <v>0.25</v>
      </c>
      <c r="I22" s="46">
        <f>+Historicals!I200</f>
        <v>0.05</v>
      </c>
      <c r="J22" s="46"/>
    </row>
    <row r="23" spans="1:15" x14ac:dyDescent="0.25">
      <c r="A23" s="43" t="s">
        <v>139</v>
      </c>
      <c r="B23" s="46" t="str">
        <f t="shared" ref="B23:H23" si="25">+IFERROR(B21-B22,"nm")</f>
        <v>nm</v>
      </c>
      <c r="C23" s="46">
        <f t="shared" si="25"/>
        <v>-6.7716905713614273E-3</v>
      </c>
      <c r="D23" s="46">
        <f t="shared" si="25"/>
        <v>1.4023013227229333E-3</v>
      </c>
      <c r="E23" s="46">
        <f t="shared" si="25"/>
        <v>2.6187525815778087E-3</v>
      </c>
      <c r="F23" s="46">
        <f t="shared" si="25"/>
        <v>-2.4415361510405215E-3</v>
      </c>
      <c r="G23" s="46">
        <f t="shared" si="25"/>
        <v>-1.2792434046789425E-3</v>
      </c>
      <c r="H23" s="46">
        <f t="shared" si="25"/>
        <v>-1.849072783792538E-3</v>
      </c>
      <c r="I23" s="46">
        <f>+IFERROR(I21-I22,"nm")</f>
        <v>1.5458605290268046E-4</v>
      </c>
      <c r="J23" s="46"/>
    </row>
    <row r="24" spans="1:15" x14ac:dyDescent="0.25">
      <c r="A24" s="44"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3"/>
    </row>
    <row r="25" spans="1:15" x14ac:dyDescent="0.25">
      <c r="A25" s="43" t="s">
        <v>130</v>
      </c>
      <c r="B25" s="46" t="str">
        <f t="shared" ref="B25" si="26">+IFERROR(B24/A24-1,"nm")</f>
        <v>nm</v>
      </c>
      <c r="C25" s="46">
        <f t="shared" ref="C25" si="27">+IFERROR(C24/B24-1,"nm")</f>
        <v>7.6190476190476142E-2</v>
      </c>
      <c r="D25" s="46">
        <f t="shared" ref="D25" si="28">+IFERROR(D24/C24-1,"nm")</f>
        <v>2.9498525073746285E-2</v>
      </c>
      <c r="E25" s="46">
        <f t="shared" ref="E25" si="29">+IFERROR(E24/D24-1,"nm")</f>
        <v>1.0642652476463343E-2</v>
      </c>
      <c r="F25" s="46">
        <f t="shared" ref="F25" si="30">+IFERROR(F24/E24-1,"nm")</f>
        <v>6.5208586472256025E-2</v>
      </c>
      <c r="G25" s="46">
        <f t="shared" ref="G25" si="31">+IFERROR(G24/F24-1,"nm")</f>
        <v>-0.11806083650190113</v>
      </c>
      <c r="H25" s="46">
        <f t="shared" ref="H25" si="32">+IFERROR(H24/G24-1,"nm")</f>
        <v>8.3854278939426541E-2</v>
      </c>
      <c r="I25" s="46">
        <f>+IFERROR(I24/H24-1,"nm")</f>
        <v>9.2283214001591007E-2</v>
      </c>
      <c r="J25" s="46"/>
    </row>
    <row r="26" spans="1:15" x14ac:dyDescent="0.25">
      <c r="A26" s="43" t="s">
        <v>138</v>
      </c>
      <c r="B26" s="29">
        <v>0.12</v>
      </c>
      <c r="C26" s="29">
        <v>0.08</v>
      </c>
      <c r="D26" s="29">
        <v>0.03</v>
      </c>
      <c r="E26" s="29">
        <v>0.01</v>
      </c>
      <c r="F26" s="29">
        <v>7.0000000000000007E-2</v>
      </c>
      <c r="G26" s="29">
        <v>-0.12</v>
      </c>
      <c r="H26" s="29">
        <v>0.08</v>
      </c>
      <c r="I26" s="29">
        <v>0.09</v>
      </c>
      <c r="J26" s="29"/>
    </row>
    <row r="27" spans="1:15" x14ac:dyDescent="0.25">
      <c r="A27" s="43" t="s">
        <v>139</v>
      </c>
      <c r="B27" s="46" t="str">
        <f t="shared" ref="B27" si="33">+IFERROR(B25-B26,"nm")</f>
        <v>nm</v>
      </c>
      <c r="C27" s="46">
        <f t="shared" ref="C27" si="34">+IFERROR(C25-C26,"nm")</f>
        <v>-3.8095238095238598E-3</v>
      </c>
      <c r="D27" s="46">
        <f t="shared" ref="D27" si="35">+IFERROR(D25-D26,"nm")</f>
        <v>-5.0147492625371437E-4</v>
      </c>
      <c r="E27" s="46">
        <f t="shared" ref="E27" si="36">+IFERROR(E25-E26,"nm")</f>
        <v>6.4265247646334324E-4</v>
      </c>
      <c r="F27" s="46">
        <f t="shared" ref="F27" si="37">+IFERROR(F25-F26,"nm")</f>
        <v>-4.7914135277439818E-3</v>
      </c>
      <c r="G27" s="46">
        <f t="shared" ref="G27" si="38">+IFERROR(G25-G26,"nm")</f>
        <v>1.9391634980988615E-3</v>
      </c>
      <c r="H27" s="46">
        <f t="shared" ref="H27" si="39">+IFERROR(H25-H26,"nm")</f>
        <v>3.8542789394265392E-3</v>
      </c>
      <c r="I27" s="46">
        <f>+IFERROR(I25-I26,"nm")</f>
        <v>2.2832140015910107E-3</v>
      </c>
      <c r="J27" s="46"/>
    </row>
    <row r="28" spans="1:15" x14ac:dyDescent="0.25">
      <c r="A28" s="44"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3"/>
    </row>
    <row r="29" spans="1:15" x14ac:dyDescent="0.25">
      <c r="A29" s="43" t="s">
        <v>130</v>
      </c>
      <c r="B29" s="46" t="str">
        <f t="shared" ref="B29" si="40">+IFERROR(B28/A28-1,"nm")</f>
        <v>nm</v>
      </c>
      <c r="C29" s="46">
        <f t="shared" ref="C29" si="41">+IFERROR(C28/B28-1,"nm")</f>
        <v>-0.12742718446601942</v>
      </c>
      <c r="D29" s="46">
        <f t="shared" ref="D29" si="42">+IFERROR(D28/C28-1,"nm")</f>
        <v>-0.10152990264255912</v>
      </c>
      <c r="E29" s="46">
        <f t="shared" ref="E29" si="43">+IFERROR(E28/D28-1,"nm")</f>
        <v>-7.8947368421052655E-2</v>
      </c>
      <c r="F29" s="46">
        <f t="shared" ref="F29" si="44">+IFERROR(F28/E28-1,"nm")</f>
        <v>3.3613445378151141E-3</v>
      </c>
      <c r="G29" s="46">
        <f t="shared" ref="G29" si="45">+IFERROR(G28/F28-1,"nm")</f>
        <v>-0.13567839195979903</v>
      </c>
      <c r="H29" s="46">
        <f t="shared" ref="H29" si="46">+IFERROR(H28/G28-1,"nm")</f>
        <v>-1.744186046511631E-2</v>
      </c>
      <c r="I29" s="46">
        <f>+IFERROR(I28/H28-1,"nm")</f>
        <v>0.24852071005917153</v>
      </c>
      <c r="J29" s="46"/>
    </row>
    <row r="30" spans="1:15" x14ac:dyDescent="0.25">
      <c r="A30" s="43" t="s">
        <v>138</v>
      </c>
      <c r="B30" s="46">
        <f>+Historicals!B202</f>
        <v>-0.05</v>
      </c>
      <c r="C30" s="46">
        <f>+Historicals!C202</f>
        <v>-0.13</v>
      </c>
      <c r="D30" s="46">
        <f>+Historicals!D202</f>
        <v>-0.1</v>
      </c>
      <c r="E30" s="46">
        <f>+Historicals!E202</f>
        <v>-0.08</v>
      </c>
      <c r="F30" s="46">
        <f>+Historicals!F202</f>
        <v>0</v>
      </c>
      <c r="G30" s="46">
        <f>+Historicals!G202</f>
        <v>0.14000000000000001</v>
      </c>
      <c r="H30" s="46">
        <f>+Historicals!H202</f>
        <v>-0.02</v>
      </c>
      <c r="I30" s="46">
        <f>+Historicals!I202</f>
        <v>0.25</v>
      </c>
      <c r="J30" s="46"/>
    </row>
    <row r="31" spans="1:15" x14ac:dyDescent="0.25">
      <c r="A31" s="43" t="s">
        <v>139</v>
      </c>
      <c r="B31" s="46" t="str">
        <f t="shared" ref="B31" si="47">+IFERROR(B29-B30,"nm")</f>
        <v>nm</v>
      </c>
      <c r="C31" s="46">
        <f>+IFERROR(C29-C30,"nm")</f>
        <v>2.572815533980588E-3</v>
      </c>
      <c r="D31" s="46">
        <f t="shared" ref="D31" si="48">+IFERROR(D29-D30,"nm")</f>
        <v>-1.5299026425591167E-3</v>
      </c>
      <c r="E31" s="46">
        <f t="shared" ref="E31" si="49">+IFERROR(E29-E30,"nm")</f>
        <v>1.0526315789473467E-3</v>
      </c>
      <c r="F31" s="46">
        <f t="shared" ref="F31" si="50">+IFERROR(F29-F30,"nm")</f>
        <v>3.3613445378151141E-3</v>
      </c>
      <c r="G31" s="46">
        <f t="shared" ref="G31" si="51">+IFERROR(G29-G30,"nm")</f>
        <v>-0.27567839195979904</v>
      </c>
      <c r="H31" s="46">
        <f t="shared" ref="H31" si="52">+IFERROR(H29-H30,"nm")</f>
        <v>2.5581395348836904E-3</v>
      </c>
      <c r="I31" s="46">
        <f>+IFERROR(I29-I30,"nm")</f>
        <v>-1.4792899408284654E-3</v>
      </c>
      <c r="J31" s="46"/>
    </row>
    <row r="32" spans="1:15" x14ac:dyDescent="0.25">
      <c r="A32" s="9" t="s">
        <v>131</v>
      </c>
      <c r="B32" s="47">
        <f>+B38+B35</f>
        <v>3766</v>
      </c>
      <c r="C32" s="47">
        <f t="shared" ref="C32:H32" si="53">+C38+C35</f>
        <v>3896</v>
      </c>
      <c r="D32" s="47">
        <f>+D38+D35</f>
        <v>4015</v>
      </c>
      <c r="E32" s="47">
        <f t="shared" si="53"/>
        <v>3760</v>
      </c>
      <c r="F32" s="47">
        <f t="shared" si="53"/>
        <v>4074</v>
      </c>
      <c r="G32" s="47">
        <f t="shared" si="53"/>
        <v>3047</v>
      </c>
      <c r="H32" s="47">
        <f t="shared" si="53"/>
        <v>5219</v>
      </c>
      <c r="I32" s="47">
        <f>+I38+I35</f>
        <v>5238</v>
      </c>
      <c r="J32" s="47"/>
    </row>
    <row r="33" spans="1:15" x14ac:dyDescent="0.25">
      <c r="A33" s="45" t="s">
        <v>130</v>
      </c>
      <c r="B33" s="46" t="str">
        <f t="shared" ref="B33" si="54">+IFERROR(B32/A32-1,"nm")</f>
        <v>nm</v>
      </c>
      <c r="C33" s="46">
        <f t="shared" ref="C33" si="55">+IFERROR(C32/B32-1,"nm")</f>
        <v>3.4519383961763239E-2</v>
      </c>
      <c r="D33" s="46">
        <f t="shared" ref="D33" si="56">+IFERROR(D32/C32-1,"nm")</f>
        <v>3.0544147843942548E-2</v>
      </c>
      <c r="E33" s="46">
        <f t="shared" ref="E33" si="57">+IFERROR(E32/D32-1,"nm")</f>
        <v>-6.3511830635118338E-2</v>
      </c>
      <c r="F33" s="46">
        <f t="shared" ref="F33" si="58">+IFERROR(F32/E32-1,"nm")</f>
        <v>8.3510638297872308E-2</v>
      </c>
      <c r="G33" s="46">
        <f t="shared" ref="G33" si="59">+IFERROR(G32/F32-1,"nm")</f>
        <v>-0.25208640157093765</v>
      </c>
      <c r="H33" s="46">
        <f t="shared" ref="H33" si="60">+IFERROR(H32/G32-1,"nm")</f>
        <v>0.71283229405973092</v>
      </c>
      <c r="I33" s="46">
        <f>+IFERROR(I32/H32-1,"nm")</f>
        <v>3.6405441655489312E-3</v>
      </c>
      <c r="J33" s="46"/>
    </row>
    <row r="34" spans="1:15" x14ac:dyDescent="0.25">
      <c r="A34" s="45" t="s">
        <v>132</v>
      </c>
      <c r="B34" s="46">
        <f>+IFERROR(B32/B$18,"nm")</f>
        <v>0.27409024745269289</v>
      </c>
      <c r="C34" s="46">
        <f t="shared" ref="C34:H34" si="61">+IFERROR(C32/C$18,"nm")</f>
        <v>0.26388512598211866</v>
      </c>
      <c r="D34" s="46">
        <f t="shared" si="61"/>
        <v>0.26386698212407994</v>
      </c>
      <c r="E34" s="46">
        <f t="shared" si="61"/>
        <v>0.25311342982160889</v>
      </c>
      <c r="F34" s="46">
        <f t="shared" si="61"/>
        <v>0.25619418941013711</v>
      </c>
      <c r="G34" s="46">
        <f t="shared" si="61"/>
        <v>0.2103700635183651</v>
      </c>
      <c r="H34" s="46">
        <f t="shared" si="61"/>
        <v>0.30380115256999823</v>
      </c>
      <c r="I34" s="46">
        <f>+IFERROR(I32/I$18,"nm")</f>
        <v>0.28540293140086087</v>
      </c>
      <c r="J34" s="46"/>
    </row>
    <row r="35" spans="1:15" x14ac:dyDescent="0.25">
      <c r="A35" s="9" t="s">
        <v>133</v>
      </c>
      <c r="B35" s="9">
        <f>+Historicals!B183</f>
        <v>121</v>
      </c>
      <c r="C35" s="9">
        <f>+Historicals!C183</f>
        <v>133</v>
      </c>
      <c r="D35" s="9">
        <f>+Historicals!D183</f>
        <v>140</v>
      </c>
      <c r="E35" s="9">
        <f>+Historicals!E183</f>
        <v>160</v>
      </c>
      <c r="F35" s="9">
        <f>+Historicals!F183</f>
        <v>149</v>
      </c>
      <c r="G35" s="9">
        <f>+Historicals!G183</f>
        <v>148</v>
      </c>
      <c r="H35" s="9">
        <f>+Historicals!H183</f>
        <v>130</v>
      </c>
      <c r="I35" s="9">
        <f>+Historicals!I183</f>
        <v>124</v>
      </c>
      <c r="J35" s="9"/>
    </row>
    <row r="36" spans="1:15" x14ac:dyDescent="0.25">
      <c r="A36" s="45" t="s">
        <v>130</v>
      </c>
      <c r="B36" s="46" t="str">
        <f>+IFERROR(B35/A35-1,"nm")</f>
        <v>nm</v>
      </c>
      <c r="C36" s="46">
        <f t="shared" ref="C36" si="62">+IFERROR(C35/B35-1,"nm")</f>
        <v>9.9173553719008156E-2</v>
      </c>
      <c r="D36" s="46">
        <f t="shared" ref="D36" si="63">+IFERROR(D35/C35-1,"nm")</f>
        <v>5.2631578947368363E-2</v>
      </c>
      <c r="E36" s="46">
        <f t="shared" ref="E36" si="64">+IFERROR(E35/D35-1,"nm")</f>
        <v>0.14285714285714279</v>
      </c>
      <c r="F36" s="46">
        <f t="shared" ref="F36" si="65">+IFERROR(F35/E35-1,"nm")</f>
        <v>-6.8749999999999978E-2</v>
      </c>
      <c r="G36" s="46">
        <f t="shared" ref="G36" si="66">+IFERROR(G35/F35-1,"nm")</f>
        <v>-6.7114093959731447E-3</v>
      </c>
      <c r="H36" s="46">
        <f t="shared" ref="H36" si="67">+IFERROR(H35/G35-1,"nm")</f>
        <v>-0.1216216216216216</v>
      </c>
      <c r="I36" s="46">
        <f>+IFERROR(I35/H35-1,"nm")</f>
        <v>-4.6153846153846101E-2</v>
      </c>
      <c r="J36" s="46"/>
    </row>
    <row r="37" spans="1:15" x14ac:dyDescent="0.25">
      <c r="A37" s="45" t="s">
        <v>134</v>
      </c>
      <c r="B37" s="46">
        <f>+IFERROR(B35/B$18,"nm")</f>
        <v>8.8064046579330417E-3</v>
      </c>
      <c r="C37" s="46">
        <f t="shared" ref="C37:H37" si="68">+IFERROR(C35/C$18,"nm")</f>
        <v>9.0083988079111346E-3</v>
      </c>
      <c r="D37" s="46">
        <f t="shared" si="68"/>
        <v>9.2008412197686646E-3</v>
      </c>
      <c r="E37" s="46">
        <f t="shared" si="68"/>
        <v>1.0770784247728038E-2</v>
      </c>
      <c r="F37" s="46">
        <f t="shared" si="68"/>
        <v>9.3698905798012821E-3</v>
      </c>
      <c r="G37" s="46">
        <f t="shared" si="68"/>
        <v>1.0218171775752554E-2</v>
      </c>
      <c r="H37" s="46">
        <f t="shared" si="68"/>
        <v>7.5673787764130628E-3</v>
      </c>
      <c r="I37" s="46">
        <f>+IFERROR(I35/I$18,"nm")</f>
        <v>6.7563886013185855E-3</v>
      </c>
      <c r="J37" s="46"/>
    </row>
    <row r="38" spans="1:15" x14ac:dyDescent="0.25">
      <c r="A38" s="9" t="s">
        <v>135</v>
      </c>
      <c r="B38" s="9">
        <f>+Historicals!B138</f>
        <v>3645</v>
      </c>
      <c r="C38" s="9">
        <f>+Historicals!C138</f>
        <v>3763</v>
      </c>
      <c r="D38" s="9">
        <f>+Historicals!D138</f>
        <v>3875</v>
      </c>
      <c r="E38" s="9">
        <f>+Historicals!E138</f>
        <v>3600</v>
      </c>
      <c r="F38" s="9">
        <f>+Historicals!F138</f>
        <v>3925</v>
      </c>
      <c r="G38" s="9">
        <f>+Historicals!G138</f>
        <v>2899</v>
      </c>
      <c r="H38" s="9">
        <f>+Historicals!H138</f>
        <v>5089</v>
      </c>
      <c r="I38" s="9">
        <f>+Historicals!I138</f>
        <v>5114</v>
      </c>
      <c r="J38" s="9"/>
    </row>
    <row r="39" spans="1:15" x14ac:dyDescent="0.25">
      <c r="A39" s="45" t="s">
        <v>130</v>
      </c>
      <c r="B39" s="46" t="str">
        <f t="shared" ref="B39" si="69">+IFERROR(B38/A38-1,"nm")</f>
        <v>nm</v>
      </c>
      <c r="C39" s="46">
        <f t="shared" ref="C39" si="70">+IFERROR(C38/B38-1,"nm")</f>
        <v>3.2373113854595292E-2</v>
      </c>
      <c r="D39" s="46">
        <f t="shared" ref="D39" si="71">+IFERROR(D38/C38-1,"nm")</f>
        <v>2.9763486579856391E-2</v>
      </c>
      <c r="E39" s="46">
        <f t="shared" ref="E39" si="72">+IFERROR(E38/D38-1,"nm")</f>
        <v>-7.096774193548383E-2</v>
      </c>
      <c r="F39" s="46">
        <f t="shared" ref="F39" si="73">+IFERROR(F38/E38-1,"nm")</f>
        <v>9.0277777777777679E-2</v>
      </c>
      <c r="G39" s="46">
        <f t="shared" ref="G39" si="74">+IFERROR(G38/F38-1,"nm")</f>
        <v>-0.26140127388535028</v>
      </c>
      <c r="H39" s="46">
        <f t="shared" ref="H39" si="75">+IFERROR(H38/G38-1,"nm")</f>
        <v>0.75543290789927564</v>
      </c>
      <c r="I39" s="46">
        <f>+IFERROR(I38/H38-1,"nm")</f>
        <v>4.9125564943997002E-3</v>
      </c>
      <c r="J39" s="46"/>
    </row>
    <row r="40" spans="1:15" x14ac:dyDescent="0.25">
      <c r="A40" s="45" t="s">
        <v>132</v>
      </c>
      <c r="B40" s="46">
        <f t="shared" ref="B40:H40" si="76">+IFERROR(B38/B$18,"nm")</f>
        <v>0.26528384279475981</v>
      </c>
      <c r="C40" s="46">
        <f t="shared" si="76"/>
        <v>0.25487672717420751</v>
      </c>
      <c r="D40" s="46">
        <f t="shared" si="76"/>
        <v>0.25466614090431128</v>
      </c>
      <c r="E40" s="46">
        <f t="shared" si="76"/>
        <v>0.24234264557388085</v>
      </c>
      <c r="F40" s="46">
        <f t="shared" si="76"/>
        <v>0.2468242988303358</v>
      </c>
      <c r="G40" s="46">
        <f t="shared" si="76"/>
        <v>0.20015189174261253</v>
      </c>
      <c r="H40" s="46">
        <f t="shared" si="76"/>
        <v>0.29623377379358518</v>
      </c>
      <c r="I40" s="46">
        <f>+IFERROR(I38/I$18,"nm")</f>
        <v>0.27864654279954232</v>
      </c>
      <c r="J40" s="46"/>
    </row>
    <row r="41" spans="1:15" x14ac:dyDescent="0.25">
      <c r="A41" s="9" t="s">
        <v>136</v>
      </c>
      <c r="B41" s="9">
        <f>+Historicals!B168</f>
        <v>208</v>
      </c>
      <c r="C41" s="9">
        <f>+Historicals!C168</f>
        <v>242</v>
      </c>
      <c r="D41" s="9">
        <f>+Historicals!D168</f>
        <v>223</v>
      </c>
      <c r="E41" s="9">
        <f>+Historicals!E168</f>
        <v>196</v>
      </c>
      <c r="F41" s="9">
        <f>+Historicals!F168</f>
        <v>117</v>
      </c>
      <c r="G41" s="9">
        <f>+Historicals!G168</f>
        <v>110</v>
      </c>
      <c r="H41" s="9">
        <f>+Historicals!H168</f>
        <v>98</v>
      </c>
      <c r="I41" s="9">
        <f>+Historicals!I168</f>
        <v>146</v>
      </c>
      <c r="J41" s="9"/>
    </row>
    <row r="42" spans="1:15" x14ac:dyDescent="0.25">
      <c r="A42" s="45" t="s">
        <v>130</v>
      </c>
      <c r="B42" s="46" t="str">
        <f t="shared" ref="B42" si="77">+IFERROR(B41/A41-1,"nm")</f>
        <v>nm</v>
      </c>
      <c r="C42" s="46">
        <f t="shared" ref="C42" si="78">+IFERROR(C41/B41-1,"nm")</f>
        <v>0.16346153846153855</v>
      </c>
      <c r="D42" s="46">
        <f t="shared" ref="D42" si="79">+IFERROR(D41/C41-1,"nm")</f>
        <v>-7.8512396694214837E-2</v>
      </c>
      <c r="E42" s="46">
        <f t="shared" ref="E42" si="80">+IFERROR(E41/D41-1,"nm")</f>
        <v>-0.12107623318385652</v>
      </c>
      <c r="F42" s="46">
        <f t="shared" ref="F42" si="81">+IFERROR(F41/E41-1,"nm")</f>
        <v>-0.40306122448979587</v>
      </c>
      <c r="G42" s="46">
        <f t="shared" ref="G42" si="82">+IFERROR(G41/F41-1,"nm")</f>
        <v>-5.9829059829059839E-2</v>
      </c>
      <c r="H42" s="46">
        <f t="shared" ref="H42" si="83">+IFERROR(H41/G41-1,"nm")</f>
        <v>-0.10909090909090913</v>
      </c>
      <c r="I42" s="46">
        <f>+IFERROR(I41/H41-1,"nm")</f>
        <v>0.48979591836734704</v>
      </c>
      <c r="J42" s="46"/>
    </row>
    <row r="43" spans="1:15" x14ac:dyDescent="0.25">
      <c r="A43" s="45" t="s">
        <v>134</v>
      </c>
      <c r="B43" s="46">
        <f t="shared" ref="B43:H43" si="84">+IFERROR(B41/B$18,"nm")</f>
        <v>1.5138282387190683E-2</v>
      </c>
      <c r="C43" s="46">
        <f>+IFERROR(C41/C$18,"nm")</f>
        <v>1.6391221891086428E-2</v>
      </c>
      <c r="D43" s="46">
        <f t="shared" si="84"/>
        <v>1.4655625657202945E-2</v>
      </c>
      <c r="E43" s="46">
        <f t="shared" si="84"/>
        <v>1.3194210703466847E-2</v>
      </c>
      <c r="F43" s="46">
        <f t="shared" si="84"/>
        <v>7.3575650861526856E-3</v>
      </c>
      <c r="G43" s="46">
        <f t="shared" si="84"/>
        <v>7.5945871306268989E-3</v>
      </c>
      <c r="H43" s="46">
        <f t="shared" si="84"/>
        <v>5.7046393852960009E-3</v>
      </c>
      <c r="I43" s="46">
        <f>+IFERROR(I41/I$18,"nm")</f>
        <v>7.9551027080041418E-3</v>
      </c>
      <c r="J43" s="46"/>
    </row>
    <row r="44" spans="1:15" x14ac:dyDescent="0.25">
      <c r="A44" s="42" t="str">
        <f>+Historicals!A111</f>
        <v>Europe, Middle East &amp; Africa</v>
      </c>
      <c r="B44" s="42"/>
      <c r="C44" s="42"/>
      <c r="D44" s="42"/>
      <c r="E44" s="42"/>
      <c r="F44" s="42"/>
      <c r="G44" s="42"/>
      <c r="H44" s="42"/>
      <c r="I44" s="42"/>
      <c r="J44" s="42"/>
      <c r="K44" s="38"/>
      <c r="L44" s="38"/>
      <c r="M44" s="38"/>
      <c r="N44" s="38"/>
      <c r="O44" s="38"/>
    </row>
    <row r="45" spans="1:15" x14ac:dyDescent="0.25">
      <c r="A45" s="9" t="s">
        <v>137</v>
      </c>
      <c r="B45" s="1">
        <f>B47+B51+B55</f>
        <v>0</v>
      </c>
      <c r="C45" s="1">
        <f>C47+C51+C55</f>
        <v>0</v>
      </c>
      <c r="D45" s="1">
        <f t="shared" ref="C45:I45" si="85">D47+D51+D55</f>
        <v>7970</v>
      </c>
      <c r="E45" s="1">
        <f t="shared" si="85"/>
        <v>9242</v>
      </c>
      <c r="F45" s="1">
        <f t="shared" si="85"/>
        <v>9812</v>
      </c>
      <c r="G45" s="1">
        <f t="shared" si="85"/>
        <v>9347</v>
      </c>
      <c r="H45" s="1">
        <f t="shared" si="85"/>
        <v>11456</v>
      </c>
      <c r="I45" s="1">
        <f t="shared" si="85"/>
        <v>12479</v>
      </c>
      <c r="J45" s="1"/>
    </row>
    <row r="46" spans="1:15" x14ac:dyDescent="0.25">
      <c r="A46" s="43" t="s">
        <v>130</v>
      </c>
      <c r="B46" s="46" t="str">
        <f t="shared" ref="B46" si="86">+IFERROR(B45/A45-1,"nm")</f>
        <v>nm</v>
      </c>
      <c r="C46" s="46" t="str">
        <f t="shared" ref="C46" si="87">+IFERROR(C45/B45-1,"nm")</f>
        <v>nm</v>
      </c>
      <c r="D46" s="46" t="str">
        <f t="shared" ref="D46" si="88">+IFERROR(D45/C45-1,"nm")</f>
        <v>nm</v>
      </c>
      <c r="E46" s="46">
        <f t="shared" ref="E46" si="89">+IFERROR(E45/D45-1,"nm")</f>
        <v>0.15959849435382689</v>
      </c>
      <c r="F46" s="46">
        <f t="shared" ref="F46" si="90">+IFERROR(F45/E45-1,"nm")</f>
        <v>6.1674962129409261E-2</v>
      </c>
      <c r="G46" s="46">
        <f t="shared" ref="G46" si="91">+IFERROR(G45/F45-1,"nm")</f>
        <v>-4.7390949857317621E-2</v>
      </c>
      <c r="H46" s="46">
        <f t="shared" ref="H46" si="92">+IFERROR(H45/G45-1,"nm")</f>
        <v>0.22563389322777372</v>
      </c>
      <c r="I46" s="46">
        <f>+IFERROR(I45/H45-1,"nm")</f>
        <v>8.9298184357541999E-2</v>
      </c>
      <c r="J46" s="46"/>
    </row>
    <row r="47" spans="1:15" x14ac:dyDescent="0.25">
      <c r="A47" s="49" t="s">
        <v>114</v>
      </c>
      <c r="B47" s="1">
        <f>+Historicals!B112</f>
        <v>0</v>
      </c>
      <c r="C47" s="1">
        <f>+Historicals!C112</f>
        <v>0</v>
      </c>
      <c r="D47" s="1">
        <f>+Historicals!D112</f>
        <v>5192</v>
      </c>
      <c r="E47" s="1">
        <f>+Historicals!E112</f>
        <v>5875</v>
      </c>
      <c r="F47" s="1">
        <f>+Historicals!F112</f>
        <v>6293</v>
      </c>
      <c r="G47" s="1">
        <f>+Historicals!G112</f>
        <v>5892</v>
      </c>
      <c r="H47" s="1">
        <f>+Historicals!H112</f>
        <v>6970</v>
      </c>
      <c r="I47" s="1">
        <f>+Historicals!I112</f>
        <v>7388</v>
      </c>
      <c r="J47" s="50"/>
    </row>
    <row r="48" spans="1:15" x14ac:dyDescent="0.25">
      <c r="A48" s="43" t="s">
        <v>130</v>
      </c>
      <c r="B48" s="46" t="str">
        <f t="shared" ref="B48" si="93">+IFERROR(B47/A47-1,"nm")</f>
        <v>nm</v>
      </c>
      <c r="C48" s="46" t="str">
        <f t="shared" ref="C48" si="94">+IFERROR(C47/B47-1,"nm")</f>
        <v>nm</v>
      </c>
      <c r="D48" s="46" t="str">
        <f t="shared" ref="D48" si="95">+IFERROR(D47/C47-1,"nm")</f>
        <v>nm</v>
      </c>
      <c r="E48" s="46">
        <f t="shared" ref="E48" si="96">+IFERROR(E47/D47-1,"nm")</f>
        <v>0.1315485362095532</v>
      </c>
      <c r="F48" s="46">
        <f t="shared" ref="F48" si="97">+IFERROR(F47/E47-1,"nm")</f>
        <v>7.1148936170212673E-2</v>
      </c>
      <c r="G48" s="46">
        <f t="shared" ref="G48" si="98">+IFERROR(G47/F47-1,"nm")</f>
        <v>-6.3721595423486432E-2</v>
      </c>
      <c r="H48" s="46">
        <f t="shared" ref="H48" si="99">+IFERROR(H47/G47-1,"nm")</f>
        <v>0.18295994568907004</v>
      </c>
      <c r="I48" s="46">
        <f>+IFERROR(I47/H47-1,"nm")</f>
        <v>5.9971305595408975E-2</v>
      </c>
      <c r="J48" s="46"/>
    </row>
    <row r="49" spans="1:10" x14ac:dyDescent="0.25">
      <c r="A49" s="43" t="s">
        <v>138</v>
      </c>
      <c r="B49" s="29"/>
      <c r="C49" s="29"/>
      <c r="D49" s="29"/>
      <c r="E49" s="29">
        <v>0.06</v>
      </c>
      <c r="F49" s="29">
        <v>0.12</v>
      </c>
      <c r="G49" s="29">
        <v>0.03</v>
      </c>
      <c r="H49" s="29">
        <v>0.13</v>
      </c>
      <c r="I49" s="29">
        <v>0.09</v>
      </c>
      <c r="J49" s="29"/>
    </row>
    <row r="50" spans="1:10" x14ac:dyDescent="0.25">
      <c r="A50" s="43" t="s">
        <v>139</v>
      </c>
      <c r="B50" s="46" t="str">
        <f t="shared" ref="B50" si="100">+IFERROR(B48-B49,"nm")</f>
        <v>nm</v>
      </c>
      <c r="C50" s="46" t="str">
        <f>+IFERROR(C48-C49,"nm")</f>
        <v>nm</v>
      </c>
      <c r="D50" s="46" t="str">
        <f t="shared" ref="D50:H50" si="101">+IFERROR(D48-D49,"nm")</f>
        <v>nm</v>
      </c>
      <c r="E50" s="46">
        <f t="shared" si="101"/>
        <v>7.1548536209553204E-2</v>
      </c>
      <c r="F50" s="46">
        <f t="shared" si="101"/>
        <v>-4.8851063829787322E-2</v>
      </c>
      <c r="G50" s="46">
        <f t="shared" si="101"/>
        <v>-9.3721595423486431E-2</v>
      </c>
      <c r="H50" s="46">
        <f t="shared" si="101"/>
        <v>5.2959945689070032E-2</v>
      </c>
      <c r="I50" s="46">
        <f>+IFERROR(I48-I49,"nm")</f>
        <v>-3.0028694404591022E-2</v>
      </c>
      <c r="J50" s="46"/>
    </row>
    <row r="51" spans="1:10" x14ac:dyDescent="0.25">
      <c r="A51" s="49" t="s">
        <v>115</v>
      </c>
      <c r="B51" s="1">
        <f>+Historicals!B113</f>
        <v>0</v>
      </c>
      <c r="C51" s="1">
        <f>+Historicals!C113</f>
        <v>0</v>
      </c>
      <c r="D51" s="1">
        <f>+Historicals!D113</f>
        <v>2395</v>
      </c>
      <c r="E51" s="1">
        <f>+Historicals!E113</f>
        <v>2940</v>
      </c>
      <c r="F51" s="1">
        <f>+Historicals!F113</f>
        <v>3087</v>
      </c>
      <c r="G51" s="1">
        <f>+Historicals!G113</f>
        <v>3053</v>
      </c>
      <c r="H51" s="1">
        <f>+Historicals!H113</f>
        <v>3996</v>
      </c>
      <c r="I51" s="1">
        <f>+Historicals!I113</f>
        <v>4527</v>
      </c>
      <c r="J51" s="50"/>
    </row>
    <row r="52" spans="1:10" x14ac:dyDescent="0.25">
      <c r="A52" s="43" t="s">
        <v>130</v>
      </c>
      <c r="B52" s="46" t="str">
        <f t="shared" ref="B52" si="102">+IFERROR(B51/A51-1,"nm")</f>
        <v>nm</v>
      </c>
      <c r="C52" s="46" t="str">
        <f t="shared" ref="C52" si="103">+IFERROR(C51/B51-1,"nm")</f>
        <v>nm</v>
      </c>
      <c r="D52" s="46" t="str">
        <f t="shared" ref="D52" si="104">+IFERROR(D51/C51-1,"nm")</f>
        <v>nm</v>
      </c>
      <c r="E52" s="46">
        <f t="shared" ref="E52" si="105">+IFERROR(E51/D51-1,"nm")</f>
        <v>0.22755741127348639</v>
      </c>
      <c r="F52" s="46">
        <f t="shared" ref="F52" si="106">+IFERROR(F51/E51-1,"nm")</f>
        <v>5.0000000000000044E-2</v>
      </c>
      <c r="G52" s="46">
        <f t="shared" ref="G52" si="107">+IFERROR(G51/F51-1,"nm")</f>
        <v>-1.1013929381276322E-2</v>
      </c>
      <c r="H52" s="46">
        <f t="shared" ref="H52" si="108">+IFERROR(H51/G51-1,"nm")</f>
        <v>0.30887651490337364</v>
      </c>
      <c r="I52" s="46">
        <f>+IFERROR(I51/H51-1,"nm")</f>
        <v>0.13288288288288297</v>
      </c>
      <c r="J52" s="46"/>
    </row>
    <row r="53" spans="1:10" x14ac:dyDescent="0.25">
      <c r="A53" s="43" t="s">
        <v>138</v>
      </c>
      <c r="B53" s="29"/>
      <c r="C53" s="29"/>
      <c r="D53" s="29"/>
      <c r="E53" s="29">
        <v>0.16</v>
      </c>
      <c r="F53" s="29">
        <v>0.09</v>
      </c>
      <c r="G53" s="29">
        <v>0.02</v>
      </c>
      <c r="H53" s="29">
        <v>0.25</v>
      </c>
      <c r="I53" s="29">
        <v>0.16</v>
      </c>
      <c r="J53" s="29"/>
    </row>
    <row r="54" spans="1:10" x14ac:dyDescent="0.25">
      <c r="A54" s="43" t="s">
        <v>139</v>
      </c>
      <c r="B54" s="46" t="str">
        <f t="shared" ref="B54" si="109">+IFERROR(B52-B53,"nm")</f>
        <v>nm</v>
      </c>
      <c r="C54" s="46" t="str">
        <f>+IFERROR(C52-C53,"nm")</f>
        <v>nm</v>
      </c>
      <c r="D54" s="46" t="str">
        <f t="shared" ref="D54:H54" si="110">+IFERROR(D52-D53,"nm")</f>
        <v>nm</v>
      </c>
      <c r="E54" s="46">
        <f t="shared" si="110"/>
        <v>6.7557411273486384E-2</v>
      </c>
      <c r="F54" s="46">
        <f t="shared" si="110"/>
        <v>-3.9999999999999952E-2</v>
      </c>
      <c r="G54" s="46">
        <f t="shared" si="110"/>
        <v>-3.1013929381276322E-2</v>
      </c>
      <c r="H54" s="46">
        <f t="shared" si="110"/>
        <v>5.8876514903373645E-2</v>
      </c>
      <c r="I54" s="46">
        <f>+IFERROR(I52-I53,"nm")</f>
        <v>-2.7117117117117034E-2</v>
      </c>
      <c r="J54" s="46"/>
    </row>
    <row r="55" spans="1:10" x14ac:dyDescent="0.25">
      <c r="A55" s="49" t="s">
        <v>116</v>
      </c>
      <c r="B55" s="1">
        <f>+Historicals!B114</f>
        <v>0</v>
      </c>
      <c r="C55" s="1">
        <f>+Historicals!C114</f>
        <v>0</v>
      </c>
      <c r="D55" s="1">
        <f>+Historicals!D114</f>
        <v>383</v>
      </c>
      <c r="E55" s="1">
        <f>+Historicals!E114</f>
        <v>427</v>
      </c>
      <c r="F55" s="1">
        <f>+Historicals!F114</f>
        <v>432</v>
      </c>
      <c r="G55" s="1">
        <f>+Historicals!G114</f>
        <v>402</v>
      </c>
      <c r="H55" s="1">
        <f>+Historicals!H114</f>
        <v>490</v>
      </c>
      <c r="I55" s="1">
        <f>+Historicals!I114</f>
        <v>564</v>
      </c>
      <c r="J55" s="1"/>
    </row>
    <row r="56" spans="1:10" x14ac:dyDescent="0.25">
      <c r="A56" s="43" t="s">
        <v>130</v>
      </c>
      <c r="B56" s="29"/>
      <c r="C56" s="29"/>
      <c r="D56" s="29"/>
      <c r="E56" s="46">
        <f t="shared" ref="E56" si="111">+IFERROR(E55/D55-1,"nm")</f>
        <v>0.11488250652741505</v>
      </c>
      <c r="F56" s="46">
        <f t="shared" ref="F56" si="112">+IFERROR(F55/E55-1,"nm")</f>
        <v>1.1709601873536313E-2</v>
      </c>
      <c r="G56" s="46">
        <f t="shared" ref="G56" si="113">+IFERROR(G55/F55-1,"nm")</f>
        <v>-6.944444444444442E-2</v>
      </c>
      <c r="H56" s="46">
        <f t="shared" ref="H56" si="114">+IFERROR(H55/G55-1,"nm")</f>
        <v>0.21890547263681581</v>
      </c>
      <c r="I56" s="46">
        <f>+IFERROR(I55/H55-1,"nm")</f>
        <v>0.15102040816326534</v>
      </c>
      <c r="J56" s="46"/>
    </row>
    <row r="57" spans="1:10" x14ac:dyDescent="0.25">
      <c r="A57" s="43" t="s">
        <v>138</v>
      </c>
      <c r="E57" s="29">
        <v>0.06</v>
      </c>
      <c r="F57" s="29">
        <v>0.05</v>
      </c>
      <c r="G57" s="29">
        <v>0.03</v>
      </c>
      <c r="H57" s="29">
        <v>0.19</v>
      </c>
      <c r="I57" s="29">
        <v>0.17</v>
      </c>
      <c r="J57" s="29"/>
    </row>
    <row r="58" spans="1:10" x14ac:dyDescent="0.25">
      <c r="A58" s="43" t="s">
        <v>139</v>
      </c>
      <c r="B58" s="46">
        <f t="shared" ref="B58" si="115">+IFERROR(B56-B57,"nm")</f>
        <v>0</v>
      </c>
      <c r="C58" s="46">
        <f>+IFERROR(C56-C57,"nm")</f>
        <v>0</v>
      </c>
      <c r="D58" s="46">
        <f t="shared" ref="D58:H58" si="116">+IFERROR(D56-D57,"nm")</f>
        <v>0</v>
      </c>
      <c r="E58" s="46">
        <f t="shared" si="116"/>
        <v>5.4882506527415054E-2</v>
      </c>
      <c r="F58" s="46">
        <f t="shared" si="116"/>
        <v>-3.829039812646369E-2</v>
      </c>
      <c r="G58" s="46">
        <f t="shared" si="116"/>
        <v>-9.9444444444444419E-2</v>
      </c>
      <c r="H58" s="46">
        <f t="shared" si="116"/>
        <v>2.890547263681581E-2</v>
      </c>
      <c r="I58" s="46">
        <f>+IFERROR(I56-I57,"nm")</f>
        <v>-1.8979591836734672E-2</v>
      </c>
      <c r="J58" s="46"/>
    </row>
    <row r="59" spans="1:10" x14ac:dyDescent="0.25">
      <c r="A59" s="9" t="s">
        <v>131</v>
      </c>
      <c r="B59" s="1"/>
      <c r="C59" s="47">
        <f>C65+C62</f>
        <v>85</v>
      </c>
      <c r="D59" s="47">
        <f t="shared" ref="D59:I59" si="117">D65+D62</f>
        <v>1613</v>
      </c>
      <c r="E59" s="47">
        <f t="shared" si="117"/>
        <v>1703</v>
      </c>
      <c r="F59" s="47">
        <f t="shared" si="117"/>
        <v>2106</v>
      </c>
      <c r="G59" s="47">
        <f t="shared" si="117"/>
        <v>1673</v>
      </c>
      <c r="H59" s="47">
        <f t="shared" si="117"/>
        <v>2571</v>
      </c>
      <c r="I59" s="47">
        <f t="shared" si="117"/>
        <v>3427</v>
      </c>
      <c r="J59" s="47"/>
    </row>
    <row r="60" spans="1:10" x14ac:dyDescent="0.25">
      <c r="A60" s="45" t="s">
        <v>130</v>
      </c>
      <c r="B60" s="46" t="str">
        <f t="shared" ref="B60" si="118">+IFERROR(B59/A59-1,"nm")</f>
        <v>nm</v>
      </c>
      <c r="C60" s="46" t="str">
        <f t="shared" ref="C60" si="119">+IFERROR(C59/B59-1,"nm")</f>
        <v>nm</v>
      </c>
      <c r="D60" s="46">
        <f t="shared" ref="D60" si="120">+IFERROR(D59/C59-1,"nm")</f>
        <v>17.976470588235294</v>
      </c>
      <c r="E60" s="46">
        <f t="shared" ref="E60" si="121">+IFERROR(E59/D59-1,"nm")</f>
        <v>5.5796652200867936E-2</v>
      </c>
      <c r="F60" s="46">
        <f t="shared" ref="F60" si="122">+IFERROR(F59/E59-1,"nm")</f>
        <v>0.23664122137404586</v>
      </c>
      <c r="G60" s="46">
        <f t="shared" ref="G60" si="123">+IFERROR(G59/F59-1,"nm")</f>
        <v>-0.20560303893637222</v>
      </c>
      <c r="H60" s="46">
        <f t="shared" ref="H60" si="124">+IFERROR(H59/G59-1,"nm")</f>
        <v>0.53676031081888831</v>
      </c>
      <c r="I60" s="46">
        <f>+IFERROR(I59/H59-1,"nm")</f>
        <v>0.33294437961882539</v>
      </c>
      <c r="J60" s="46"/>
    </row>
    <row r="61" spans="1:10" x14ac:dyDescent="0.25">
      <c r="A61" s="45" t="s">
        <v>132</v>
      </c>
      <c r="B61" s="46">
        <f t="shared" ref="B61:H61" si="125">+IFERROR(B59/B$18,"nm")</f>
        <v>0</v>
      </c>
      <c r="C61" s="46">
        <f t="shared" si="125"/>
        <v>5.7572473584394475E-3</v>
      </c>
      <c r="D61" s="46">
        <f t="shared" si="125"/>
        <v>0.10600683491062039</v>
      </c>
      <c r="E61" s="46">
        <f t="shared" si="125"/>
        <v>0.11464153483675531</v>
      </c>
      <c r="F61" s="46">
        <f t="shared" si="125"/>
        <v>0.13243617155074833</v>
      </c>
      <c r="G61" s="46">
        <f t="shared" si="125"/>
        <v>0.11550676608671638</v>
      </c>
      <c r="H61" s="46">
        <f t="shared" si="125"/>
        <v>0.14965946795506141</v>
      </c>
      <c r="I61" s="46">
        <f>+IFERROR(I59/I$18,"nm")</f>
        <v>0.18672696561869995</v>
      </c>
      <c r="J61" s="46"/>
    </row>
    <row r="62" spans="1:10" x14ac:dyDescent="0.25">
      <c r="A62" s="9" t="s">
        <v>133</v>
      </c>
      <c r="B62" s="9"/>
      <c r="C62" s="9">
        <v>85</v>
      </c>
      <c r="D62" s="9">
        <v>106</v>
      </c>
      <c r="E62" s="9">
        <v>116</v>
      </c>
      <c r="F62" s="9">
        <v>111</v>
      </c>
      <c r="G62" s="9">
        <v>132</v>
      </c>
      <c r="H62" s="9">
        <v>136</v>
      </c>
      <c r="I62" s="9">
        <v>134</v>
      </c>
      <c r="J62" s="9"/>
    </row>
    <row r="63" spans="1:10" x14ac:dyDescent="0.25">
      <c r="A63" s="45" t="s">
        <v>130</v>
      </c>
      <c r="B63" s="46" t="str">
        <f t="shared" ref="B63" si="126">+IFERROR(B62/A62-1,"nm")</f>
        <v>nm</v>
      </c>
      <c r="C63" s="46" t="str">
        <f t="shared" ref="C63" si="127">+IFERROR(C62/B62-1,"nm")</f>
        <v>nm</v>
      </c>
      <c r="D63" s="46">
        <f t="shared" ref="D63" si="128">+IFERROR(D62/C62-1,"nm")</f>
        <v>0.24705882352941178</v>
      </c>
      <c r="E63" s="46">
        <f t="shared" ref="E63" si="129">+IFERROR(E62/D62-1,"nm")</f>
        <v>9.4339622641509413E-2</v>
      </c>
      <c r="F63" s="46">
        <f t="shared" ref="F63" si="130">+IFERROR(F62/E62-1,"nm")</f>
        <v>-4.31034482758621E-2</v>
      </c>
      <c r="G63" s="46">
        <f t="shared" ref="G63" si="131">+IFERROR(G62/F62-1,"nm")</f>
        <v>0.18918918918918926</v>
      </c>
      <c r="H63" s="46">
        <f t="shared" ref="H63" si="132">+IFERROR(H62/G62-1,"nm")</f>
        <v>3.0303030303030276E-2</v>
      </c>
      <c r="I63" s="46">
        <f>+IFERROR(I62/H62-1,"nm")</f>
        <v>-1.4705882352941124E-2</v>
      </c>
      <c r="J63" s="46"/>
    </row>
    <row r="64" spans="1:10" x14ac:dyDescent="0.25">
      <c r="A64" s="45" t="s">
        <v>134</v>
      </c>
      <c r="B64" s="46">
        <f t="shared" ref="B64:H64" si="133">+IFERROR(B62/B$18,"nm")</f>
        <v>0</v>
      </c>
      <c r="C64" s="46">
        <f t="shared" si="133"/>
        <v>5.7572473584394475E-3</v>
      </c>
      <c r="D64" s="46">
        <f t="shared" si="133"/>
        <v>6.9663512092534175E-3</v>
      </c>
      <c r="E64" s="46">
        <f t="shared" si="133"/>
        <v>7.808818579602827E-3</v>
      </c>
      <c r="F64" s="46">
        <f t="shared" si="133"/>
        <v>6.9802540560935733E-3</v>
      </c>
      <c r="G64" s="46">
        <f t="shared" si="133"/>
        <v>9.1135045567522777E-3</v>
      </c>
      <c r="H64" s="46">
        <f t="shared" si="133"/>
        <v>7.9166424122475119E-3</v>
      </c>
      <c r="I64" s="46">
        <f>+IFERROR(I62/I$18,"nm")</f>
        <v>7.3012586498120199E-3</v>
      </c>
      <c r="J64" s="46"/>
    </row>
    <row r="65" spans="1:15" x14ac:dyDescent="0.25">
      <c r="A65" s="9" t="s">
        <v>135</v>
      </c>
      <c r="B65" s="1"/>
      <c r="C65" s="9"/>
      <c r="D65" s="9">
        <v>1507</v>
      </c>
      <c r="E65" s="9">
        <v>1587</v>
      </c>
      <c r="F65" s="9">
        <v>1995</v>
      </c>
      <c r="G65" s="9">
        <v>1541</v>
      </c>
      <c r="H65" s="9">
        <v>2435</v>
      </c>
      <c r="I65" s="9">
        <v>3293</v>
      </c>
      <c r="J65" s="9"/>
    </row>
    <row r="66" spans="1:15" x14ac:dyDescent="0.25">
      <c r="A66" s="45" t="s">
        <v>130</v>
      </c>
      <c r="B66" s="46" t="str">
        <f t="shared" ref="B66" si="134">+IFERROR(B65/A65-1,"nm")</f>
        <v>nm</v>
      </c>
      <c r="C66" s="46" t="str">
        <f t="shared" ref="C66" si="135">+IFERROR(C65/B65-1,"nm")</f>
        <v>nm</v>
      </c>
      <c r="D66" s="46" t="str">
        <f t="shared" ref="D66" si="136">+IFERROR(D65/C65-1,"nm")</f>
        <v>nm</v>
      </c>
      <c r="E66" s="46">
        <f t="shared" ref="E66" si="137">+IFERROR(E65/D65-1,"nm")</f>
        <v>5.3085600530855981E-2</v>
      </c>
      <c r="F66" s="46">
        <f t="shared" ref="F66" si="138">+IFERROR(F65/E65-1,"nm")</f>
        <v>0.25708884688090738</v>
      </c>
      <c r="G66" s="46">
        <f t="shared" ref="G66" si="139">+IFERROR(G65/F65-1,"nm")</f>
        <v>-0.22756892230576442</v>
      </c>
      <c r="H66" s="46">
        <f t="shared" ref="H66" si="140">+IFERROR(H65/G65-1,"nm")</f>
        <v>0.58014276443867629</v>
      </c>
      <c r="I66" s="46">
        <f>+IFERROR(I65/H65-1,"nm")</f>
        <v>0.3523613963039014</v>
      </c>
      <c r="J66" s="46"/>
    </row>
    <row r="67" spans="1:15" x14ac:dyDescent="0.25">
      <c r="A67" s="45" t="s">
        <v>132</v>
      </c>
      <c r="B67" s="46">
        <f t="shared" ref="B67:H67" si="141">+IFERROR(B65/B$18,"nm")</f>
        <v>0</v>
      </c>
      <c r="C67" s="46">
        <f t="shared" si="141"/>
        <v>0</v>
      </c>
      <c r="D67" s="46">
        <f t="shared" si="141"/>
        <v>9.9040483701366977E-2</v>
      </c>
      <c r="E67" s="46">
        <f t="shared" si="141"/>
        <v>0.10683271625715247</v>
      </c>
      <c r="F67" s="46">
        <f t="shared" si="141"/>
        <v>0.12545591749465476</v>
      </c>
      <c r="G67" s="46">
        <f t="shared" si="141"/>
        <v>0.1063932615299641</v>
      </c>
      <c r="H67" s="46">
        <f t="shared" si="141"/>
        <v>0.14174282554281389</v>
      </c>
      <c r="I67" s="46">
        <f>+IFERROR(I65/I$18,"nm")</f>
        <v>0.17942570696888793</v>
      </c>
      <c r="J67" s="46"/>
    </row>
    <row r="68" spans="1:15" x14ac:dyDescent="0.25">
      <c r="A68" s="9" t="s">
        <v>136</v>
      </c>
      <c r="B68" s="9"/>
      <c r="C68" s="9">
        <v>234</v>
      </c>
      <c r="D68" s="9">
        <v>173</v>
      </c>
      <c r="E68" s="9">
        <v>240</v>
      </c>
      <c r="F68" s="9">
        <v>233</v>
      </c>
      <c r="G68" s="9">
        <v>139</v>
      </c>
      <c r="H68" s="9">
        <v>153</v>
      </c>
      <c r="I68" s="9">
        <v>197</v>
      </c>
      <c r="J68" s="9"/>
    </row>
    <row r="69" spans="1:15" x14ac:dyDescent="0.25">
      <c r="A69" s="45" t="s">
        <v>130</v>
      </c>
      <c r="B69" s="46" t="str">
        <f t="shared" ref="B69" si="142">+IFERROR(B68/A68-1,"nm")</f>
        <v>nm</v>
      </c>
      <c r="C69" s="46" t="str">
        <f t="shared" ref="C69" si="143">+IFERROR(C68/B68-1,"nm")</f>
        <v>nm</v>
      </c>
      <c r="D69" s="46">
        <f t="shared" ref="D69" si="144">+IFERROR(D68/C68-1,"nm")</f>
        <v>-0.26068376068376065</v>
      </c>
      <c r="E69" s="46">
        <f t="shared" ref="E69" si="145">+IFERROR(E68/D68-1,"nm")</f>
        <v>0.38728323699421963</v>
      </c>
      <c r="F69" s="46">
        <f t="shared" ref="F69" si="146">+IFERROR(F68/E68-1,"nm")</f>
        <v>-2.9166666666666674E-2</v>
      </c>
      <c r="G69" s="46">
        <f t="shared" ref="G69" si="147">+IFERROR(G68/F68-1,"nm")</f>
        <v>-0.40343347639484983</v>
      </c>
      <c r="H69" s="46">
        <f t="shared" ref="H69" si="148">+IFERROR(H68/G68-1,"nm")</f>
        <v>0.10071942446043169</v>
      </c>
      <c r="I69" s="46">
        <f>+IFERROR(I68/H68-1,"nm")</f>
        <v>0.28758169934640532</v>
      </c>
      <c r="J69" s="46"/>
    </row>
    <row r="70" spans="1:15" x14ac:dyDescent="0.25">
      <c r="A70" s="45" t="s">
        <v>134</v>
      </c>
      <c r="B70" s="46">
        <f t="shared" ref="B70:H70" si="149">+IFERROR(B68/B$18,"nm")</f>
        <v>0</v>
      </c>
      <c r="C70" s="46">
        <f t="shared" si="149"/>
        <v>1.5849363316174477E-2</v>
      </c>
      <c r="D70" s="46">
        <f t="shared" si="149"/>
        <v>1.1369610935856993E-2</v>
      </c>
      <c r="E70" s="46">
        <f t="shared" si="149"/>
        <v>1.6156176371592057E-2</v>
      </c>
      <c r="F70" s="46">
        <f t="shared" si="149"/>
        <v>1.4652245000628852E-2</v>
      </c>
      <c r="G70" s="46">
        <f t="shared" si="149"/>
        <v>9.5967964650648992E-3</v>
      </c>
      <c r="H70" s="46">
        <f t="shared" si="149"/>
        <v>8.9062227137784496E-3</v>
      </c>
      <c r="I70" s="46">
        <f>+IFERROR(I68/I$18,"nm")</f>
        <v>1.0733939955320656E-2</v>
      </c>
      <c r="J70" s="46"/>
    </row>
    <row r="71" spans="1:15" x14ac:dyDescent="0.25">
      <c r="A71" s="42" t="s">
        <v>147</v>
      </c>
      <c r="B71" s="42"/>
      <c r="C71" s="42"/>
      <c r="D71" s="42"/>
      <c r="E71" s="42"/>
      <c r="F71" s="42"/>
      <c r="G71" s="42"/>
      <c r="H71" s="42"/>
      <c r="I71" s="42"/>
      <c r="J71" s="42"/>
      <c r="K71" s="38"/>
      <c r="L71" s="38"/>
      <c r="M71" s="38"/>
      <c r="N71" s="38"/>
      <c r="O71" s="38"/>
    </row>
    <row r="72" spans="1:15" x14ac:dyDescent="0.25">
      <c r="A72" s="9" t="s">
        <v>137</v>
      </c>
      <c r="B72" s="9">
        <f>+Historicals!B126</f>
        <v>5705</v>
      </c>
      <c r="C72" s="9">
        <f>+Historicals!C126</f>
        <v>5884</v>
      </c>
      <c r="D72" s="9">
        <f>+Historicals!D126</f>
        <v>0</v>
      </c>
      <c r="E72" s="9">
        <f>+Historicals!E126</f>
        <v>0</v>
      </c>
      <c r="F72" s="9">
        <f>+Historicals!F126</f>
        <v>0</v>
      </c>
      <c r="G72" s="9">
        <f>+Historicals!G126</f>
        <v>0</v>
      </c>
      <c r="H72" s="9">
        <f>+Historicals!H126</f>
        <v>0</v>
      </c>
      <c r="I72" s="9">
        <f>+Historicals!I126</f>
        <v>0</v>
      </c>
      <c r="J72" s="9"/>
    </row>
    <row r="73" spans="1:15" x14ac:dyDescent="0.25">
      <c r="A73" s="43" t="s">
        <v>130</v>
      </c>
      <c r="B73" s="46" t="str">
        <f t="shared" ref="B73" si="150">+IFERROR(B72/A72-1,"nm")</f>
        <v>nm</v>
      </c>
      <c r="C73" s="46">
        <f t="shared" ref="C73" si="151">+IFERROR(C72/B72-1,"nm")</f>
        <v>3.1375985977212917E-2</v>
      </c>
      <c r="D73" s="46">
        <f t="shared" ref="D73" si="152">+IFERROR(D72/C72-1,"nm")</f>
        <v>-1</v>
      </c>
      <c r="E73" s="46" t="str">
        <f t="shared" ref="E73" si="153">+IFERROR(E72/D72-1,"nm")</f>
        <v>nm</v>
      </c>
      <c r="F73" s="46" t="str">
        <f t="shared" ref="F73" si="154">+IFERROR(F72/E72-1,"nm")</f>
        <v>nm</v>
      </c>
      <c r="G73" s="46" t="str">
        <f t="shared" ref="G73" si="155">+IFERROR(G72/F72-1,"nm")</f>
        <v>nm</v>
      </c>
      <c r="H73" s="46" t="str">
        <f t="shared" ref="H73" si="156">+IFERROR(H72/G72-1,"nm")</f>
        <v>nm</v>
      </c>
      <c r="I73" s="46" t="str">
        <f>+IFERROR(I72/H72-1,"nm")</f>
        <v>nm</v>
      </c>
      <c r="J73" s="46"/>
    </row>
    <row r="74" spans="1:15" x14ac:dyDescent="0.25">
      <c r="A74" s="44" t="s">
        <v>114</v>
      </c>
      <c r="B74" s="3">
        <v>0</v>
      </c>
      <c r="C74" s="3">
        <v>0</v>
      </c>
      <c r="D74" s="3">
        <v>0</v>
      </c>
      <c r="E74" s="3">
        <v>0</v>
      </c>
      <c r="F74" s="3">
        <v>0</v>
      </c>
      <c r="G74" s="3">
        <v>0</v>
      </c>
      <c r="H74" s="3">
        <v>0</v>
      </c>
      <c r="I74" s="3">
        <v>0</v>
      </c>
      <c r="J74" s="3"/>
    </row>
    <row r="75" spans="1:15" x14ac:dyDescent="0.25">
      <c r="A75" s="43" t="s">
        <v>130</v>
      </c>
      <c r="B75" s="46" t="str">
        <f t="shared" ref="B75" si="157">+IFERROR(B74/A74-1,"nm")</f>
        <v>nm</v>
      </c>
      <c r="C75" s="46" t="str">
        <f t="shared" ref="C75" si="158">+IFERROR(C74/B74-1,"nm")</f>
        <v>nm</v>
      </c>
      <c r="D75" s="46" t="str">
        <f t="shared" ref="D75" si="159">+IFERROR(D74/C74-1,"nm")</f>
        <v>nm</v>
      </c>
      <c r="E75" s="46" t="str">
        <f t="shared" ref="E75" si="160">+IFERROR(E74/D74-1,"nm")</f>
        <v>nm</v>
      </c>
      <c r="F75" s="46" t="str">
        <f t="shared" ref="F75" si="161">+IFERROR(F74/E74-1,"nm")</f>
        <v>nm</v>
      </c>
      <c r="G75" s="46" t="str">
        <f t="shared" ref="G75" si="162">+IFERROR(G74/F74-1,"nm")</f>
        <v>nm</v>
      </c>
      <c r="H75" s="46" t="str">
        <f t="shared" ref="H75" si="163">+IFERROR(H74/G74-1,"nm")</f>
        <v>nm</v>
      </c>
      <c r="I75" s="46" t="str">
        <f>+IFERROR(I74/H74-1,"nm")</f>
        <v>nm</v>
      </c>
      <c r="J75" s="46"/>
    </row>
    <row r="76" spans="1:15" x14ac:dyDescent="0.25">
      <c r="A76" s="43" t="s">
        <v>138</v>
      </c>
      <c r="B76" s="46">
        <f>+Historicals!B254</f>
        <v>0</v>
      </c>
      <c r="C76" s="46">
        <f>+Historicals!C254</f>
        <v>0</v>
      </c>
      <c r="D76" s="46">
        <f>+Historicals!D254</f>
        <v>0</v>
      </c>
      <c r="E76" s="46">
        <f>+Historicals!E254</f>
        <v>0</v>
      </c>
      <c r="F76" s="46">
        <f>+Historicals!F254</f>
        <v>0</v>
      </c>
      <c r="G76" s="46">
        <f>+Historicals!G254</f>
        <v>0</v>
      </c>
      <c r="H76" s="46">
        <f>+Historicals!H254</f>
        <v>0</v>
      </c>
      <c r="I76" s="46">
        <f>+Historicals!I254</f>
        <v>0</v>
      </c>
      <c r="J76" s="46"/>
    </row>
    <row r="77" spans="1:15" x14ac:dyDescent="0.25">
      <c r="A77" s="43" t="s">
        <v>139</v>
      </c>
      <c r="B77" s="46" t="str">
        <f t="shared" ref="B77:H77" si="164">+IFERROR(B75-B76,"nm")</f>
        <v>nm</v>
      </c>
      <c r="C77" s="46" t="str">
        <f t="shared" si="164"/>
        <v>nm</v>
      </c>
      <c r="D77" s="46" t="str">
        <f t="shared" si="164"/>
        <v>nm</v>
      </c>
      <c r="E77" s="46" t="str">
        <f t="shared" si="164"/>
        <v>nm</v>
      </c>
      <c r="F77" s="46" t="str">
        <f t="shared" si="164"/>
        <v>nm</v>
      </c>
      <c r="G77" s="46" t="str">
        <f t="shared" si="164"/>
        <v>nm</v>
      </c>
      <c r="H77" s="46" t="str">
        <f t="shared" si="164"/>
        <v>nm</v>
      </c>
      <c r="I77" s="46" t="str">
        <f>+IFERROR(I75-I76,"nm")</f>
        <v>nm</v>
      </c>
      <c r="J77" s="46"/>
    </row>
    <row r="78" spans="1:15" x14ac:dyDescent="0.25">
      <c r="A78" s="44" t="s">
        <v>115</v>
      </c>
      <c r="B78" s="3">
        <v>0</v>
      </c>
      <c r="C78" s="3">
        <v>0</v>
      </c>
      <c r="D78" s="3">
        <v>0</v>
      </c>
      <c r="E78" s="3">
        <v>0</v>
      </c>
      <c r="F78" s="3">
        <v>0</v>
      </c>
      <c r="G78" s="3">
        <v>0</v>
      </c>
      <c r="H78" s="3">
        <v>0</v>
      </c>
      <c r="I78" s="3">
        <v>0</v>
      </c>
      <c r="J78" s="3"/>
    </row>
    <row r="79" spans="1:15" x14ac:dyDescent="0.25">
      <c r="A79" s="43" t="s">
        <v>130</v>
      </c>
      <c r="B79" s="46" t="str">
        <f t="shared" ref="B79" si="165">+IFERROR(B78/A78-1,"nm")</f>
        <v>nm</v>
      </c>
      <c r="C79" s="46" t="str">
        <f t="shared" ref="C79" si="166">+IFERROR(C78/B78-1,"nm")</f>
        <v>nm</v>
      </c>
      <c r="D79" s="46" t="str">
        <f t="shared" ref="D79" si="167">+IFERROR(D78/C78-1,"nm")</f>
        <v>nm</v>
      </c>
      <c r="E79" s="46" t="str">
        <f t="shared" ref="E79" si="168">+IFERROR(E78/D78-1,"nm")</f>
        <v>nm</v>
      </c>
      <c r="F79" s="46" t="str">
        <f t="shared" ref="F79" si="169">+IFERROR(F78/E78-1,"nm")</f>
        <v>nm</v>
      </c>
      <c r="G79" s="46" t="str">
        <f t="shared" ref="G79" si="170">+IFERROR(G78/F78-1,"nm")</f>
        <v>nm</v>
      </c>
      <c r="H79" s="46" t="str">
        <f t="shared" ref="H79" si="171">+IFERROR(H78/G78-1,"nm")</f>
        <v>nm</v>
      </c>
      <c r="I79" s="46" t="str">
        <f>+IFERROR(I78/H78-1,"nm")</f>
        <v>nm</v>
      </c>
      <c r="J79" s="46"/>
    </row>
    <row r="80" spans="1:15" x14ac:dyDescent="0.25">
      <c r="A80" s="43" t="s">
        <v>138</v>
      </c>
      <c r="B80" s="29">
        <v>0.12</v>
      </c>
      <c r="C80" s="29">
        <v>0.08</v>
      </c>
      <c r="D80" s="29">
        <v>0.03</v>
      </c>
      <c r="E80" s="29">
        <v>0.01</v>
      </c>
      <c r="F80" s="29">
        <v>7.0000000000000007E-2</v>
      </c>
      <c r="G80" s="29">
        <v>-0.12</v>
      </c>
      <c r="H80" s="29">
        <v>0.08</v>
      </c>
      <c r="I80" s="29">
        <v>0.09</v>
      </c>
      <c r="J80" s="29"/>
    </row>
    <row r="81" spans="1:10" x14ac:dyDescent="0.25">
      <c r="A81" s="43" t="s">
        <v>139</v>
      </c>
      <c r="B81" s="46" t="str">
        <f t="shared" ref="B81:H81" si="172">+IFERROR(B79-B80,"nm")</f>
        <v>nm</v>
      </c>
      <c r="C81" s="46" t="str">
        <f t="shared" si="172"/>
        <v>nm</v>
      </c>
      <c r="D81" s="46" t="str">
        <f t="shared" si="172"/>
        <v>nm</v>
      </c>
      <c r="E81" s="46" t="str">
        <f t="shared" si="172"/>
        <v>nm</v>
      </c>
      <c r="F81" s="46" t="str">
        <f t="shared" si="172"/>
        <v>nm</v>
      </c>
      <c r="G81" s="46" t="str">
        <f t="shared" si="172"/>
        <v>nm</v>
      </c>
      <c r="H81" s="46" t="str">
        <f t="shared" si="172"/>
        <v>nm</v>
      </c>
      <c r="I81" s="46" t="str">
        <f>+IFERROR(I79-I80,"nm")</f>
        <v>nm</v>
      </c>
      <c r="J81" s="46"/>
    </row>
    <row r="82" spans="1:10" x14ac:dyDescent="0.25">
      <c r="A82" s="44" t="s">
        <v>116</v>
      </c>
      <c r="B82" s="3">
        <v>0</v>
      </c>
      <c r="C82" s="3">
        <v>0</v>
      </c>
      <c r="D82" s="3">
        <v>0</v>
      </c>
      <c r="E82" s="3">
        <v>0</v>
      </c>
      <c r="F82" s="3">
        <v>0</v>
      </c>
      <c r="G82" s="3">
        <v>0</v>
      </c>
      <c r="H82" s="3">
        <v>0</v>
      </c>
      <c r="I82" s="3">
        <v>0</v>
      </c>
      <c r="J82" s="3"/>
    </row>
    <row r="83" spans="1:10" x14ac:dyDescent="0.25">
      <c r="A83" s="43" t="s">
        <v>130</v>
      </c>
      <c r="B83" s="46" t="str">
        <f t="shared" ref="B83" si="173">+IFERROR(B82/A82-1,"nm")</f>
        <v>nm</v>
      </c>
      <c r="C83" s="46" t="str">
        <f t="shared" ref="C83" si="174">+IFERROR(C82/B82-1,"nm")</f>
        <v>nm</v>
      </c>
      <c r="D83" s="46" t="str">
        <f t="shared" ref="D83" si="175">+IFERROR(D82/C82-1,"nm")</f>
        <v>nm</v>
      </c>
      <c r="E83" s="46" t="str">
        <f t="shared" ref="E83" si="176">+IFERROR(E82/D82-1,"nm")</f>
        <v>nm</v>
      </c>
      <c r="F83" s="46" t="str">
        <f t="shared" ref="F83" si="177">+IFERROR(F82/E82-1,"nm")</f>
        <v>nm</v>
      </c>
      <c r="G83" s="46" t="str">
        <f t="shared" ref="G83" si="178">+IFERROR(G82/F82-1,"nm")</f>
        <v>nm</v>
      </c>
      <c r="H83" s="46" t="str">
        <f t="shared" ref="H83" si="179">+IFERROR(H82/G82-1,"nm")</f>
        <v>nm</v>
      </c>
      <c r="I83" s="46" t="str">
        <f>+IFERROR(I82/H82-1,"nm")</f>
        <v>nm</v>
      </c>
      <c r="J83" s="46"/>
    </row>
    <row r="84" spans="1:10" x14ac:dyDescent="0.25">
      <c r="A84" s="43" t="s">
        <v>138</v>
      </c>
      <c r="B84" s="46">
        <f>+Historicals!B256</f>
        <v>0</v>
      </c>
      <c r="C84" s="46">
        <f>+Historicals!C256</f>
        <v>0</v>
      </c>
      <c r="D84" s="46">
        <f>+Historicals!D256</f>
        <v>0</v>
      </c>
      <c r="E84" s="46">
        <f>+Historicals!E256</f>
        <v>0</v>
      </c>
      <c r="F84" s="46">
        <f>+Historicals!F256</f>
        <v>0</v>
      </c>
      <c r="G84" s="46">
        <f>+Historicals!G256</f>
        <v>0</v>
      </c>
      <c r="H84" s="46">
        <f>+Historicals!H256</f>
        <v>0</v>
      </c>
      <c r="I84" s="46">
        <f>+Historicals!I256</f>
        <v>0</v>
      </c>
      <c r="J84" s="46"/>
    </row>
    <row r="85" spans="1:10" x14ac:dyDescent="0.25">
      <c r="A85" s="43" t="s">
        <v>139</v>
      </c>
      <c r="B85" s="46" t="str">
        <f t="shared" ref="B85" si="180">+IFERROR(B83-B84,"nm")</f>
        <v>nm</v>
      </c>
      <c r="C85" s="46" t="str">
        <f>+IFERROR(C83-C84,"nm")</f>
        <v>nm</v>
      </c>
      <c r="D85" s="46" t="str">
        <f t="shared" ref="D85:H85" si="181">+IFERROR(D83-D84,"nm")</f>
        <v>nm</v>
      </c>
      <c r="E85" s="46" t="str">
        <f t="shared" si="181"/>
        <v>nm</v>
      </c>
      <c r="F85" s="46" t="str">
        <f t="shared" si="181"/>
        <v>nm</v>
      </c>
      <c r="G85" s="46" t="str">
        <f t="shared" si="181"/>
        <v>nm</v>
      </c>
      <c r="H85" s="46" t="str">
        <f t="shared" si="181"/>
        <v>nm</v>
      </c>
      <c r="I85" s="46" t="str">
        <f>+IFERROR(I83-I84,"nm")</f>
        <v>nm</v>
      </c>
      <c r="J85" s="46"/>
    </row>
    <row r="86" spans="1:10" x14ac:dyDescent="0.25">
      <c r="A86" s="9" t="s">
        <v>131</v>
      </c>
      <c r="B86" s="47">
        <f>+B92+B89</f>
        <v>1350</v>
      </c>
      <c r="C86" s="47">
        <f t="shared" ref="C86" si="182">+C92+C89</f>
        <v>1434</v>
      </c>
      <c r="D86" s="47">
        <f>+D92+D89</f>
        <v>0</v>
      </c>
      <c r="E86" s="47">
        <f t="shared" ref="E86:H86" si="183">+E92+E89</f>
        <v>0</v>
      </c>
      <c r="F86" s="47">
        <f t="shared" si="183"/>
        <v>0</v>
      </c>
      <c r="G86" s="47">
        <f t="shared" si="183"/>
        <v>0</v>
      </c>
      <c r="H86" s="47">
        <f t="shared" si="183"/>
        <v>0</v>
      </c>
      <c r="I86" s="47">
        <f>+I92+I89</f>
        <v>0</v>
      </c>
      <c r="J86" s="47"/>
    </row>
    <row r="87" spans="1:10" x14ac:dyDescent="0.25">
      <c r="A87" s="45" t="s">
        <v>130</v>
      </c>
      <c r="B87" s="46" t="str">
        <f t="shared" ref="B87" si="184">+IFERROR(B86/A86-1,"nm")</f>
        <v>nm</v>
      </c>
      <c r="C87" s="46">
        <f t="shared" ref="C87" si="185">+IFERROR(C86/B86-1,"nm")</f>
        <v>6.2222222222222179E-2</v>
      </c>
      <c r="D87" s="46">
        <f t="shared" ref="D87" si="186">+IFERROR(D86/C86-1,"nm")</f>
        <v>-1</v>
      </c>
      <c r="E87" s="46" t="str">
        <f t="shared" ref="E87" si="187">+IFERROR(E86/D86-1,"nm")</f>
        <v>nm</v>
      </c>
      <c r="F87" s="46" t="str">
        <f t="shared" ref="F87" si="188">+IFERROR(F86/E86-1,"nm")</f>
        <v>nm</v>
      </c>
      <c r="G87" s="46" t="str">
        <f t="shared" ref="G87" si="189">+IFERROR(G86/F86-1,"nm")</f>
        <v>nm</v>
      </c>
      <c r="H87" s="46" t="str">
        <f t="shared" ref="H87" si="190">+IFERROR(H86/G86-1,"nm")</f>
        <v>nm</v>
      </c>
      <c r="I87" s="46" t="str">
        <f>+IFERROR(I86/H86-1,"nm")</f>
        <v>nm</v>
      </c>
      <c r="J87" s="46"/>
    </row>
    <row r="88" spans="1:10" x14ac:dyDescent="0.25">
      <c r="A88" s="45" t="s">
        <v>132</v>
      </c>
      <c r="B88" s="46">
        <f>+IFERROR(B86/B$18,"nm")</f>
        <v>9.8253275109170299E-2</v>
      </c>
      <c r="C88" s="46">
        <f t="shared" ref="C88:H88" si="191">+IFERROR(C86/C$18,"nm")</f>
        <v>9.7128149552966669E-2</v>
      </c>
      <c r="D88" s="46">
        <f t="shared" si="191"/>
        <v>0</v>
      </c>
      <c r="E88" s="46">
        <f t="shared" si="191"/>
        <v>0</v>
      </c>
      <c r="F88" s="46">
        <f t="shared" si="191"/>
        <v>0</v>
      </c>
      <c r="G88" s="46">
        <f t="shared" si="191"/>
        <v>0</v>
      </c>
      <c r="H88" s="46">
        <f t="shared" si="191"/>
        <v>0</v>
      </c>
      <c r="I88" s="46">
        <f>+IFERROR(I86/I$18,"nm")</f>
        <v>0</v>
      </c>
      <c r="J88" s="46"/>
    </row>
    <row r="89" spans="1:10" x14ac:dyDescent="0.25">
      <c r="A89" s="9" t="s">
        <v>133</v>
      </c>
      <c r="B89" s="9">
        <f>+Historicals!B184</f>
        <v>75</v>
      </c>
      <c r="C89" s="9">
        <f>+Historicals!C184</f>
        <v>0</v>
      </c>
      <c r="D89" s="9">
        <f>+Historicals!D184</f>
        <v>0</v>
      </c>
      <c r="E89" s="9">
        <f>+Historicals!E184</f>
        <v>0</v>
      </c>
      <c r="F89" s="9">
        <f>+Historicals!F184</f>
        <v>0</v>
      </c>
      <c r="G89" s="9">
        <f>+Historicals!G184</f>
        <v>0</v>
      </c>
      <c r="H89" s="9">
        <f>+Historicals!H184</f>
        <v>0</v>
      </c>
      <c r="I89" s="9">
        <f>+Historicals!I184</f>
        <v>0</v>
      </c>
      <c r="J89" s="9"/>
    </row>
    <row r="90" spans="1:10" x14ac:dyDescent="0.25">
      <c r="A90" s="45" t="s">
        <v>130</v>
      </c>
      <c r="B90" s="46" t="str">
        <f>+IFERROR(B89/A89-1,"nm")</f>
        <v>nm</v>
      </c>
      <c r="C90" s="46">
        <f t="shared" ref="C90" si="192">+IFERROR(C89/B89-1,"nm")</f>
        <v>-1</v>
      </c>
      <c r="D90" s="46" t="str">
        <f t="shared" ref="D90" si="193">+IFERROR(D89/C89-1,"nm")</f>
        <v>nm</v>
      </c>
      <c r="E90" s="46" t="str">
        <f t="shared" ref="E90" si="194">+IFERROR(E89/D89-1,"nm")</f>
        <v>nm</v>
      </c>
      <c r="F90" s="46" t="str">
        <f t="shared" ref="F90" si="195">+IFERROR(F89/E89-1,"nm")</f>
        <v>nm</v>
      </c>
      <c r="G90" s="46" t="str">
        <f t="shared" ref="G90" si="196">+IFERROR(G89/F89-1,"nm")</f>
        <v>nm</v>
      </c>
      <c r="H90" s="46" t="str">
        <f t="shared" ref="H90" si="197">+IFERROR(H89/G89-1,"nm")</f>
        <v>nm</v>
      </c>
      <c r="I90" s="46" t="str">
        <f>+IFERROR(I89/H89-1,"nm")</f>
        <v>nm</v>
      </c>
      <c r="J90" s="46"/>
    </row>
    <row r="91" spans="1:10" x14ac:dyDescent="0.25">
      <c r="A91" s="45" t="s">
        <v>134</v>
      </c>
      <c r="B91" s="46">
        <f>+IFERROR(B89/B$18,"nm")</f>
        <v>5.4585152838427945E-3</v>
      </c>
      <c r="C91" s="46">
        <f t="shared" ref="C91:H91" si="198">+IFERROR(C89/C$18,"nm")</f>
        <v>0</v>
      </c>
      <c r="D91" s="46">
        <f t="shared" si="198"/>
        <v>0</v>
      </c>
      <c r="E91" s="46">
        <f t="shared" si="198"/>
        <v>0</v>
      </c>
      <c r="F91" s="46">
        <f t="shared" si="198"/>
        <v>0</v>
      </c>
      <c r="G91" s="46">
        <f t="shared" si="198"/>
        <v>0</v>
      </c>
      <c r="H91" s="46">
        <f t="shared" si="198"/>
        <v>0</v>
      </c>
      <c r="I91" s="46">
        <f>+IFERROR(I89/I$18,"nm")</f>
        <v>0</v>
      </c>
      <c r="J91" s="46"/>
    </row>
    <row r="92" spans="1:10" x14ac:dyDescent="0.25">
      <c r="A92" s="9" t="s">
        <v>135</v>
      </c>
      <c r="B92" s="9">
        <f>+Historicals!B141</f>
        <v>1275</v>
      </c>
      <c r="C92" s="9">
        <f>+Historicals!C141</f>
        <v>1434</v>
      </c>
      <c r="D92" s="9">
        <f>+Historicals!D141</f>
        <v>0</v>
      </c>
      <c r="E92" s="9">
        <f>+Historicals!E141</f>
        <v>0</v>
      </c>
      <c r="F92" s="9">
        <f>+Historicals!F141</f>
        <v>0</v>
      </c>
      <c r="G92" s="9">
        <f>+Historicals!G141</f>
        <v>0</v>
      </c>
      <c r="H92" s="9">
        <f>+Historicals!H141</f>
        <v>0</v>
      </c>
      <c r="I92" s="9">
        <f>+Historicals!I141</f>
        <v>0</v>
      </c>
      <c r="J92" s="9"/>
    </row>
    <row r="93" spans="1:10" x14ac:dyDescent="0.25">
      <c r="A93" s="45" t="s">
        <v>130</v>
      </c>
      <c r="B93" s="46" t="str">
        <f t="shared" ref="B93" si="199">+IFERROR(B92/A92-1,"nm")</f>
        <v>nm</v>
      </c>
      <c r="C93" s="46">
        <f t="shared" ref="C93" si="200">+IFERROR(C92/B92-1,"nm")</f>
        <v>0.12470588235294122</v>
      </c>
      <c r="D93" s="46">
        <f t="shared" ref="D93" si="201">+IFERROR(D92/C92-1,"nm")</f>
        <v>-1</v>
      </c>
      <c r="E93" s="46" t="str">
        <f t="shared" ref="E93" si="202">+IFERROR(E92/D92-1,"nm")</f>
        <v>nm</v>
      </c>
      <c r="F93" s="46" t="str">
        <f t="shared" ref="F93" si="203">+IFERROR(F92/E92-1,"nm")</f>
        <v>nm</v>
      </c>
      <c r="G93" s="46" t="str">
        <f t="shared" ref="G93" si="204">+IFERROR(G92/F92-1,"nm")</f>
        <v>nm</v>
      </c>
      <c r="H93" s="46" t="str">
        <f t="shared" ref="H93" si="205">+IFERROR(H92/G92-1,"nm")</f>
        <v>nm</v>
      </c>
      <c r="I93" s="46" t="str">
        <f>+IFERROR(I92/H92-1,"nm")</f>
        <v>nm</v>
      </c>
      <c r="J93" s="46"/>
    </row>
    <row r="94" spans="1:10" x14ac:dyDescent="0.25">
      <c r="A94" s="45" t="s">
        <v>132</v>
      </c>
      <c r="B94" s="46">
        <f t="shared" ref="B94:H94" si="206">+IFERROR(B92/B$18,"nm")</f>
        <v>9.2794759825327505E-2</v>
      </c>
      <c r="C94" s="46">
        <f t="shared" si="206"/>
        <v>9.7128149552966669E-2</v>
      </c>
      <c r="D94" s="46">
        <f t="shared" si="206"/>
        <v>0</v>
      </c>
      <c r="E94" s="46">
        <f t="shared" si="206"/>
        <v>0</v>
      </c>
      <c r="F94" s="46">
        <f t="shared" si="206"/>
        <v>0</v>
      </c>
      <c r="G94" s="46">
        <f t="shared" si="206"/>
        <v>0</v>
      </c>
      <c r="H94" s="46">
        <f t="shared" si="206"/>
        <v>0</v>
      </c>
      <c r="I94" s="46">
        <f>+IFERROR(I92/I$18,"nm")</f>
        <v>0</v>
      </c>
      <c r="J94" s="46"/>
    </row>
    <row r="95" spans="1:10" x14ac:dyDescent="0.25">
      <c r="A95" s="9" t="s">
        <v>136</v>
      </c>
      <c r="B95" s="9">
        <f>+Historicals!B170</f>
        <v>216</v>
      </c>
      <c r="C95" s="9">
        <f>+Historicals!C170</f>
        <v>0</v>
      </c>
      <c r="D95" s="9">
        <f>+Historicals!D170</f>
        <v>0</v>
      </c>
      <c r="E95" s="9">
        <f>+Historicals!E170</f>
        <v>0</v>
      </c>
      <c r="F95" s="9">
        <f>+Historicals!F170</f>
        <v>0</v>
      </c>
      <c r="G95" s="9">
        <f>+Historicals!G170</f>
        <v>0</v>
      </c>
      <c r="H95" s="9">
        <f>+Historicals!H170</f>
        <v>0</v>
      </c>
      <c r="I95" s="9">
        <f>+Historicals!I170</f>
        <v>0</v>
      </c>
      <c r="J95" s="9"/>
    </row>
    <row r="96" spans="1:10" x14ac:dyDescent="0.25">
      <c r="A96" s="45" t="s">
        <v>130</v>
      </c>
      <c r="B96" s="46" t="str">
        <f t="shared" ref="B96" si="207">+IFERROR(B95/A95-1,"nm")</f>
        <v>nm</v>
      </c>
      <c r="C96" s="46">
        <f t="shared" ref="C96" si="208">+IFERROR(C95/B95-1,"nm")</f>
        <v>-1</v>
      </c>
      <c r="D96" s="46" t="str">
        <f t="shared" ref="D96" si="209">+IFERROR(D95/C95-1,"nm")</f>
        <v>nm</v>
      </c>
      <c r="E96" s="46" t="str">
        <f t="shared" ref="E96" si="210">+IFERROR(E95/D95-1,"nm")</f>
        <v>nm</v>
      </c>
      <c r="F96" s="46" t="str">
        <f t="shared" ref="F96" si="211">+IFERROR(F95/E95-1,"nm")</f>
        <v>nm</v>
      </c>
      <c r="G96" s="46" t="str">
        <f t="shared" ref="G96" si="212">+IFERROR(G95/F95-1,"nm")</f>
        <v>nm</v>
      </c>
      <c r="H96" s="46" t="str">
        <f t="shared" ref="H96" si="213">+IFERROR(H95/G95-1,"nm")</f>
        <v>nm</v>
      </c>
      <c r="I96" s="46" t="str">
        <f>+IFERROR(I95/H95-1,"nm")</f>
        <v>nm</v>
      </c>
      <c r="J96" s="46"/>
    </row>
    <row r="97" spans="1:15" x14ac:dyDescent="0.25">
      <c r="A97" s="45" t="s">
        <v>134</v>
      </c>
      <c r="B97" s="46">
        <f t="shared" ref="B97" si="214">+IFERROR(B95/B$18,"nm")</f>
        <v>1.5720524017467249E-2</v>
      </c>
      <c r="C97" s="46">
        <f>+IFERROR(C95/C$18,"nm")</f>
        <v>0</v>
      </c>
      <c r="D97" s="46">
        <f t="shared" ref="D97:H97" si="215">+IFERROR(D95/D$18,"nm")</f>
        <v>0</v>
      </c>
      <c r="E97" s="46">
        <f t="shared" si="215"/>
        <v>0</v>
      </c>
      <c r="F97" s="46">
        <f t="shared" si="215"/>
        <v>0</v>
      </c>
      <c r="G97" s="46">
        <f t="shared" si="215"/>
        <v>0</v>
      </c>
      <c r="H97" s="46">
        <f t="shared" si="215"/>
        <v>0</v>
      </c>
      <c r="I97" s="46">
        <f>+IFERROR(I95/I$18,"nm")</f>
        <v>0</v>
      </c>
      <c r="J97" s="46"/>
    </row>
    <row r="98" spans="1:15" x14ac:dyDescent="0.25">
      <c r="A98" s="42" t="s">
        <v>156</v>
      </c>
      <c r="B98" s="42"/>
      <c r="C98" s="42"/>
      <c r="D98" s="42"/>
      <c r="E98" s="42"/>
      <c r="F98" s="42"/>
      <c r="G98" s="42"/>
      <c r="H98" s="42"/>
      <c r="I98" s="42"/>
      <c r="J98" s="42"/>
      <c r="K98" s="38"/>
      <c r="L98" s="38"/>
      <c r="M98" s="38"/>
      <c r="N98" s="38"/>
      <c r="O98" s="38"/>
    </row>
    <row r="99" spans="1:15" x14ac:dyDescent="0.25">
      <c r="A99" s="9" t="s">
        <v>137</v>
      </c>
      <c r="B99" s="9">
        <f>+Historicals!B125</f>
        <v>1421</v>
      </c>
      <c r="C99" s="9">
        <f>+Historicals!C125</f>
        <v>1431</v>
      </c>
      <c r="D99" s="9">
        <f>+Historicals!D125</f>
        <v>0</v>
      </c>
      <c r="E99" s="9">
        <f>+Historicals!E125</f>
        <v>0</v>
      </c>
      <c r="F99" s="9">
        <f>+Historicals!F125</f>
        <v>0</v>
      </c>
      <c r="G99" s="9">
        <f>+Historicals!G125</f>
        <v>0</v>
      </c>
      <c r="H99" s="9">
        <f>+Historicals!H125</f>
        <v>0</v>
      </c>
      <c r="I99" s="9">
        <f>+Historicals!I125</f>
        <v>0</v>
      </c>
      <c r="J99" s="9"/>
    </row>
    <row r="100" spans="1:15" x14ac:dyDescent="0.25">
      <c r="A100" s="43" t="s">
        <v>130</v>
      </c>
      <c r="B100" s="46" t="str">
        <f t="shared" ref="B100" si="216">+IFERROR(B99/A99-1,"nm")</f>
        <v>nm</v>
      </c>
      <c r="C100" s="46">
        <f t="shared" ref="C100" si="217">+IFERROR(C99/B99-1,"nm")</f>
        <v>7.0372976776917895E-3</v>
      </c>
      <c r="D100" s="46">
        <f t="shared" ref="D100" si="218">+IFERROR(D99/C99-1,"nm")</f>
        <v>-1</v>
      </c>
      <c r="E100" s="46" t="str">
        <f t="shared" ref="E100" si="219">+IFERROR(E99/D99-1,"nm")</f>
        <v>nm</v>
      </c>
      <c r="F100" s="46" t="str">
        <f t="shared" ref="F100" si="220">+IFERROR(F99/E99-1,"nm")</f>
        <v>nm</v>
      </c>
      <c r="G100" s="46" t="str">
        <f t="shared" ref="G100" si="221">+IFERROR(G99/F99-1,"nm")</f>
        <v>nm</v>
      </c>
      <c r="H100" s="46" t="str">
        <f t="shared" ref="H100" si="222">+IFERROR(H99/G99-1,"nm")</f>
        <v>nm</v>
      </c>
      <c r="I100" s="46" t="str">
        <f>+IFERROR(I99/H99-1,"nm")</f>
        <v>nm</v>
      </c>
      <c r="J100" s="46"/>
    </row>
    <row r="101" spans="1:15" x14ac:dyDescent="0.25">
      <c r="A101" s="44" t="s">
        <v>114</v>
      </c>
      <c r="B101" s="3">
        <v>0</v>
      </c>
      <c r="C101" s="3">
        <v>0</v>
      </c>
      <c r="D101" s="3">
        <v>0</v>
      </c>
      <c r="E101" s="3">
        <v>0</v>
      </c>
      <c r="F101" s="3">
        <v>0</v>
      </c>
      <c r="G101" s="3">
        <v>0</v>
      </c>
      <c r="H101" s="3">
        <v>0</v>
      </c>
      <c r="I101" s="3">
        <v>0</v>
      </c>
      <c r="J101" s="3"/>
    </row>
    <row r="102" spans="1:15" x14ac:dyDescent="0.25">
      <c r="A102" s="43" t="s">
        <v>130</v>
      </c>
      <c r="B102" s="46" t="str">
        <f t="shared" ref="B102" si="223">+IFERROR(B101/A101-1,"nm")</f>
        <v>nm</v>
      </c>
      <c r="C102" s="46" t="str">
        <f t="shared" ref="C102" si="224">+IFERROR(C101/B101-1,"nm")</f>
        <v>nm</v>
      </c>
      <c r="D102" s="46" t="str">
        <f t="shared" ref="D102" si="225">+IFERROR(D101/C101-1,"nm")</f>
        <v>nm</v>
      </c>
      <c r="E102" s="46" t="str">
        <f t="shared" ref="E102" si="226">+IFERROR(E101/D101-1,"nm")</f>
        <v>nm</v>
      </c>
      <c r="F102" s="46" t="str">
        <f t="shared" ref="F102" si="227">+IFERROR(F101/E101-1,"nm")</f>
        <v>nm</v>
      </c>
      <c r="G102" s="46" t="str">
        <f t="shared" ref="G102" si="228">+IFERROR(G101/F101-1,"nm")</f>
        <v>nm</v>
      </c>
      <c r="H102" s="46" t="str">
        <f t="shared" ref="H102" si="229">+IFERROR(H101/G101-1,"nm")</f>
        <v>nm</v>
      </c>
      <c r="I102" s="46" t="str">
        <f>+IFERROR(I101/H101-1,"nm")</f>
        <v>nm</v>
      </c>
      <c r="J102" s="46"/>
    </row>
    <row r="103" spans="1:15" x14ac:dyDescent="0.25">
      <c r="A103" s="43" t="s">
        <v>138</v>
      </c>
      <c r="B103" s="46">
        <f>+Historicals!B281</f>
        <v>0</v>
      </c>
      <c r="C103" s="46">
        <f>+Historicals!C281</f>
        <v>0</v>
      </c>
      <c r="D103" s="46">
        <f>+Historicals!D281</f>
        <v>0</v>
      </c>
      <c r="E103" s="46">
        <f>+Historicals!E281</f>
        <v>0</v>
      </c>
      <c r="F103" s="46">
        <f>+Historicals!F281</f>
        <v>0</v>
      </c>
      <c r="G103" s="46">
        <f>+Historicals!G281</f>
        <v>0</v>
      </c>
      <c r="H103" s="46">
        <f>+Historicals!H281</f>
        <v>0</v>
      </c>
      <c r="I103" s="46">
        <f>+Historicals!I281</f>
        <v>0</v>
      </c>
      <c r="J103" s="46"/>
    </row>
    <row r="104" spans="1:15" x14ac:dyDescent="0.25">
      <c r="A104" s="43" t="s">
        <v>139</v>
      </c>
      <c r="B104" s="46" t="str">
        <f t="shared" ref="B104:H104" si="230">+IFERROR(B102-B103,"nm")</f>
        <v>nm</v>
      </c>
      <c r="C104" s="46" t="str">
        <f t="shared" si="230"/>
        <v>nm</v>
      </c>
      <c r="D104" s="46" t="str">
        <f t="shared" si="230"/>
        <v>nm</v>
      </c>
      <c r="E104" s="46" t="str">
        <f t="shared" si="230"/>
        <v>nm</v>
      </c>
      <c r="F104" s="46" t="str">
        <f t="shared" si="230"/>
        <v>nm</v>
      </c>
      <c r="G104" s="46" t="str">
        <f t="shared" si="230"/>
        <v>nm</v>
      </c>
      <c r="H104" s="46" t="str">
        <f t="shared" si="230"/>
        <v>nm</v>
      </c>
      <c r="I104" s="46" t="str">
        <f>+IFERROR(I102-I103,"nm")</f>
        <v>nm</v>
      </c>
      <c r="J104" s="46"/>
    </row>
    <row r="105" spans="1:15" x14ac:dyDescent="0.25">
      <c r="A105" s="44" t="s">
        <v>115</v>
      </c>
      <c r="B105" s="3">
        <v>0</v>
      </c>
      <c r="C105" s="3">
        <v>0</v>
      </c>
      <c r="D105" s="3">
        <v>0</v>
      </c>
      <c r="E105" s="3">
        <v>0</v>
      </c>
      <c r="F105" s="3">
        <v>0</v>
      </c>
      <c r="G105" s="3">
        <v>0</v>
      </c>
      <c r="H105" s="3">
        <v>0</v>
      </c>
      <c r="I105" s="3">
        <v>0</v>
      </c>
      <c r="J105" s="3"/>
    </row>
    <row r="106" spans="1:15" x14ac:dyDescent="0.25">
      <c r="A106" s="43" t="s">
        <v>130</v>
      </c>
      <c r="B106" s="46" t="str">
        <f t="shared" ref="B106" si="231">+IFERROR(B105/A105-1,"nm")</f>
        <v>nm</v>
      </c>
      <c r="C106" s="46" t="str">
        <f t="shared" ref="C106" si="232">+IFERROR(C105/B105-1,"nm")</f>
        <v>nm</v>
      </c>
      <c r="D106" s="46" t="str">
        <f t="shared" ref="D106" si="233">+IFERROR(D105/C105-1,"nm")</f>
        <v>nm</v>
      </c>
      <c r="E106" s="46" t="str">
        <f t="shared" ref="E106" si="234">+IFERROR(E105/D105-1,"nm")</f>
        <v>nm</v>
      </c>
      <c r="F106" s="46" t="str">
        <f t="shared" ref="F106" si="235">+IFERROR(F105/E105-1,"nm")</f>
        <v>nm</v>
      </c>
      <c r="G106" s="46" t="str">
        <f t="shared" ref="G106" si="236">+IFERROR(G105/F105-1,"nm")</f>
        <v>nm</v>
      </c>
      <c r="H106" s="46" t="str">
        <f t="shared" ref="H106" si="237">+IFERROR(H105/G105-1,"nm")</f>
        <v>nm</v>
      </c>
      <c r="I106" s="46" t="str">
        <f>+IFERROR(I105/H105-1,"nm")</f>
        <v>nm</v>
      </c>
      <c r="J106" s="46"/>
    </row>
    <row r="107" spans="1:15" x14ac:dyDescent="0.25">
      <c r="A107" s="43" t="s">
        <v>138</v>
      </c>
      <c r="B107" s="29">
        <v>0.12</v>
      </c>
      <c r="C107" s="29">
        <v>0.08</v>
      </c>
      <c r="D107" s="29">
        <v>0.03</v>
      </c>
      <c r="E107" s="29">
        <v>0.01</v>
      </c>
      <c r="F107" s="29">
        <v>7.0000000000000007E-2</v>
      </c>
      <c r="G107" s="29">
        <v>-0.12</v>
      </c>
      <c r="H107" s="29">
        <v>0.08</v>
      </c>
      <c r="I107" s="29">
        <v>0.09</v>
      </c>
      <c r="J107" s="29"/>
    </row>
    <row r="108" spans="1:15" x14ac:dyDescent="0.25">
      <c r="A108" s="43" t="s">
        <v>139</v>
      </c>
      <c r="B108" s="46" t="str">
        <f t="shared" ref="B108:H108" si="238">+IFERROR(B106-B107,"nm")</f>
        <v>nm</v>
      </c>
      <c r="C108" s="46" t="str">
        <f t="shared" si="238"/>
        <v>nm</v>
      </c>
      <c r="D108" s="46" t="str">
        <f t="shared" si="238"/>
        <v>nm</v>
      </c>
      <c r="E108" s="46" t="str">
        <f t="shared" si="238"/>
        <v>nm</v>
      </c>
      <c r="F108" s="46" t="str">
        <f t="shared" si="238"/>
        <v>nm</v>
      </c>
      <c r="G108" s="46" t="str">
        <f t="shared" si="238"/>
        <v>nm</v>
      </c>
      <c r="H108" s="46" t="str">
        <f t="shared" si="238"/>
        <v>nm</v>
      </c>
      <c r="I108" s="46" t="str">
        <f>+IFERROR(I106-I107,"nm")</f>
        <v>nm</v>
      </c>
      <c r="J108" s="46"/>
    </row>
    <row r="109" spans="1:15" x14ac:dyDescent="0.25">
      <c r="A109" s="44" t="s">
        <v>116</v>
      </c>
      <c r="B109" s="3">
        <v>0</v>
      </c>
      <c r="C109" s="3">
        <v>0</v>
      </c>
      <c r="D109" s="3">
        <v>0</v>
      </c>
      <c r="E109" s="3">
        <v>0</v>
      </c>
      <c r="F109" s="3">
        <v>0</v>
      </c>
      <c r="G109" s="3">
        <v>0</v>
      </c>
      <c r="H109" s="3">
        <v>0</v>
      </c>
      <c r="I109" s="3">
        <v>0</v>
      </c>
      <c r="J109" s="3"/>
    </row>
    <row r="110" spans="1:15" x14ac:dyDescent="0.25">
      <c r="A110" s="43" t="s">
        <v>130</v>
      </c>
      <c r="B110" s="46" t="str">
        <f t="shared" ref="B110" si="239">+IFERROR(B109/A109-1,"nm")</f>
        <v>nm</v>
      </c>
      <c r="C110" s="46" t="str">
        <f t="shared" ref="C110" si="240">+IFERROR(C109/B109-1,"nm")</f>
        <v>nm</v>
      </c>
      <c r="D110" s="46" t="str">
        <f t="shared" ref="D110" si="241">+IFERROR(D109/C109-1,"nm")</f>
        <v>nm</v>
      </c>
      <c r="E110" s="46" t="str">
        <f t="shared" ref="E110" si="242">+IFERROR(E109/D109-1,"nm")</f>
        <v>nm</v>
      </c>
      <c r="F110" s="46" t="str">
        <f t="shared" ref="F110" si="243">+IFERROR(F109/E109-1,"nm")</f>
        <v>nm</v>
      </c>
      <c r="G110" s="46" t="str">
        <f t="shared" ref="G110" si="244">+IFERROR(G109/F109-1,"nm")</f>
        <v>nm</v>
      </c>
      <c r="H110" s="46" t="str">
        <f t="shared" ref="H110" si="245">+IFERROR(H109/G109-1,"nm")</f>
        <v>nm</v>
      </c>
      <c r="I110" s="46" t="str">
        <f>+IFERROR(I109/H109-1,"nm")</f>
        <v>nm</v>
      </c>
      <c r="J110" s="46"/>
    </row>
    <row r="111" spans="1:15" x14ac:dyDescent="0.25">
      <c r="A111" s="43" t="s">
        <v>138</v>
      </c>
      <c r="B111" s="46">
        <f>+Historicals!B283</f>
        <v>0</v>
      </c>
      <c r="C111" s="46">
        <f>+Historicals!C283</f>
        <v>0</v>
      </c>
      <c r="D111" s="46">
        <f>+Historicals!D283</f>
        <v>0</v>
      </c>
      <c r="E111" s="46">
        <f>+Historicals!E283</f>
        <v>0</v>
      </c>
      <c r="F111" s="46">
        <f>+Historicals!F283</f>
        <v>0</v>
      </c>
      <c r="G111" s="46">
        <f>+Historicals!G283</f>
        <v>0</v>
      </c>
      <c r="H111" s="46">
        <f>+Historicals!H283</f>
        <v>0</v>
      </c>
      <c r="I111" s="46">
        <f>+Historicals!I283</f>
        <v>0</v>
      </c>
      <c r="J111" s="46"/>
    </row>
    <row r="112" spans="1:15" x14ac:dyDescent="0.25">
      <c r="A112" s="43" t="s">
        <v>139</v>
      </c>
      <c r="B112" s="46" t="str">
        <f t="shared" ref="B112" si="246">+IFERROR(B110-B111,"nm")</f>
        <v>nm</v>
      </c>
      <c r="C112" s="46" t="str">
        <f>+IFERROR(C110-C111,"nm")</f>
        <v>nm</v>
      </c>
      <c r="D112" s="46" t="str">
        <f t="shared" ref="D112:H112" si="247">+IFERROR(D110-D111,"nm")</f>
        <v>nm</v>
      </c>
      <c r="E112" s="46" t="str">
        <f t="shared" si="247"/>
        <v>nm</v>
      </c>
      <c r="F112" s="46" t="str">
        <f t="shared" si="247"/>
        <v>nm</v>
      </c>
      <c r="G112" s="46" t="str">
        <f t="shared" si="247"/>
        <v>nm</v>
      </c>
      <c r="H112" s="46" t="str">
        <f t="shared" si="247"/>
        <v>nm</v>
      </c>
      <c r="I112" s="46" t="str">
        <f>+IFERROR(I110-I111,"nm")</f>
        <v>nm</v>
      </c>
      <c r="J112" s="46"/>
    </row>
    <row r="113" spans="1:15" x14ac:dyDescent="0.25">
      <c r="A113" s="9" t="s">
        <v>131</v>
      </c>
      <c r="B113" s="47">
        <f>+B119+B116</f>
        <v>261</v>
      </c>
      <c r="C113" s="47">
        <f t="shared" ref="C113" si="248">+C119+C116</f>
        <v>289</v>
      </c>
      <c r="D113" s="47">
        <f>+D119+D116</f>
        <v>0</v>
      </c>
      <c r="E113" s="47">
        <f t="shared" ref="E113:H113" si="249">+E119+E116</f>
        <v>0</v>
      </c>
      <c r="F113" s="47">
        <f t="shared" si="249"/>
        <v>0</v>
      </c>
      <c r="G113" s="47">
        <f t="shared" si="249"/>
        <v>0</v>
      </c>
      <c r="H113" s="47">
        <f t="shared" si="249"/>
        <v>0</v>
      </c>
      <c r="I113" s="47">
        <f>+I119+I116</f>
        <v>0</v>
      </c>
      <c r="J113" s="47"/>
    </row>
    <row r="114" spans="1:15" x14ac:dyDescent="0.25">
      <c r="A114" s="45" t="s">
        <v>130</v>
      </c>
      <c r="B114" s="46" t="str">
        <f t="shared" ref="B114" si="250">+IFERROR(B113/A113-1,"nm")</f>
        <v>nm</v>
      </c>
      <c r="C114" s="46">
        <f t="shared" ref="C114" si="251">+IFERROR(C113/B113-1,"nm")</f>
        <v>0.10727969348659006</v>
      </c>
      <c r="D114" s="46">
        <f t="shared" ref="D114" si="252">+IFERROR(D113/C113-1,"nm")</f>
        <v>-1</v>
      </c>
      <c r="E114" s="46" t="str">
        <f t="shared" ref="E114" si="253">+IFERROR(E113/D113-1,"nm")</f>
        <v>nm</v>
      </c>
      <c r="F114" s="46" t="str">
        <f t="shared" ref="F114" si="254">+IFERROR(F113/E113-1,"nm")</f>
        <v>nm</v>
      </c>
      <c r="G114" s="46" t="str">
        <f t="shared" ref="G114" si="255">+IFERROR(G113/F113-1,"nm")</f>
        <v>nm</v>
      </c>
      <c r="H114" s="46" t="str">
        <f t="shared" ref="H114" si="256">+IFERROR(H113/G113-1,"nm")</f>
        <v>nm</v>
      </c>
      <c r="I114" s="46" t="str">
        <f>+IFERROR(I113/H113-1,"nm")</f>
        <v>nm</v>
      </c>
      <c r="J114" s="46"/>
    </row>
    <row r="115" spans="1:15" x14ac:dyDescent="0.25">
      <c r="A115" s="45" t="s">
        <v>132</v>
      </c>
      <c r="B115" s="46">
        <f>+IFERROR(B113/B$18,"nm")</f>
        <v>1.8995633187772927E-2</v>
      </c>
      <c r="C115" s="46">
        <f t="shared" ref="C115:H115" si="257">+IFERROR(C113/C$18,"nm")</f>
        <v>1.9574641018694119E-2</v>
      </c>
      <c r="D115" s="46">
        <f t="shared" si="257"/>
        <v>0</v>
      </c>
      <c r="E115" s="46">
        <f t="shared" si="257"/>
        <v>0</v>
      </c>
      <c r="F115" s="46">
        <f t="shared" si="257"/>
        <v>0</v>
      </c>
      <c r="G115" s="46">
        <f t="shared" si="257"/>
        <v>0</v>
      </c>
      <c r="H115" s="46">
        <f t="shared" si="257"/>
        <v>0</v>
      </c>
      <c r="I115" s="46">
        <f>+IFERROR(I113/I$18,"nm")</f>
        <v>0</v>
      </c>
      <c r="J115" s="46"/>
    </row>
    <row r="116" spans="1:15" x14ac:dyDescent="0.25">
      <c r="A116" s="9" t="s">
        <v>133</v>
      </c>
      <c r="B116" s="9">
        <f>+Historicals!B185</f>
        <v>12</v>
      </c>
      <c r="C116" s="9">
        <f>+Historicals!C264</f>
        <v>0</v>
      </c>
      <c r="D116" s="9">
        <f>+Historicals!D264</f>
        <v>0</v>
      </c>
      <c r="E116" s="9">
        <f>+Historicals!E264</f>
        <v>0</v>
      </c>
      <c r="F116" s="9">
        <f>+Historicals!F264</f>
        <v>0</v>
      </c>
      <c r="G116" s="9">
        <f>+Historicals!G264</f>
        <v>0</v>
      </c>
      <c r="H116" s="9">
        <f>+Historicals!H264</f>
        <v>0</v>
      </c>
      <c r="I116" s="9">
        <f>+Historicals!I264</f>
        <v>0</v>
      </c>
      <c r="J116" s="9"/>
    </row>
    <row r="117" spans="1:15" x14ac:dyDescent="0.25">
      <c r="A117" s="45" t="s">
        <v>130</v>
      </c>
      <c r="B117" s="46" t="str">
        <f>+IFERROR(B116/A116-1,"nm")</f>
        <v>nm</v>
      </c>
      <c r="C117" s="46">
        <f t="shared" ref="C117" si="258">+IFERROR(C116/B116-1,"nm")</f>
        <v>-1</v>
      </c>
      <c r="D117" s="46" t="str">
        <f t="shared" ref="D117" si="259">+IFERROR(D116/C116-1,"nm")</f>
        <v>nm</v>
      </c>
      <c r="E117" s="46" t="str">
        <f t="shared" ref="E117" si="260">+IFERROR(E116/D116-1,"nm")</f>
        <v>nm</v>
      </c>
      <c r="F117" s="46" t="str">
        <f t="shared" ref="F117" si="261">+IFERROR(F116/E116-1,"nm")</f>
        <v>nm</v>
      </c>
      <c r="G117" s="46" t="str">
        <f t="shared" ref="G117" si="262">+IFERROR(G116/F116-1,"nm")</f>
        <v>nm</v>
      </c>
      <c r="H117" s="46" t="str">
        <f t="shared" ref="H117" si="263">+IFERROR(H116/G116-1,"nm")</f>
        <v>nm</v>
      </c>
      <c r="I117" s="46" t="str">
        <f>+IFERROR(I116/H116-1,"nm")</f>
        <v>nm</v>
      </c>
      <c r="J117" s="46"/>
    </row>
    <row r="118" spans="1:15" x14ac:dyDescent="0.25">
      <c r="A118" s="45" t="s">
        <v>134</v>
      </c>
      <c r="B118" s="46">
        <f>+IFERROR(B116/B$18,"nm")</f>
        <v>8.7336244541484718E-4</v>
      </c>
      <c r="C118" s="46">
        <f t="shared" ref="C118:H118" si="264">+IFERROR(C116/C$18,"nm")</f>
        <v>0</v>
      </c>
      <c r="D118" s="46">
        <f t="shared" si="264"/>
        <v>0</v>
      </c>
      <c r="E118" s="46">
        <f t="shared" si="264"/>
        <v>0</v>
      </c>
      <c r="F118" s="46">
        <f t="shared" si="264"/>
        <v>0</v>
      </c>
      <c r="G118" s="46">
        <f t="shared" si="264"/>
        <v>0</v>
      </c>
      <c r="H118" s="46">
        <f t="shared" si="264"/>
        <v>0</v>
      </c>
      <c r="I118" s="46">
        <f>+IFERROR(I116/I$18,"nm")</f>
        <v>0</v>
      </c>
      <c r="J118" s="46"/>
    </row>
    <row r="119" spans="1:15" x14ac:dyDescent="0.25">
      <c r="A119" s="9" t="s">
        <v>135</v>
      </c>
      <c r="B119" s="9">
        <f>+Historicals!B142</f>
        <v>249</v>
      </c>
      <c r="C119" s="9">
        <f>+Historicals!C142</f>
        <v>289</v>
      </c>
      <c r="D119" s="9">
        <f>+Historicals!D142</f>
        <v>0</v>
      </c>
      <c r="E119" s="9">
        <f>+Historicals!E142</f>
        <v>0</v>
      </c>
      <c r="F119" s="9">
        <f>+Historicals!F142</f>
        <v>0</v>
      </c>
      <c r="G119" s="9">
        <f>+Historicals!G142</f>
        <v>0</v>
      </c>
      <c r="H119" s="9">
        <f>+Historicals!H142</f>
        <v>0</v>
      </c>
      <c r="I119" s="9">
        <f>+Historicals!I142</f>
        <v>0</v>
      </c>
      <c r="J119" s="9"/>
    </row>
    <row r="120" spans="1:15" x14ac:dyDescent="0.25">
      <c r="A120" s="45" t="s">
        <v>130</v>
      </c>
      <c r="B120" s="46" t="str">
        <f t="shared" ref="B120" si="265">+IFERROR(B119/A119-1,"nm")</f>
        <v>nm</v>
      </c>
      <c r="C120" s="46">
        <f t="shared" ref="C120" si="266">+IFERROR(C119/B119-1,"nm")</f>
        <v>0.1606425702811245</v>
      </c>
      <c r="D120" s="46">
        <f t="shared" ref="D120" si="267">+IFERROR(D119/C119-1,"nm")</f>
        <v>-1</v>
      </c>
      <c r="E120" s="46" t="str">
        <f t="shared" ref="E120" si="268">+IFERROR(E119/D119-1,"nm")</f>
        <v>nm</v>
      </c>
      <c r="F120" s="46" t="str">
        <f t="shared" ref="F120" si="269">+IFERROR(F119/E119-1,"nm")</f>
        <v>nm</v>
      </c>
      <c r="G120" s="46" t="str">
        <f t="shared" ref="G120" si="270">+IFERROR(G119/F119-1,"nm")</f>
        <v>nm</v>
      </c>
      <c r="H120" s="46" t="str">
        <f t="shared" ref="H120" si="271">+IFERROR(H119/G119-1,"nm")</f>
        <v>nm</v>
      </c>
      <c r="I120" s="46" t="str">
        <f>+IFERROR(I119/H119-1,"nm")</f>
        <v>nm</v>
      </c>
      <c r="J120" s="46"/>
    </row>
    <row r="121" spans="1:15" x14ac:dyDescent="0.25">
      <c r="A121" s="45" t="s">
        <v>132</v>
      </c>
      <c r="B121" s="46">
        <f t="shared" ref="B121:H121" si="272">+IFERROR(B119/B$18,"nm")</f>
        <v>1.8122270742358077E-2</v>
      </c>
      <c r="C121" s="46">
        <f t="shared" si="272"/>
        <v>1.9574641018694119E-2</v>
      </c>
      <c r="D121" s="46">
        <f t="shared" si="272"/>
        <v>0</v>
      </c>
      <c r="E121" s="46">
        <f t="shared" si="272"/>
        <v>0</v>
      </c>
      <c r="F121" s="46">
        <f t="shared" si="272"/>
        <v>0</v>
      </c>
      <c r="G121" s="46">
        <f t="shared" si="272"/>
        <v>0</v>
      </c>
      <c r="H121" s="46">
        <f t="shared" si="272"/>
        <v>0</v>
      </c>
      <c r="I121" s="46">
        <f>+IFERROR(I119/I$18,"nm")</f>
        <v>0</v>
      </c>
      <c r="J121" s="46"/>
    </row>
    <row r="122" spans="1:15" x14ac:dyDescent="0.25">
      <c r="A122" s="9" t="s">
        <v>136</v>
      </c>
      <c r="B122" s="9">
        <f>+Historicals!B171</f>
        <v>20</v>
      </c>
      <c r="C122" s="9">
        <f>+Historicals!C171</f>
        <v>0</v>
      </c>
      <c r="D122" s="9">
        <f>+Historicals!D171</f>
        <v>0</v>
      </c>
      <c r="E122" s="9">
        <f>+Historicals!E171</f>
        <v>0</v>
      </c>
      <c r="F122" s="9">
        <f>+Historicals!F171</f>
        <v>0</v>
      </c>
      <c r="G122" s="9">
        <f>+Historicals!G171</f>
        <v>0</v>
      </c>
      <c r="H122" s="9">
        <f>+Historicals!H171</f>
        <v>0</v>
      </c>
      <c r="I122" s="9">
        <f>+Historicals!I171</f>
        <v>0</v>
      </c>
      <c r="J122" s="9"/>
    </row>
    <row r="123" spans="1:15" x14ac:dyDescent="0.25">
      <c r="A123" s="45" t="s">
        <v>130</v>
      </c>
      <c r="B123" s="46" t="str">
        <f t="shared" ref="B123" si="273">+IFERROR(B122/A122-1,"nm")</f>
        <v>nm</v>
      </c>
      <c r="C123" s="46">
        <f t="shared" ref="C123" si="274">+IFERROR(C122/B122-1,"nm")</f>
        <v>-1</v>
      </c>
      <c r="D123" s="46" t="str">
        <f t="shared" ref="D123" si="275">+IFERROR(D122/C122-1,"nm")</f>
        <v>nm</v>
      </c>
      <c r="E123" s="46" t="str">
        <f t="shared" ref="E123" si="276">+IFERROR(E122/D122-1,"nm")</f>
        <v>nm</v>
      </c>
      <c r="F123" s="46" t="str">
        <f t="shared" ref="F123" si="277">+IFERROR(F122/E122-1,"nm")</f>
        <v>nm</v>
      </c>
      <c r="G123" s="46" t="str">
        <f t="shared" ref="G123" si="278">+IFERROR(G122/F122-1,"nm")</f>
        <v>nm</v>
      </c>
      <c r="H123" s="46" t="str">
        <f t="shared" ref="H123" si="279">+IFERROR(H122/G122-1,"nm")</f>
        <v>nm</v>
      </c>
      <c r="I123" s="46" t="str">
        <f>+IFERROR(I122/H122-1,"nm")</f>
        <v>nm</v>
      </c>
      <c r="J123" s="46"/>
    </row>
    <row r="124" spans="1:15" x14ac:dyDescent="0.25">
      <c r="A124" s="45" t="s">
        <v>134</v>
      </c>
      <c r="B124" s="46">
        <f t="shared" ref="B124" si="280">+IFERROR(B122/B$18,"nm")</f>
        <v>1.455604075691412E-3</v>
      </c>
      <c r="C124" s="46">
        <f>+IFERROR(C122/C$18,"nm")</f>
        <v>0</v>
      </c>
      <c r="D124" s="46">
        <f t="shared" ref="D124:H124" si="281">+IFERROR(D122/D$18,"nm")</f>
        <v>0</v>
      </c>
      <c r="E124" s="46">
        <f t="shared" si="281"/>
        <v>0</v>
      </c>
      <c r="F124" s="46">
        <f t="shared" si="281"/>
        <v>0</v>
      </c>
      <c r="G124" s="46">
        <f t="shared" si="281"/>
        <v>0</v>
      </c>
      <c r="H124" s="46">
        <f t="shared" si="281"/>
        <v>0</v>
      </c>
      <c r="I124" s="46">
        <f>+IFERROR(I122/I$18,"nm")</f>
        <v>0</v>
      </c>
      <c r="J124" s="46"/>
    </row>
    <row r="125" spans="1:15" x14ac:dyDescent="0.25">
      <c r="A125" s="42" t="s">
        <v>145</v>
      </c>
      <c r="B125" s="42"/>
      <c r="C125" s="42"/>
      <c r="D125" s="42"/>
      <c r="E125" s="42"/>
      <c r="F125" s="42"/>
      <c r="G125" s="42"/>
      <c r="H125" s="42"/>
      <c r="I125" s="42"/>
      <c r="J125" s="42"/>
      <c r="K125" s="38"/>
      <c r="L125" s="38"/>
      <c r="M125" s="38"/>
      <c r="N125" s="38"/>
      <c r="O125" s="38"/>
    </row>
    <row r="126" spans="1:15" x14ac:dyDescent="0.25">
      <c r="A126" s="9" t="s">
        <v>137</v>
      </c>
      <c r="B126" s="9">
        <f>+Historicals!B124</f>
        <v>755</v>
      </c>
      <c r="C126" s="9">
        <f>+Historicals!C124</f>
        <v>869</v>
      </c>
      <c r="D126" s="9">
        <f>+Historicals!D152</f>
        <v>0</v>
      </c>
      <c r="E126" s="9">
        <f>+Historicals!E152</f>
        <v>0</v>
      </c>
      <c r="F126" s="9">
        <f>+Historicals!F152</f>
        <v>0</v>
      </c>
      <c r="G126" s="9">
        <f>+Historicals!G152</f>
        <v>0</v>
      </c>
      <c r="H126" s="9">
        <f>+Historicals!H152</f>
        <v>0</v>
      </c>
      <c r="I126" s="9">
        <f>+Historicals!I152</f>
        <v>0</v>
      </c>
      <c r="J126" s="9"/>
    </row>
    <row r="127" spans="1:15" x14ac:dyDescent="0.25">
      <c r="A127" s="43" t="s">
        <v>130</v>
      </c>
      <c r="B127" s="46" t="str">
        <f t="shared" ref="B127" si="282">+IFERROR(B126/A126-1,"nm")</f>
        <v>nm</v>
      </c>
      <c r="C127" s="46">
        <f t="shared" ref="C127" si="283">+IFERROR(C126/B126-1,"nm")</f>
        <v>0.15099337748344377</v>
      </c>
      <c r="D127" s="46">
        <f t="shared" ref="D127" si="284">+IFERROR(D126/C126-1,"nm")</f>
        <v>-1</v>
      </c>
      <c r="E127" s="46" t="str">
        <f t="shared" ref="E127" si="285">+IFERROR(E126/D126-1,"nm")</f>
        <v>nm</v>
      </c>
      <c r="F127" s="46" t="str">
        <f t="shared" ref="F127" si="286">+IFERROR(F126/E126-1,"nm")</f>
        <v>nm</v>
      </c>
      <c r="G127" s="46" t="str">
        <f t="shared" ref="G127" si="287">+IFERROR(G126/F126-1,"nm")</f>
        <v>nm</v>
      </c>
      <c r="H127" s="46" t="str">
        <f t="shared" ref="H127" si="288">+IFERROR(H126/G126-1,"nm")</f>
        <v>nm</v>
      </c>
      <c r="I127" s="46" t="str">
        <f>+IFERROR(I126/H126-1,"nm")</f>
        <v>nm</v>
      </c>
      <c r="J127" s="46"/>
    </row>
    <row r="128" spans="1:15" x14ac:dyDescent="0.25">
      <c r="A128" s="44" t="s">
        <v>114</v>
      </c>
      <c r="B128" s="3">
        <v>0</v>
      </c>
      <c r="C128" s="3">
        <v>0</v>
      </c>
      <c r="D128" s="3">
        <v>0</v>
      </c>
      <c r="E128" s="3">
        <v>0</v>
      </c>
      <c r="F128" s="3">
        <v>0</v>
      </c>
      <c r="G128" s="3">
        <v>0</v>
      </c>
      <c r="H128" s="3">
        <v>0</v>
      </c>
      <c r="I128" s="3">
        <v>0</v>
      </c>
      <c r="J128" s="3"/>
    </row>
    <row r="129" spans="1:10" x14ac:dyDescent="0.25">
      <c r="A129" s="43" t="s">
        <v>130</v>
      </c>
      <c r="B129" s="46" t="str">
        <f t="shared" ref="B129" si="289">+IFERROR(B128/A128-1,"nm")</f>
        <v>nm</v>
      </c>
      <c r="C129" s="46" t="str">
        <f t="shared" ref="C129" si="290">+IFERROR(C128/B128-1,"nm")</f>
        <v>nm</v>
      </c>
      <c r="D129" s="46" t="str">
        <f t="shared" ref="D129" si="291">+IFERROR(D128/C128-1,"nm")</f>
        <v>nm</v>
      </c>
      <c r="E129" s="46" t="str">
        <f t="shared" ref="E129" si="292">+IFERROR(E128/D128-1,"nm")</f>
        <v>nm</v>
      </c>
      <c r="F129" s="46" t="str">
        <f t="shared" ref="F129" si="293">+IFERROR(F128/E128-1,"nm")</f>
        <v>nm</v>
      </c>
      <c r="G129" s="46" t="str">
        <f t="shared" ref="G129" si="294">+IFERROR(G128/F128-1,"nm")</f>
        <v>nm</v>
      </c>
      <c r="H129" s="46" t="str">
        <f t="shared" ref="H129" si="295">+IFERROR(H128/G128-1,"nm")</f>
        <v>nm</v>
      </c>
      <c r="I129" s="46" t="str">
        <f>+IFERROR(I128/H128-1,"nm")</f>
        <v>nm</v>
      </c>
      <c r="J129" s="46"/>
    </row>
    <row r="130" spans="1:10" x14ac:dyDescent="0.25">
      <c r="A130" s="43" t="s">
        <v>138</v>
      </c>
      <c r="B130" s="46">
        <f>+Historicals!B308</f>
        <v>0</v>
      </c>
      <c r="C130" s="46">
        <f>+Historicals!C308</f>
        <v>0</v>
      </c>
      <c r="D130" s="46">
        <f>+Historicals!D308</f>
        <v>0</v>
      </c>
      <c r="E130" s="46">
        <f>+Historicals!E308</f>
        <v>0</v>
      </c>
      <c r="F130" s="46">
        <f>+Historicals!F308</f>
        <v>0</v>
      </c>
      <c r="G130" s="46">
        <f>+Historicals!G308</f>
        <v>0</v>
      </c>
      <c r="H130" s="46">
        <f>+Historicals!H308</f>
        <v>0</v>
      </c>
      <c r="I130" s="46">
        <f>+Historicals!I308</f>
        <v>0</v>
      </c>
      <c r="J130" s="46"/>
    </row>
    <row r="131" spans="1:10" x14ac:dyDescent="0.25">
      <c r="A131" s="43" t="s">
        <v>139</v>
      </c>
      <c r="B131" s="46" t="str">
        <f t="shared" ref="B131:H131" si="296">+IFERROR(B129-B130,"nm")</f>
        <v>nm</v>
      </c>
      <c r="C131" s="46" t="str">
        <f t="shared" si="296"/>
        <v>nm</v>
      </c>
      <c r="D131" s="46" t="str">
        <f t="shared" si="296"/>
        <v>nm</v>
      </c>
      <c r="E131" s="46" t="str">
        <f t="shared" si="296"/>
        <v>nm</v>
      </c>
      <c r="F131" s="46" t="str">
        <f t="shared" si="296"/>
        <v>nm</v>
      </c>
      <c r="G131" s="46" t="str">
        <f t="shared" si="296"/>
        <v>nm</v>
      </c>
      <c r="H131" s="46" t="str">
        <f t="shared" si="296"/>
        <v>nm</v>
      </c>
      <c r="I131" s="46" t="str">
        <f>+IFERROR(I129-I130,"nm")</f>
        <v>nm</v>
      </c>
      <c r="J131" s="46"/>
    </row>
    <row r="132" spans="1:10" x14ac:dyDescent="0.25">
      <c r="A132" s="44" t="s">
        <v>115</v>
      </c>
      <c r="B132" s="3">
        <v>0</v>
      </c>
      <c r="C132" s="3">
        <v>0</v>
      </c>
      <c r="D132" s="3">
        <v>0</v>
      </c>
      <c r="E132" s="3">
        <v>0</v>
      </c>
      <c r="F132" s="3">
        <v>0</v>
      </c>
      <c r="G132" s="3">
        <v>0</v>
      </c>
      <c r="H132" s="3">
        <v>0</v>
      </c>
      <c r="I132" s="3">
        <v>0</v>
      </c>
      <c r="J132" s="3"/>
    </row>
    <row r="133" spans="1:10" x14ac:dyDescent="0.25">
      <c r="A133" s="43" t="s">
        <v>130</v>
      </c>
      <c r="B133" s="46" t="str">
        <f t="shared" ref="B133" si="297">+IFERROR(B132/A132-1,"nm")</f>
        <v>nm</v>
      </c>
      <c r="C133" s="46" t="str">
        <f t="shared" ref="C133" si="298">+IFERROR(C132/B132-1,"nm")</f>
        <v>nm</v>
      </c>
      <c r="D133" s="46" t="str">
        <f t="shared" ref="D133" si="299">+IFERROR(D132/C132-1,"nm")</f>
        <v>nm</v>
      </c>
      <c r="E133" s="46" t="str">
        <f t="shared" ref="E133" si="300">+IFERROR(E132/D132-1,"nm")</f>
        <v>nm</v>
      </c>
      <c r="F133" s="46" t="str">
        <f t="shared" ref="F133" si="301">+IFERROR(F132/E132-1,"nm")</f>
        <v>nm</v>
      </c>
      <c r="G133" s="46" t="str">
        <f t="shared" ref="G133" si="302">+IFERROR(G132/F132-1,"nm")</f>
        <v>nm</v>
      </c>
      <c r="H133" s="46" t="str">
        <f t="shared" ref="H133" si="303">+IFERROR(H132/G132-1,"nm")</f>
        <v>nm</v>
      </c>
      <c r="I133" s="46" t="str">
        <f>+IFERROR(I132/H132-1,"nm")</f>
        <v>nm</v>
      </c>
      <c r="J133" s="46"/>
    </row>
    <row r="134" spans="1:10" x14ac:dyDescent="0.25">
      <c r="A134" s="43" t="s">
        <v>138</v>
      </c>
      <c r="B134" s="29">
        <v>0.12</v>
      </c>
      <c r="C134" s="29">
        <v>0.08</v>
      </c>
      <c r="D134" s="29">
        <v>0.03</v>
      </c>
      <c r="E134" s="29">
        <v>0.01</v>
      </c>
      <c r="F134" s="29">
        <v>7.0000000000000007E-2</v>
      </c>
      <c r="G134" s="29">
        <v>-0.12</v>
      </c>
      <c r="H134" s="29">
        <v>0.08</v>
      </c>
      <c r="I134" s="29">
        <v>0.09</v>
      </c>
      <c r="J134" s="29"/>
    </row>
    <row r="135" spans="1:10" x14ac:dyDescent="0.25">
      <c r="A135" s="43" t="s">
        <v>139</v>
      </c>
      <c r="B135" s="46" t="str">
        <f t="shared" ref="B135:H135" si="304">+IFERROR(B133-B134,"nm")</f>
        <v>nm</v>
      </c>
      <c r="C135" s="46" t="str">
        <f t="shared" si="304"/>
        <v>nm</v>
      </c>
      <c r="D135" s="46" t="str">
        <f t="shared" si="304"/>
        <v>nm</v>
      </c>
      <c r="E135" s="46" t="str">
        <f t="shared" si="304"/>
        <v>nm</v>
      </c>
      <c r="F135" s="46" t="str">
        <f t="shared" si="304"/>
        <v>nm</v>
      </c>
      <c r="G135" s="46" t="str">
        <f t="shared" si="304"/>
        <v>nm</v>
      </c>
      <c r="H135" s="46" t="str">
        <f t="shared" si="304"/>
        <v>nm</v>
      </c>
      <c r="I135" s="46" t="str">
        <f>+IFERROR(I133-I134,"nm")</f>
        <v>nm</v>
      </c>
      <c r="J135" s="46"/>
    </row>
    <row r="136" spans="1:10" x14ac:dyDescent="0.25">
      <c r="A136" s="44" t="s">
        <v>116</v>
      </c>
      <c r="B136" s="3">
        <v>0</v>
      </c>
      <c r="C136" s="3">
        <v>0</v>
      </c>
      <c r="D136" s="3">
        <v>0</v>
      </c>
      <c r="E136" s="3">
        <v>0</v>
      </c>
      <c r="F136" s="3">
        <v>0</v>
      </c>
      <c r="G136" s="3">
        <v>0</v>
      </c>
      <c r="H136" s="3">
        <v>0</v>
      </c>
      <c r="I136" s="3">
        <v>0</v>
      </c>
      <c r="J136" s="3"/>
    </row>
    <row r="137" spans="1:10" x14ac:dyDescent="0.25">
      <c r="A137" s="43" t="s">
        <v>130</v>
      </c>
      <c r="B137" s="46" t="str">
        <f t="shared" ref="B137" si="305">+IFERROR(B136/A136-1,"nm")</f>
        <v>nm</v>
      </c>
      <c r="C137" s="46" t="str">
        <f t="shared" ref="C137" si="306">+IFERROR(C136/B136-1,"nm")</f>
        <v>nm</v>
      </c>
      <c r="D137" s="46" t="str">
        <f t="shared" ref="D137" si="307">+IFERROR(D136/C136-1,"nm")</f>
        <v>nm</v>
      </c>
      <c r="E137" s="46" t="str">
        <f t="shared" ref="E137" si="308">+IFERROR(E136/D136-1,"nm")</f>
        <v>nm</v>
      </c>
      <c r="F137" s="46" t="str">
        <f t="shared" ref="F137" si="309">+IFERROR(F136/E136-1,"nm")</f>
        <v>nm</v>
      </c>
      <c r="G137" s="46" t="str">
        <f t="shared" ref="G137" si="310">+IFERROR(G136/F136-1,"nm")</f>
        <v>nm</v>
      </c>
      <c r="H137" s="46" t="str">
        <f t="shared" ref="H137" si="311">+IFERROR(H136/G136-1,"nm")</f>
        <v>nm</v>
      </c>
      <c r="I137" s="46" t="str">
        <f>+IFERROR(I136/H136-1,"nm")</f>
        <v>nm</v>
      </c>
      <c r="J137" s="46"/>
    </row>
    <row r="138" spans="1:10" x14ac:dyDescent="0.25">
      <c r="A138" s="43" t="s">
        <v>138</v>
      </c>
      <c r="B138" s="46">
        <f>+Historicals!B310</f>
        <v>0</v>
      </c>
      <c r="C138" s="46">
        <f>+Historicals!C310</f>
        <v>0</v>
      </c>
      <c r="D138" s="46">
        <f>+Historicals!D310</f>
        <v>0</v>
      </c>
      <c r="E138" s="46">
        <f>+Historicals!E310</f>
        <v>0</v>
      </c>
      <c r="F138" s="46">
        <f>+Historicals!F310</f>
        <v>0</v>
      </c>
      <c r="G138" s="46">
        <f>+Historicals!G310</f>
        <v>0</v>
      </c>
      <c r="H138" s="46">
        <f>+Historicals!H310</f>
        <v>0</v>
      </c>
      <c r="I138" s="46">
        <f>+Historicals!I310</f>
        <v>0</v>
      </c>
      <c r="J138" s="46"/>
    </row>
    <row r="139" spans="1:10" x14ac:dyDescent="0.25">
      <c r="A139" s="43" t="s">
        <v>139</v>
      </c>
      <c r="B139" s="46" t="str">
        <f t="shared" ref="B139" si="312">+IFERROR(B137-B138,"nm")</f>
        <v>nm</v>
      </c>
      <c r="C139" s="46" t="str">
        <f>+IFERROR(C137-C138,"nm")</f>
        <v>nm</v>
      </c>
      <c r="D139" s="46" t="str">
        <f t="shared" ref="D139:H139" si="313">+IFERROR(D137-D138,"nm")</f>
        <v>nm</v>
      </c>
      <c r="E139" s="46" t="str">
        <f t="shared" si="313"/>
        <v>nm</v>
      </c>
      <c r="F139" s="46" t="str">
        <f t="shared" si="313"/>
        <v>nm</v>
      </c>
      <c r="G139" s="46" t="str">
        <f t="shared" si="313"/>
        <v>nm</v>
      </c>
      <c r="H139" s="46" t="str">
        <f t="shared" si="313"/>
        <v>nm</v>
      </c>
      <c r="I139" s="46" t="str">
        <f>+IFERROR(I137-I138,"nm")</f>
        <v>nm</v>
      </c>
      <c r="J139" s="46"/>
    </row>
    <row r="140" spans="1:10" x14ac:dyDescent="0.25">
      <c r="A140" s="9" t="s">
        <v>131</v>
      </c>
      <c r="B140" s="47">
        <f>+B146+B143</f>
        <v>122</v>
      </c>
      <c r="C140" s="47">
        <f t="shared" ref="C140" si="314">+C146+C143</f>
        <v>174</v>
      </c>
      <c r="D140" s="47">
        <f>+D146+D143</f>
        <v>0</v>
      </c>
      <c r="E140" s="47">
        <f t="shared" ref="E140:H140" si="315">+E146+E143</f>
        <v>0</v>
      </c>
      <c r="F140" s="47">
        <f t="shared" si="315"/>
        <v>0</v>
      </c>
      <c r="G140" s="47">
        <f t="shared" si="315"/>
        <v>0</v>
      </c>
      <c r="H140" s="47">
        <f t="shared" si="315"/>
        <v>0</v>
      </c>
      <c r="I140" s="47">
        <f>+I146+I143</f>
        <v>0</v>
      </c>
      <c r="J140" s="47"/>
    </row>
    <row r="141" spans="1:10" x14ac:dyDescent="0.25">
      <c r="A141" s="45" t="s">
        <v>130</v>
      </c>
      <c r="B141" s="46" t="str">
        <f t="shared" ref="B141" si="316">+IFERROR(B140/A140-1,"nm")</f>
        <v>nm</v>
      </c>
      <c r="C141" s="46">
        <f t="shared" ref="C141" si="317">+IFERROR(C140/B140-1,"nm")</f>
        <v>0.42622950819672134</v>
      </c>
      <c r="D141" s="46">
        <f t="shared" ref="D141" si="318">+IFERROR(D140/C140-1,"nm")</f>
        <v>-1</v>
      </c>
      <c r="E141" s="46" t="str">
        <f t="shared" ref="E141" si="319">+IFERROR(E140/D140-1,"nm")</f>
        <v>nm</v>
      </c>
      <c r="F141" s="46" t="str">
        <f t="shared" ref="F141" si="320">+IFERROR(F140/E140-1,"nm")</f>
        <v>nm</v>
      </c>
      <c r="G141" s="46" t="str">
        <f t="shared" ref="G141" si="321">+IFERROR(G140/F140-1,"nm")</f>
        <v>nm</v>
      </c>
      <c r="H141" s="46" t="str">
        <f t="shared" ref="H141" si="322">+IFERROR(H140/G140-1,"nm")</f>
        <v>nm</v>
      </c>
      <c r="I141" s="46" t="str">
        <f>+IFERROR(I140/H140-1,"nm")</f>
        <v>nm</v>
      </c>
      <c r="J141" s="46"/>
    </row>
    <row r="142" spans="1:10" x14ac:dyDescent="0.25">
      <c r="A142" s="45" t="s">
        <v>132</v>
      </c>
      <c r="B142" s="46">
        <f>+IFERROR(B140/B$18,"nm")</f>
        <v>8.8791848617176122E-3</v>
      </c>
      <c r="C142" s="46">
        <f t="shared" ref="C142:H142" si="323">+IFERROR(C140/C$18,"nm")</f>
        <v>1.1785424004334868E-2</v>
      </c>
      <c r="D142" s="46">
        <f t="shared" si="323"/>
        <v>0</v>
      </c>
      <c r="E142" s="46">
        <f t="shared" si="323"/>
        <v>0</v>
      </c>
      <c r="F142" s="46">
        <f t="shared" si="323"/>
        <v>0</v>
      </c>
      <c r="G142" s="46">
        <f t="shared" si="323"/>
        <v>0</v>
      </c>
      <c r="H142" s="46">
        <f t="shared" si="323"/>
        <v>0</v>
      </c>
      <c r="I142" s="46">
        <f>+IFERROR(I140/I$18,"nm")</f>
        <v>0</v>
      </c>
      <c r="J142" s="46"/>
    </row>
    <row r="143" spans="1:10" x14ac:dyDescent="0.25">
      <c r="A143" s="9" t="s">
        <v>133</v>
      </c>
      <c r="B143" s="9">
        <f>+Historicals!B188</f>
        <v>22</v>
      </c>
      <c r="C143" s="9">
        <f>+Historicals!C188</f>
        <v>0</v>
      </c>
      <c r="D143" s="9">
        <f>+Historicals!D188</f>
        <v>0</v>
      </c>
      <c r="E143" s="9">
        <f>+Historicals!E188</f>
        <v>0</v>
      </c>
      <c r="F143" s="9">
        <f>+Historicals!F188</f>
        <v>0</v>
      </c>
      <c r="G143" s="9">
        <f>+Historicals!G188</f>
        <v>0</v>
      </c>
      <c r="H143" s="9">
        <f>+Historicals!H188</f>
        <v>0</v>
      </c>
      <c r="I143" s="9">
        <f>+Historicals!I188</f>
        <v>0</v>
      </c>
      <c r="J143" s="9"/>
    </row>
    <row r="144" spans="1:10" x14ac:dyDescent="0.25">
      <c r="A144" s="45" t="s">
        <v>130</v>
      </c>
      <c r="B144" s="46" t="str">
        <f>+IFERROR(B143/A143-1,"nm")</f>
        <v>nm</v>
      </c>
      <c r="C144" s="46">
        <f t="shared" ref="C144" si="324">+IFERROR(C143/B143-1,"nm")</f>
        <v>-1</v>
      </c>
      <c r="D144" s="46" t="str">
        <f t="shared" ref="D144" si="325">+IFERROR(D143/C143-1,"nm")</f>
        <v>nm</v>
      </c>
      <c r="E144" s="46" t="str">
        <f t="shared" ref="E144" si="326">+IFERROR(E143/D143-1,"nm")</f>
        <v>nm</v>
      </c>
      <c r="F144" s="46" t="str">
        <f t="shared" ref="F144" si="327">+IFERROR(F143/E143-1,"nm")</f>
        <v>nm</v>
      </c>
      <c r="G144" s="46" t="str">
        <f t="shared" ref="G144" si="328">+IFERROR(G143/F143-1,"nm")</f>
        <v>nm</v>
      </c>
      <c r="H144" s="46" t="str">
        <f t="shared" ref="H144" si="329">+IFERROR(H143/G143-1,"nm")</f>
        <v>nm</v>
      </c>
      <c r="I144" s="46" t="str">
        <f>+IFERROR(I143/H143-1,"nm")</f>
        <v>nm</v>
      </c>
      <c r="J144" s="46"/>
    </row>
    <row r="145" spans="1:15" x14ac:dyDescent="0.25">
      <c r="A145" s="45" t="s">
        <v>134</v>
      </c>
      <c r="B145" s="46">
        <f>+IFERROR(B143/B$18,"nm")</f>
        <v>1.6011644832605531E-3</v>
      </c>
      <c r="C145" s="46">
        <f t="shared" ref="C145:H145" si="330">+IFERROR(C143/C$18,"nm")</f>
        <v>0</v>
      </c>
      <c r="D145" s="46">
        <f t="shared" si="330"/>
        <v>0</v>
      </c>
      <c r="E145" s="46">
        <f t="shared" si="330"/>
        <v>0</v>
      </c>
      <c r="F145" s="46">
        <f t="shared" si="330"/>
        <v>0</v>
      </c>
      <c r="G145" s="46">
        <f t="shared" si="330"/>
        <v>0</v>
      </c>
      <c r="H145" s="46">
        <f t="shared" si="330"/>
        <v>0</v>
      </c>
      <c r="I145" s="46">
        <f>+IFERROR(I143/I$18,"nm")</f>
        <v>0</v>
      </c>
      <c r="J145" s="46"/>
    </row>
    <row r="146" spans="1:15" x14ac:dyDescent="0.25">
      <c r="A146" s="9" t="s">
        <v>135</v>
      </c>
      <c r="B146" s="9">
        <f>+Historicals!B143</f>
        <v>100</v>
      </c>
      <c r="C146" s="9">
        <f>+Historicals!C143</f>
        <v>174</v>
      </c>
      <c r="D146" s="9">
        <f>+Historicals!D246</f>
        <v>0</v>
      </c>
      <c r="E146" s="9">
        <f>+Historicals!E246</f>
        <v>0</v>
      </c>
      <c r="F146" s="9">
        <f>+Historicals!F246</f>
        <v>0</v>
      </c>
      <c r="G146" s="9">
        <f>+Historicals!G246</f>
        <v>0</v>
      </c>
      <c r="H146" s="9">
        <f>+Historicals!H246</f>
        <v>0</v>
      </c>
      <c r="I146" s="9">
        <f>+Historicals!I246</f>
        <v>0</v>
      </c>
      <c r="J146" s="9"/>
    </row>
    <row r="147" spans="1:15" x14ac:dyDescent="0.25">
      <c r="A147" s="45" t="s">
        <v>130</v>
      </c>
      <c r="B147" s="46" t="str">
        <f t="shared" ref="B147" si="331">+IFERROR(B146/A146-1,"nm")</f>
        <v>nm</v>
      </c>
      <c r="C147" s="46">
        <f t="shared" ref="C147" si="332">+IFERROR(C146/B146-1,"nm")</f>
        <v>0.74</v>
      </c>
      <c r="D147" s="46">
        <f t="shared" ref="D147" si="333">+IFERROR(D146/C146-1,"nm")</f>
        <v>-1</v>
      </c>
      <c r="E147" s="46" t="str">
        <f t="shared" ref="E147" si="334">+IFERROR(E146/D146-1,"nm")</f>
        <v>nm</v>
      </c>
      <c r="F147" s="46" t="str">
        <f t="shared" ref="F147" si="335">+IFERROR(F146/E146-1,"nm")</f>
        <v>nm</v>
      </c>
      <c r="G147" s="46" t="str">
        <f t="shared" ref="G147" si="336">+IFERROR(G146/F146-1,"nm")</f>
        <v>nm</v>
      </c>
      <c r="H147" s="46" t="str">
        <f t="shared" ref="H147" si="337">+IFERROR(H146/G146-1,"nm")</f>
        <v>nm</v>
      </c>
      <c r="I147" s="46" t="str">
        <f>+IFERROR(I146/H146-1,"nm")</f>
        <v>nm</v>
      </c>
      <c r="J147" s="46"/>
    </row>
    <row r="148" spans="1:15" x14ac:dyDescent="0.25">
      <c r="A148" s="45" t="s">
        <v>132</v>
      </c>
      <c r="B148" s="46">
        <f t="shared" ref="B148:H148" si="338">+IFERROR(B146/B$18,"nm")</f>
        <v>7.2780203784570596E-3</v>
      </c>
      <c r="C148" s="46">
        <f t="shared" si="338"/>
        <v>1.1785424004334868E-2</v>
      </c>
      <c r="D148" s="46">
        <f t="shared" si="338"/>
        <v>0</v>
      </c>
      <c r="E148" s="46">
        <f t="shared" si="338"/>
        <v>0</v>
      </c>
      <c r="F148" s="46">
        <f t="shared" si="338"/>
        <v>0</v>
      </c>
      <c r="G148" s="46">
        <f t="shared" si="338"/>
        <v>0</v>
      </c>
      <c r="H148" s="46">
        <f t="shared" si="338"/>
        <v>0</v>
      </c>
      <c r="I148" s="46">
        <f>+IFERROR(I146/I$18,"nm")</f>
        <v>0</v>
      </c>
      <c r="J148" s="46"/>
    </row>
    <row r="149" spans="1:15" x14ac:dyDescent="0.25">
      <c r="A149" s="9" t="s">
        <v>136</v>
      </c>
      <c r="B149" s="9">
        <f>+Historicals!B173</f>
        <v>15</v>
      </c>
      <c r="C149" s="9">
        <f>+Historicals!C173</f>
        <v>0</v>
      </c>
      <c r="D149" s="9">
        <f>+Historicals!D173</f>
        <v>0</v>
      </c>
      <c r="E149" s="9">
        <f>+Historicals!E173</f>
        <v>0</v>
      </c>
      <c r="F149" s="9">
        <f>+Historicals!F173</f>
        <v>0</v>
      </c>
      <c r="G149" s="9">
        <f>+Historicals!G173</f>
        <v>0</v>
      </c>
      <c r="H149" s="9">
        <f>+Historicals!H173</f>
        <v>0</v>
      </c>
      <c r="I149" s="9">
        <f>+Historicals!I173</f>
        <v>0</v>
      </c>
      <c r="J149" s="9"/>
    </row>
    <row r="150" spans="1:15" x14ac:dyDescent="0.25">
      <c r="A150" s="45" t="s">
        <v>130</v>
      </c>
      <c r="B150" s="46" t="str">
        <f t="shared" ref="B150" si="339">+IFERROR(B149/A149-1,"nm")</f>
        <v>nm</v>
      </c>
      <c r="C150" s="46">
        <f t="shared" ref="C150" si="340">+IFERROR(C149/B149-1,"nm")</f>
        <v>-1</v>
      </c>
      <c r="D150" s="46" t="str">
        <f t="shared" ref="D150" si="341">+IFERROR(D149/C149-1,"nm")</f>
        <v>nm</v>
      </c>
      <c r="E150" s="46" t="str">
        <f t="shared" ref="E150" si="342">+IFERROR(E149/D149-1,"nm")</f>
        <v>nm</v>
      </c>
      <c r="F150" s="46" t="str">
        <f t="shared" ref="F150" si="343">+IFERROR(F149/E149-1,"nm")</f>
        <v>nm</v>
      </c>
      <c r="G150" s="46" t="str">
        <f t="shared" ref="G150" si="344">+IFERROR(G149/F149-1,"nm")</f>
        <v>nm</v>
      </c>
      <c r="H150" s="46" t="str">
        <f t="shared" ref="H150" si="345">+IFERROR(H149/G149-1,"nm")</f>
        <v>nm</v>
      </c>
      <c r="I150" s="46" t="str">
        <f>+IFERROR(I149/H149-1,"nm")</f>
        <v>nm</v>
      </c>
      <c r="J150" s="46"/>
    </row>
    <row r="151" spans="1:15" x14ac:dyDescent="0.25">
      <c r="A151" s="45" t="s">
        <v>134</v>
      </c>
      <c r="B151" s="46">
        <f t="shared" ref="B151" si="346">+IFERROR(B149/B$18,"nm")</f>
        <v>1.0917030567685589E-3</v>
      </c>
      <c r="C151" s="46">
        <f>+IFERROR(C149/C$18,"nm")</f>
        <v>0</v>
      </c>
      <c r="D151" s="46">
        <f t="shared" ref="D151:H151" si="347">+IFERROR(D149/D$18,"nm")</f>
        <v>0</v>
      </c>
      <c r="E151" s="46">
        <f t="shared" si="347"/>
        <v>0</v>
      </c>
      <c r="F151" s="46">
        <f t="shared" si="347"/>
        <v>0</v>
      </c>
      <c r="G151" s="46">
        <f t="shared" si="347"/>
        <v>0</v>
      </c>
      <c r="H151" s="46">
        <f t="shared" si="347"/>
        <v>0</v>
      </c>
      <c r="I151" s="46">
        <f>+IFERROR(I149/I$18,"nm")</f>
        <v>0</v>
      </c>
      <c r="J151" s="46"/>
    </row>
    <row r="152" spans="1:15" x14ac:dyDescent="0.25">
      <c r="A152" s="42" t="s">
        <v>144</v>
      </c>
      <c r="B152" s="42"/>
      <c r="C152" s="42"/>
      <c r="D152" s="42"/>
      <c r="E152" s="42"/>
      <c r="F152" s="42"/>
      <c r="G152" s="42"/>
      <c r="H152" s="42"/>
      <c r="I152" s="42"/>
      <c r="J152" s="42"/>
      <c r="K152" s="38"/>
      <c r="L152" s="38"/>
      <c r="M152" s="38"/>
      <c r="N152" s="38"/>
      <c r="O152" s="38"/>
    </row>
    <row r="153" spans="1:15" x14ac:dyDescent="0.25">
      <c r="A153" s="9" t="s">
        <v>137</v>
      </c>
      <c r="B153" s="9">
        <f>+Historicals!B123</f>
        <v>3898</v>
      </c>
      <c r="C153" s="9">
        <f>+Historicals!C123</f>
        <v>3701</v>
      </c>
      <c r="D153" s="9">
        <f>+Historicals!D123</f>
        <v>0</v>
      </c>
      <c r="E153" s="9">
        <f>+Historicals!E123</f>
        <v>0</v>
      </c>
      <c r="F153" s="9">
        <f>+Historicals!F123</f>
        <v>0</v>
      </c>
      <c r="G153" s="9">
        <f>+Historicals!G123</f>
        <v>0</v>
      </c>
      <c r="H153" s="9">
        <f>+Historicals!H123</f>
        <v>0</v>
      </c>
      <c r="I153" s="9">
        <f>+Historicals!I123</f>
        <v>0</v>
      </c>
      <c r="J153" s="9"/>
    </row>
    <row r="154" spans="1:15" x14ac:dyDescent="0.25">
      <c r="A154" s="43" t="s">
        <v>130</v>
      </c>
      <c r="B154" s="46" t="str">
        <f t="shared" ref="B154" si="348">+IFERROR(B153/A153-1,"nm")</f>
        <v>nm</v>
      </c>
      <c r="C154" s="46">
        <f t="shared" ref="C154" si="349">+IFERROR(C153/B153-1,"nm")</f>
        <v>-5.0538737814263768E-2</v>
      </c>
      <c r="D154" s="46">
        <f t="shared" ref="D154" si="350">+IFERROR(D153/C153-1,"nm")</f>
        <v>-1</v>
      </c>
      <c r="E154" s="46" t="str">
        <f t="shared" ref="E154" si="351">+IFERROR(E153/D153-1,"nm")</f>
        <v>nm</v>
      </c>
      <c r="F154" s="46" t="str">
        <f t="shared" ref="F154" si="352">+IFERROR(F153/E153-1,"nm")</f>
        <v>nm</v>
      </c>
      <c r="G154" s="46" t="str">
        <f t="shared" ref="G154" si="353">+IFERROR(G153/F153-1,"nm")</f>
        <v>nm</v>
      </c>
      <c r="H154" s="46" t="str">
        <f t="shared" ref="H154" si="354">+IFERROR(H153/G153-1,"nm")</f>
        <v>nm</v>
      </c>
      <c r="I154" s="46" t="str">
        <f>+IFERROR(I153/H153-1,"nm")</f>
        <v>nm</v>
      </c>
      <c r="J154" s="46"/>
    </row>
    <row r="155" spans="1:15" x14ac:dyDescent="0.25">
      <c r="A155" s="44" t="s">
        <v>114</v>
      </c>
      <c r="B155" s="3">
        <v>0</v>
      </c>
      <c r="C155" s="3">
        <v>0</v>
      </c>
      <c r="D155" s="3">
        <v>0</v>
      </c>
      <c r="E155" s="3">
        <v>0</v>
      </c>
      <c r="F155" s="3">
        <v>0</v>
      </c>
      <c r="G155" s="3">
        <v>0</v>
      </c>
      <c r="H155" s="3">
        <v>0</v>
      </c>
      <c r="I155" s="3">
        <v>0</v>
      </c>
      <c r="J155" s="3"/>
    </row>
    <row r="156" spans="1:15" x14ac:dyDescent="0.25">
      <c r="A156" s="43" t="s">
        <v>130</v>
      </c>
      <c r="B156" s="46" t="str">
        <f t="shared" ref="B156" si="355">+IFERROR(B155/A155-1,"nm")</f>
        <v>nm</v>
      </c>
      <c r="C156" s="46" t="str">
        <f t="shared" ref="C156" si="356">+IFERROR(C155/B155-1,"nm")</f>
        <v>nm</v>
      </c>
      <c r="D156" s="46" t="str">
        <f t="shared" ref="D156" si="357">+IFERROR(D155/C155-1,"nm")</f>
        <v>nm</v>
      </c>
      <c r="E156" s="46" t="str">
        <f t="shared" ref="E156" si="358">+IFERROR(E155/D155-1,"nm")</f>
        <v>nm</v>
      </c>
      <c r="F156" s="46" t="str">
        <f t="shared" ref="F156" si="359">+IFERROR(F155/E155-1,"nm")</f>
        <v>nm</v>
      </c>
      <c r="G156" s="46" t="str">
        <f t="shared" ref="G156" si="360">+IFERROR(G155/F155-1,"nm")</f>
        <v>nm</v>
      </c>
      <c r="H156" s="46" t="str">
        <f t="shared" ref="H156" si="361">+IFERROR(H155/G155-1,"nm")</f>
        <v>nm</v>
      </c>
      <c r="I156" s="46" t="str">
        <f>+IFERROR(I155/H155-1,"nm")</f>
        <v>nm</v>
      </c>
      <c r="J156" s="46"/>
    </row>
    <row r="157" spans="1:15" x14ac:dyDescent="0.25">
      <c r="A157" s="43" t="s">
        <v>138</v>
      </c>
      <c r="B157" s="46">
        <f>+Historicals!B335</f>
        <v>0</v>
      </c>
      <c r="C157" s="46">
        <f>+Historicals!C335</f>
        <v>0</v>
      </c>
      <c r="D157" s="46">
        <f>+Historicals!D335</f>
        <v>0</v>
      </c>
      <c r="E157" s="46">
        <f>+Historicals!E335</f>
        <v>0</v>
      </c>
      <c r="F157" s="46">
        <f>+Historicals!F335</f>
        <v>0</v>
      </c>
      <c r="G157" s="46">
        <f>+Historicals!G335</f>
        <v>0</v>
      </c>
      <c r="H157" s="46">
        <f>+Historicals!H335</f>
        <v>0</v>
      </c>
      <c r="I157" s="46">
        <f>+Historicals!I335</f>
        <v>0</v>
      </c>
      <c r="J157" s="46"/>
    </row>
    <row r="158" spans="1:15" x14ac:dyDescent="0.25">
      <c r="A158" s="43" t="s">
        <v>139</v>
      </c>
      <c r="B158" s="46" t="str">
        <f t="shared" ref="B158:H158" si="362">+IFERROR(B156-B157,"nm")</f>
        <v>nm</v>
      </c>
      <c r="C158" s="46" t="str">
        <f t="shared" si="362"/>
        <v>nm</v>
      </c>
      <c r="D158" s="46" t="str">
        <f t="shared" si="362"/>
        <v>nm</v>
      </c>
      <c r="E158" s="46" t="str">
        <f t="shared" si="362"/>
        <v>nm</v>
      </c>
      <c r="F158" s="46" t="str">
        <f t="shared" si="362"/>
        <v>nm</v>
      </c>
      <c r="G158" s="46" t="str">
        <f t="shared" si="362"/>
        <v>nm</v>
      </c>
      <c r="H158" s="46" t="str">
        <f t="shared" si="362"/>
        <v>nm</v>
      </c>
      <c r="I158" s="46" t="str">
        <f>+IFERROR(I156-I157,"nm")</f>
        <v>nm</v>
      </c>
      <c r="J158" s="46"/>
    </row>
    <row r="159" spans="1:15" x14ac:dyDescent="0.25">
      <c r="A159" s="44" t="s">
        <v>115</v>
      </c>
      <c r="B159" s="3">
        <v>0</v>
      </c>
      <c r="C159" s="3">
        <v>0</v>
      </c>
      <c r="D159" s="3">
        <v>0</v>
      </c>
      <c r="E159" s="3">
        <v>0</v>
      </c>
      <c r="F159" s="3">
        <v>0</v>
      </c>
      <c r="G159" s="3">
        <v>0</v>
      </c>
      <c r="H159" s="3">
        <v>0</v>
      </c>
      <c r="I159" s="3">
        <v>0</v>
      </c>
      <c r="J159" s="3"/>
    </row>
    <row r="160" spans="1:15" x14ac:dyDescent="0.25">
      <c r="A160" s="43" t="s">
        <v>130</v>
      </c>
      <c r="B160" s="46" t="str">
        <f t="shared" ref="B160" si="363">+IFERROR(B159/A159-1,"nm")</f>
        <v>nm</v>
      </c>
      <c r="C160" s="46" t="str">
        <f t="shared" ref="C160" si="364">+IFERROR(C159/B159-1,"nm")</f>
        <v>nm</v>
      </c>
      <c r="D160" s="46" t="str">
        <f t="shared" ref="D160" si="365">+IFERROR(D159/C159-1,"nm")</f>
        <v>nm</v>
      </c>
      <c r="E160" s="46" t="str">
        <f t="shared" ref="E160" si="366">+IFERROR(E159/D159-1,"nm")</f>
        <v>nm</v>
      </c>
      <c r="F160" s="46" t="str">
        <f t="shared" ref="F160" si="367">+IFERROR(F159/E159-1,"nm")</f>
        <v>nm</v>
      </c>
      <c r="G160" s="46" t="str">
        <f t="shared" ref="G160" si="368">+IFERROR(G159/F159-1,"nm")</f>
        <v>nm</v>
      </c>
      <c r="H160" s="46" t="str">
        <f t="shared" ref="H160" si="369">+IFERROR(H159/G159-1,"nm")</f>
        <v>nm</v>
      </c>
      <c r="I160" s="46" t="str">
        <f>+IFERROR(I159/H159-1,"nm")</f>
        <v>nm</v>
      </c>
      <c r="J160" s="46"/>
    </row>
    <row r="161" spans="1:10" x14ac:dyDescent="0.25">
      <c r="A161" s="43" t="s">
        <v>138</v>
      </c>
      <c r="B161" s="29">
        <v>0.12</v>
      </c>
      <c r="C161" s="29">
        <v>0.08</v>
      </c>
      <c r="D161" s="29">
        <v>0.03</v>
      </c>
      <c r="E161" s="29">
        <v>0.01</v>
      </c>
      <c r="F161" s="29">
        <v>7.0000000000000007E-2</v>
      </c>
      <c r="G161" s="29">
        <v>-0.12</v>
      </c>
      <c r="H161" s="29">
        <v>0.08</v>
      </c>
      <c r="I161" s="29">
        <v>0.09</v>
      </c>
      <c r="J161" s="29"/>
    </row>
    <row r="162" spans="1:10" x14ac:dyDescent="0.25">
      <c r="A162" s="43" t="s">
        <v>139</v>
      </c>
      <c r="B162" s="46" t="str">
        <f t="shared" ref="B162:H162" si="370">+IFERROR(B160-B161,"nm")</f>
        <v>nm</v>
      </c>
      <c r="C162" s="46" t="str">
        <f t="shared" si="370"/>
        <v>nm</v>
      </c>
      <c r="D162" s="46" t="str">
        <f t="shared" si="370"/>
        <v>nm</v>
      </c>
      <c r="E162" s="46" t="str">
        <f t="shared" si="370"/>
        <v>nm</v>
      </c>
      <c r="F162" s="46" t="str">
        <f t="shared" si="370"/>
        <v>nm</v>
      </c>
      <c r="G162" s="46" t="str">
        <f t="shared" si="370"/>
        <v>nm</v>
      </c>
      <c r="H162" s="46" t="str">
        <f t="shared" si="370"/>
        <v>nm</v>
      </c>
      <c r="I162" s="46" t="str">
        <f>+IFERROR(I160-I161,"nm")</f>
        <v>nm</v>
      </c>
      <c r="J162" s="46"/>
    </row>
    <row r="163" spans="1:10" x14ac:dyDescent="0.25">
      <c r="A163" s="44" t="s">
        <v>116</v>
      </c>
      <c r="B163" s="3">
        <v>0</v>
      </c>
      <c r="C163" s="3">
        <v>0</v>
      </c>
      <c r="D163" s="3">
        <v>0</v>
      </c>
      <c r="E163" s="3">
        <v>0</v>
      </c>
      <c r="F163" s="3">
        <v>0</v>
      </c>
      <c r="G163" s="3">
        <v>0</v>
      </c>
      <c r="H163" s="3">
        <v>0</v>
      </c>
      <c r="I163" s="3">
        <v>0</v>
      </c>
      <c r="J163" s="3"/>
    </row>
    <row r="164" spans="1:10" x14ac:dyDescent="0.25">
      <c r="A164" s="43" t="s">
        <v>130</v>
      </c>
      <c r="B164" s="46" t="str">
        <f t="shared" ref="B164" si="371">+IFERROR(B163/A163-1,"nm")</f>
        <v>nm</v>
      </c>
      <c r="C164" s="46" t="str">
        <f t="shared" ref="C164" si="372">+IFERROR(C163/B163-1,"nm")</f>
        <v>nm</v>
      </c>
      <c r="D164" s="46" t="str">
        <f t="shared" ref="D164" si="373">+IFERROR(D163/C163-1,"nm")</f>
        <v>nm</v>
      </c>
      <c r="E164" s="46" t="str">
        <f t="shared" ref="E164" si="374">+IFERROR(E163/D163-1,"nm")</f>
        <v>nm</v>
      </c>
      <c r="F164" s="46" t="str">
        <f t="shared" ref="F164" si="375">+IFERROR(F163/E163-1,"nm")</f>
        <v>nm</v>
      </c>
      <c r="G164" s="46" t="str">
        <f t="shared" ref="G164" si="376">+IFERROR(G163/F163-1,"nm")</f>
        <v>nm</v>
      </c>
      <c r="H164" s="46" t="str">
        <f t="shared" ref="H164" si="377">+IFERROR(H163/G163-1,"nm")</f>
        <v>nm</v>
      </c>
      <c r="I164" s="46" t="str">
        <f>+IFERROR(I163/H163-1,"nm")</f>
        <v>nm</v>
      </c>
      <c r="J164" s="46"/>
    </row>
    <row r="165" spans="1:10" x14ac:dyDescent="0.25">
      <c r="A165" s="43" t="s">
        <v>138</v>
      </c>
      <c r="B165" s="46">
        <f>+Historicals!B337</f>
        <v>0</v>
      </c>
      <c r="C165" s="46">
        <f>+Historicals!C337</f>
        <v>0</v>
      </c>
      <c r="D165" s="46">
        <f>+Historicals!D337</f>
        <v>0</v>
      </c>
      <c r="E165" s="46">
        <f>+Historicals!E337</f>
        <v>0</v>
      </c>
      <c r="F165" s="46">
        <f>+Historicals!F337</f>
        <v>0</v>
      </c>
      <c r="G165" s="46">
        <f>+Historicals!G337</f>
        <v>0</v>
      </c>
      <c r="H165" s="46">
        <f>+Historicals!H337</f>
        <v>0</v>
      </c>
      <c r="I165" s="46">
        <f>+Historicals!I337</f>
        <v>0</v>
      </c>
      <c r="J165" s="46"/>
    </row>
    <row r="166" spans="1:10" x14ac:dyDescent="0.25">
      <c r="A166" s="43" t="s">
        <v>139</v>
      </c>
      <c r="B166" s="46" t="str">
        <f t="shared" ref="B166" si="378">+IFERROR(B164-B165,"nm")</f>
        <v>nm</v>
      </c>
      <c r="C166" s="46" t="str">
        <f>+IFERROR(C164-C165,"nm")</f>
        <v>nm</v>
      </c>
      <c r="D166" s="46" t="str">
        <f t="shared" ref="D166:H166" si="379">+IFERROR(D164-D165,"nm")</f>
        <v>nm</v>
      </c>
      <c r="E166" s="46" t="str">
        <f t="shared" si="379"/>
        <v>nm</v>
      </c>
      <c r="F166" s="46" t="str">
        <f t="shared" si="379"/>
        <v>nm</v>
      </c>
      <c r="G166" s="46" t="str">
        <f t="shared" si="379"/>
        <v>nm</v>
      </c>
      <c r="H166" s="46" t="str">
        <f t="shared" si="379"/>
        <v>nm</v>
      </c>
      <c r="I166" s="46" t="str">
        <f>+IFERROR(I164-I165,"nm")</f>
        <v>nm</v>
      </c>
      <c r="J166" s="46"/>
    </row>
    <row r="167" spans="1:10" x14ac:dyDescent="0.25">
      <c r="A167" s="9" t="s">
        <v>131</v>
      </c>
      <c r="B167" s="47">
        <f>+B173+B170</f>
        <v>845</v>
      </c>
      <c r="C167" s="47">
        <f t="shared" ref="C167" si="380">+C173+C170</f>
        <v>892</v>
      </c>
      <c r="D167" s="47">
        <f>+D173+D170</f>
        <v>0</v>
      </c>
      <c r="E167" s="47">
        <f t="shared" ref="E167:H167" si="381">+E173+E170</f>
        <v>0</v>
      </c>
      <c r="F167" s="47">
        <f t="shared" si="381"/>
        <v>0</v>
      </c>
      <c r="G167" s="47">
        <f t="shared" si="381"/>
        <v>0</v>
      </c>
      <c r="H167" s="47">
        <f t="shared" si="381"/>
        <v>0</v>
      </c>
      <c r="I167" s="47">
        <f>+I173+I170</f>
        <v>0</v>
      </c>
      <c r="J167" s="47"/>
    </row>
    <row r="168" spans="1:10" x14ac:dyDescent="0.25">
      <c r="A168" s="45" t="s">
        <v>130</v>
      </c>
      <c r="B168" s="46" t="str">
        <f t="shared" ref="B168" si="382">+IFERROR(B167/A167-1,"nm")</f>
        <v>nm</v>
      </c>
      <c r="C168" s="46">
        <f t="shared" ref="C168" si="383">+IFERROR(C167/B167-1,"nm")</f>
        <v>5.5621301775147902E-2</v>
      </c>
      <c r="D168" s="46">
        <f t="shared" ref="D168" si="384">+IFERROR(D167/C167-1,"nm")</f>
        <v>-1</v>
      </c>
      <c r="E168" s="46" t="str">
        <f t="shared" ref="E168" si="385">+IFERROR(E167/D167-1,"nm")</f>
        <v>nm</v>
      </c>
      <c r="F168" s="46" t="str">
        <f t="shared" ref="F168" si="386">+IFERROR(F167/E167-1,"nm")</f>
        <v>nm</v>
      </c>
      <c r="G168" s="46" t="str">
        <f t="shared" ref="G168" si="387">+IFERROR(G167/F167-1,"nm")</f>
        <v>nm</v>
      </c>
      <c r="H168" s="46" t="str">
        <f t="shared" ref="H168" si="388">+IFERROR(H167/G167-1,"nm")</f>
        <v>nm</v>
      </c>
      <c r="I168" s="46" t="str">
        <f>+IFERROR(I167/H167-1,"nm")</f>
        <v>nm</v>
      </c>
      <c r="J168" s="46"/>
    </row>
    <row r="169" spans="1:10" x14ac:dyDescent="0.25">
      <c r="A169" s="45" t="s">
        <v>132</v>
      </c>
      <c r="B169" s="46">
        <f>+IFERROR(B167/B$18,"nm")</f>
        <v>6.1499272197962154E-2</v>
      </c>
      <c r="C169" s="46">
        <f t="shared" ref="C169:H169" si="389">+IFERROR(C167/C$18,"nm")</f>
        <v>6.0417231102682198E-2</v>
      </c>
      <c r="D169" s="46">
        <f t="shared" si="389"/>
        <v>0</v>
      </c>
      <c r="E169" s="46">
        <f t="shared" si="389"/>
        <v>0</v>
      </c>
      <c r="F169" s="46">
        <f t="shared" si="389"/>
        <v>0</v>
      </c>
      <c r="G169" s="46">
        <f t="shared" si="389"/>
        <v>0</v>
      </c>
      <c r="H169" s="46">
        <f t="shared" si="389"/>
        <v>0</v>
      </c>
      <c r="I169" s="46">
        <f>+IFERROR(I167/I$18,"nm")</f>
        <v>0</v>
      </c>
      <c r="J169" s="46"/>
    </row>
    <row r="170" spans="1:10" x14ac:dyDescent="0.25">
      <c r="A170" s="9" t="s">
        <v>133</v>
      </c>
      <c r="B170" s="9">
        <f>+Historicals!B189</f>
        <v>27</v>
      </c>
      <c r="C170" s="9">
        <f>+Historicals!C189</f>
        <v>0</v>
      </c>
      <c r="D170" s="9">
        <f>+Historicals!D189</f>
        <v>0</v>
      </c>
      <c r="E170" s="9">
        <f>+Historicals!E189</f>
        <v>0</v>
      </c>
      <c r="F170" s="9">
        <f>+Historicals!F189</f>
        <v>0</v>
      </c>
      <c r="G170" s="9">
        <f>+Historicals!G189</f>
        <v>0</v>
      </c>
      <c r="H170" s="9">
        <f>+Historicals!H189</f>
        <v>0</v>
      </c>
      <c r="I170" s="9">
        <f>+Historicals!I189</f>
        <v>0</v>
      </c>
      <c r="J170" s="9"/>
    </row>
    <row r="171" spans="1:10" x14ac:dyDescent="0.25">
      <c r="A171" s="45" t="s">
        <v>130</v>
      </c>
      <c r="B171" s="46" t="str">
        <f>+IFERROR(B170/A170-1,"nm")</f>
        <v>nm</v>
      </c>
      <c r="C171" s="46">
        <f t="shared" ref="C171" si="390">+IFERROR(C170/B170-1,"nm")</f>
        <v>-1</v>
      </c>
      <c r="D171" s="46" t="str">
        <f t="shared" ref="D171" si="391">+IFERROR(D170/C170-1,"nm")</f>
        <v>nm</v>
      </c>
      <c r="E171" s="46" t="str">
        <f t="shared" ref="E171" si="392">+IFERROR(E170/D170-1,"nm")</f>
        <v>nm</v>
      </c>
      <c r="F171" s="46" t="str">
        <f t="shared" ref="F171" si="393">+IFERROR(F170/E170-1,"nm")</f>
        <v>nm</v>
      </c>
      <c r="G171" s="46" t="str">
        <f t="shared" ref="G171" si="394">+IFERROR(G170/F170-1,"nm")</f>
        <v>nm</v>
      </c>
      <c r="H171" s="46" t="str">
        <f t="shared" ref="H171" si="395">+IFERROR(H170/G170-1,"nm")</f>
        <v>nm</v>
      </c>
      <c r="I171" s="46" t="str">
        <f>+IFERROR(I170/H170-1,"nm")</f>
        <v>nm</v>
      </c>
      <c r="J171" s="46"/>
    </row>
    <row r="172" spans="1:10" x14ac:dyDescent="0.25">
      <c r="A172" s="45" t="s">
        <v>134</v>
      </c>
      <c r="B172" s="46">
        <f>+IFERROR(B170/B$18,"nm")</f>
        <v>1.9650655021834062E-3</v>
      </c>
      <c r="C172" s="46">
        <f t="shared" ref="C172:H172" si="396">+IFERROR(C170/C$18,"nm")</f>
        <v>0</v>
      </c>
      <c r="D172" s="46">
        <f t="shared" si="396"/>
        <v>0</v>
      </c>
      <c r="E172" s="46">
        <f t="shared" si="396"/>
        <v>0</v>
      </c>
      <c r="F172" s="46">
        <f t="shared" si="396"/>
        <v>0</v>
      </c>
      <c r="G172" s="46">
        <f t="shared" si="396"/>
        <v>0</v>
      </c>
      <c r="H172" s="46">
        <f t="shared" si="396"/>
        <v>0</v>
      </c>
      <c r="I172" s="46">
        <f>+IFERROR(I170/I$18,"nm")</f>
        <v>0</v>
      </c>
      <c r="J172" s="46"/>
    </row>
    <row r="173" spans="1:10" x14ac:dyDescent="0.25">
      <c r="A173" s="9" t="s">
        <v>135</v>
      </c>
      <c r="B173" s="9">
        <f>+Historicals!B144</f>
        <v>818</v>
      </c>
      <c r="C173" s="9">
        <f>+Historicals!C144</f>
        <v>892</v>
      </c>
      <c r="D173" s="9">
        <f>+Historicals!D273</f>
        <v>0</v>
      </c>
      <c r="E173" s="9">
        <f>+Historicals!E273</f>
        <v>0</v>
      </c>
      <c r="F173" s="9">
        <f>+Historicals!F273</f>
        <v>0</v>
      </c>
      <c r="G173" s="9">
        <f>+Historicals!G273</f>
        <v>0</v>
      </c>
      <c r="H173" s="9">
        <f>+Historicals!H273</f>
        <v>0</v>
      </c>
      <c r="I173" s="9">
        <f>+Historicals!I273</f>
        <v>0</v>
      </c>
      <c r="J173" s="9"/>
    </row>
    <row r="174" spans="1:10" x14ac:dyDescent="0.25">
      <c r="A174" s="45" t="s">
        <v>130</v>
      </c>
      <c r="B174" s="46" t="str">
        <f t="shared" ref="B174" si="397">+IFERROR(B173/A173-1,"nm")</f>
        <v>nm</v>
      </c>
      <c r="C174" s="46">
        <f t="shared" ref="C174" si="398">+IFERROR(C173/B173-1,"nm")</f>
        <v>9.0464547677261642E-2</v>
      </c>
      <c r="D174" s="46">
        <f t="shared" ref="D174" si="399">+IFERROR(D173/C173-1,"nm")</f>
        <v>-1</v>
      </c>
      <c r="E174" s="46" t="str">
        <f t="shared" ref="E174" si="400">+IFERROR(E173/D173-1,"nm")</f>
        <v>nm</v>
      </c>
      <c r="F174" s="46" t="str">
        <f t="shared" ref="F174" si="401">+IFERROR(F173/E173-1,"nm")</f>
        <v>nm</v>
      </c>
      <c r="G174" s="46" t="str">
        <f t="shared" ref="G174" si="402">+IFERROR(G173/F173-1,"nm")</f>
        <v>nm</v>
      </c>
      <c r="H174" s="46" t="str">
        <f t="shared" ref="H174" si="403">+IFERROR(H173/G173-1,"nm")</f>
        <v>nm</v>
      </c>
      <c r="I174" s="46" t="str">
        <f>+IFERROR(I173/H173-1,"nm")</f>
        <v>nm</v>
      </c>
      <c r="J174" s="46"/>
    </row>
    <row r="175" spans="1:10" x14ac:dyDescent="0.25">
      <c r="A175" s="45" t="s">
        <v>132</v>
      </c>
      <c r="B175" s="46">
        <f t="shared" ref="B175:H175" si="404">+IFERROR(B173/B$18,"nm")</f>
        <v>5.9534206695778746E-2</v>
      </c>
      <c r="C175" s="46">
        <f t="shared" si="404"/>
        <v>6.0417231102682198E-2</v>
      </c>
      <c r="D175" s="46">
        <f t="shared" si="404"/>
        <v>0</v>
      </c>
      <c r="E175" s="46">
        <f t="shared" si="404"/>
        <v>0</v>
      </c>
      <c r="F175" s="46">
        <f t="shared" si="404"/>
        <v>0</v>
      </c>
      <c r="G175" s="46">
        <f t="shared" si="404"/>
        <v>0</v>
      </c>
      <c r="H175" s="46">
        <f t="shared" si="404"/>
        <v>0</v>
      </c>
      <c r="I175" s="46">
        <f>+IFERROR(I173/I$18,"nm")</f>
        <v>0</v>
      </c>
      <c r="J175" s="46"/>
    </row>
    <row r="176" spans="1:10" x14ac:dyDescent="0.25">
      <c r="A176" s="9" t="s">
        <v>136</v>
      </c>
      <c r="B176" s="9">
        <f>+Historicals!B174</f>
        <v>37</v>
      </c>
      <c r="C176" s="9">
        <f>+Historicals!C174</f>
        <v>0</v>
      </c>
      <c r="D176" s="9">
        <f>+Historicals!D174</f>
        <v>0</v>
      </c>
      <c r="E176" s="9">
        <f>+Historicals!E174</f>
        <v>0</v>
      </c>
      <c r="F176" s="9">
        <f>+Historicals!F174</f>
        <v>0</v>
      </c>
      <c r="G176" s="9">
        <f>+Historicals!G174</f>
        <v>0</v>
      </c>
      <c r="H176" s="9">
        <f>+Historicals!H174</f>
        <v>0</v>
      </c>
      <c r="I176" s="9">
        <f>+Historicals!I174</f>
        <v>0</v>
      </c>
      <c r="J176" s="9"/>
    </row>
    <row r="177" spans="1:15" x14ac:dyDescent="0.25">
      <c r="A177" s="45" t="s">
        <v>130</v>
      </c>
      <c r="B177" s="46" t="str">
        <f t="shared" ref="B177" si="405">+IFERROR(B176/A176-1,"nm")</f>
        <v>nm</v>
      </c>
      <c r="C177" s="46">
        <f t="shared" ref="C177" si="406">+IFERROR(C176/B176-1,"nm")</f>
        <v>-1</v>
      </c>
      <c r="D177" s="46" t="str">
        <f t="shared" ref="D177" si="407">+IFERROR(D176/C176-1,"nm")</f>
        <v>nm</v>
      </c>
      <c r="E177" s="46" t="str">
        <f t="shared" ref="E177" si="408">+IFERROR(E176/D176-1,"nm")</f>
        <v>nm</v>
      </c>
      <c r="F177" s="46" t="str">
        <f t="shared" ref="F177" si="409">+IFERROR(F176/E176-1,"nm")</f>
        <v>nm</v>
      </c>
      <c r="G177" s="46" t="str">
        <f t="shared" ref="G177" si="410">+IFERROR(G176/F176-1,"nm")</f>
        <v>nm</v>
      </c>
      <c r="H177" s="46" t="str">
        <f t="shared" ref="H177" si="411">+IFERROR(H176/G176-1,"nm")</f>
        <v>nm</v>
      </c>
      <c r="I177" s="46" t="str">
        <f>+IFERROR(I176/H176-1,"nm")</f>
        <v>nm</v>
      </c>
      <c r="J177" s="46"/>
    </row>
    <row r="178" spans="1:15" x14ac:dyDescent="0.25">
      <c r="A178" s="45" t="s">
        <v>134</v>
      </c>
      <c r="B178" s="46">
        <f t="shared" ref="B178" si="412">+IFERROR(B176/B$18,"nm")</f>
        <v>2.692867540029112E-3</v>
      </c>
      <c r="C178" s="46">
        <f>+IFERROR(C176/C$18,"nm")</f>
        <v>0</v>
      </c>
      <c r="D178" s="46">
        <f t="shared" ref="D178:H178" si="413">+IFERROR(D176/D$18,"nm")</f>
        <v>0</v>
      </c>
      <c r="E178" s="46">
        <f t="shared" si="413"/>
        <v>0</v>
      </c>
      <c r="F178" s="46">
        <f t="shared" si="413"/>
        <v>0</v>
      </c>
      <c r="G178" s="46">
        <f t="shared" si="413"/>
        <v>0</v>
      </c>
      <c r="H178" s="46">
        <f t="shared" si="413"/>
        <v>0</v>
      </c>
      <c r="I178" s="46">
        <f>+IFERROR(I176/I$18,"nm")</f>
        <v>0</v>
      </c>
      <c r="J178" s="46"/>
    </row>
    <row r="179" spans="1:15" x14ac:dyDescent="0.25">
      <c r="A179" s="42" t="s">
        <v>103</v>
      </c>
      <c r="B179" s="42"/>
      <c r="C179" s="42"/>
      <c r="D179" s="42"/>
      <c r="E179" s="42"/>
      <c r="F179" s="42"/>
      <c r="G179" s="42"/>
      <c r="H179" s="42"/>
      <c r="I179" s="42"/>
      <c r="J179" s="42"/>
      <c r="K179" s="38"/>
      <c r="L179" s="38"/>
      <c r="M179" s="38"/>
      <c r="N179" s="38"/>
      <c r="O179" s="38"/>
    </row>
    <row r="180" spans="1:15" x14ac:dyDescent="0.25">
      <c r="A180" s="9" t="s">
        <v>137</v>
      </c>
      <c r="B180" s="9">
        <f>B182+B186+B190</f>
        <v>3067</v>
      </c>
      <c r="C180" s="9">
        <f t="shared" ref="C180:I180" si="414">C182+C186+C190</f>
        <v>3785</v>
      </c>
      <c r="D180" s="9">
        <f t="shared" si="414"/>
        <v>4237</v>
      </c>
      <c r="E180" s="9">
        <f t="shared" si="414"/>
        <v>5134</v>
      </c>
      <c r="F180" s="9">
        <f t="shared" si="414"/>
        <v>6208</v>
      </c>
      <c r="G180" s="9">
        <f t="shared" si="414"/>
        <v>6679</v>
      </c>
      <c r="H180" s="9">
        <f t="shared" si="414"/>
        <v>8290</v>
      </c>
      <c r="I180" s="9">
        <f t="shared" si="414"/>
        <v>7547</v>
      </c>
      <c r="J180" s="9"/>
    </row>
    <row r="181" spans="1:15" x14ac:dyDescent="0.25">
      <c r="A181" s="43" t="s">
        <v>130</v>
      </c>
      <c r="B181" s="46" t="str">
        <f t="shared" ref="B181" si="415">+IFERROR(B180/A180-1,"nm")</f>
        <v>nm</v>
      </c>
      <c r="C181" s="46">
        <f t="shared" ref="C181" si="416">+IFERROR(C180/B180-1,"nm")</f>
        <v>0.23410498858819695</v>
      </c>
      <c r="D181" s="46">
        <f t="shared" ref="D181" si="417">+IFERROR(D180/C180-1,"nm")</f>
        <v>0.11941875825627468</v>
      </c>
      <c r="E181" s="46">
        <f t="shared" ref="E181" si="418">+IFERROR(E180/D180-1,"nm")</f>
        <v>0.21170639603493036</v>
      </c>
      <c r="F181" s="46">
        <f t="shared" ref="F181" si="419">+IFERROR(F180/E180-1,"nm")</f>
        <v>0.20919361121932223</v>
      </c>
      <c r="G181" s="46">
        <f t="shared" ref="G181" si="420">+IFERROR(G180/F180-1,"nm")</f>
        <v>7.5869845360824639E-2</v>
      </c>
      <c r="H181" s="46">
        <f t="shared" ref="H181" si="421">+IFERROR(H180/G180-1,"nm")</f>
        <v>0.24120377301991325</v>
      </c>
      <c r="I181" s="46">
        <f>+IFERROR(I180/H180-1,"nm")</f>
        <v>-8.9626055488540413E-2</v>
      </c>
      <c r="J181" s="46"/>
    </row>
    <row r="182" spans="1:15" x14ac:dyDescent="0.25">
      <c r="A182" s="44" t="s">
        <v>114</v>
      </c>
      <c r="B182" s="3">
        <f>+Historicals!B116</f>
        <v>2016</v>
      </c>
      <c r="C182" s="3">
        <f>+Historicals!C116</f>
        <v>2599</v>
      </c>
      <c r="D182" s="3">
        <f>+Historicals!D116</f>
        <v>2920</v>
      </c>
      <c r="E182" s="3">
        <f>+Historicals!E116</f>
        <v>3496</v>
      </c>
      <c r="F182" s="3">
        <f>+Historicals!F116</f>
        <v>4262</v>
      </c>
      <c r="G182" s="3">
        <f>+Historicals!G116</f>
        <v>4635</v>
      </c>
      <c r="H182" s="3">
        <f>+Historicals!H116</f>
        <v>5748</v>
      </c>
      <c r="I182" s="3">
        <f>+Historicals!I116</f>
        <v>5416</v>
      </c>
      <c r="J182" s="3"/>
    </row>
    <row r="183" spans="1:15" x14ac:dyDescent="0.25">
      <c r="A183" s="43" t="s">
        <v>130</v>
      </c>
      <c r="B183" s="46" t="str">
        <f t="shared" ref="B183" si="422">+IFERROR(B182/A182-1,"nm")</f>
        <v>nm</v>
      </c>
      <c r="C183" s="46">
        <f t="shared" ref="C183" si="423">+IFERROR(C182/B182-1,"nm")</f>
        <v>0.28918650793650791</v>
      </c>
      <c r="D183" s="46">
        <f t="shared" ref="D183" si="424">+IFERROR(D182/C182-1,"nm")</f>
        <v>0.12350904193920731</v>
      </c>
      <c r="E183" s="46">
        <f t="shared" ref="E183" si="425">+IFERROR(E182/D182-1,"nm")</f>
        <v>0.19726027397260282</v>
      </c>
      <c r="F183" s="46">
        <f t="shared" ref="F183" si="426">+IFERROR(F182/E182-1,"nm")</f>
        <v>0.21910755148741412</v>
      </c>
      <c r="G183" s="46">
        <f t="shared" ref="G183" si="427">+IFERROR(G182/F182-1,"nm")</f>
        <v>8.7517597372125833E-2</v>
      </c>
      <c r="H183" s="46">
        <f t="shared" ref="H183" si="428">+IFERROR(H182/G182-1,"nm")</f>
        <v>0.24012944983818763</v>
      </c>
      <c r="I183" s="46">
        <f>+IFERROR(I182/H182-1,"nm")</f>
        <v>-5.7759220598469052E-2</v>
      </c>
      <c r="J183" s="46"/>
    </row>
    <row r="184" spans="1:15" x14ac:dyDescent="0.25">
      <c r="A184" s="43" t="s">
        <v>138</v>
      </c>
      <c r="B184" s="46">
        <f>+Historicals!B362</f>
        <v>0</v>
      </c>
      <c r="C184" s="46">
        <f>+Historicals!C362</f>
        <v>0</v>
      </c>
      <c r="D184" s="46">
        <f>+Historicals!D362</f>
        <v>0</v>
      </c>
      <c r="E184" s="46">
        <f>+Historicals!E362</f>
        <v>0</v>
      </c>
      <c r="F184" s="46">
        <f>+Historicals!F362</f>
        <v>0</v>
      </c>
      <c r="G184" s="46">
        <f>+Historicals!G362</f>
        <v>0</v>
      </c>
      <c r="H184" s="46">
        <f>+Historicals!H362</f>
        <v>0</v>
      </c>
      <c r="I184" s="46">
        <f>+Historicals!I362</f>
        <v>0</v>
      </c>
      <c r="J184" s="46"/>
    </row>
    <row r="185" spans="1:15" x14ac:dyDescent="0.25">
      <c r="A185" s="43" t="s">
        <v>139</v>
      </c>
      <c r="B185" s="46" t="str">
        <f t="shared" ref="B185:H185" si="429">+IFERROR(B183-B184,"nm")</f>
        <v>nm</v>
      </c>
      <c r="C185" s="46">
        <f t="shared" si="429"/>
        <v>0.28918650793650791</v>
      </c>
      <c r="D185" s="46">
        <f t="shared" si="429"/>
        <v>0.12350904193920731</v>
      </c>
      <c r="E185" s="46">
        <f t="shared" si="429"/>
        <v>0.19726027397260282</v>
      </c>
      <c r="F185" s="46">
        <f t="shared" si="429"/>
        <v>0.21910755148741412</v>
      </c>
      <c r="G185" s="46">
        <f t="shared" si="429"/>
        <v>8.7517597372125833E-2</v>
      </c>
      <c r="H185" s="46">
        <f t="shared" si="429"/>
        <v>0.24012944983818763</v>
      </c>
      <c r="I185" s="46">
        <f>+IFERROR(I183-I184,"nm")</f>
        <v>-5.7759220598469052E-2</v>
      </c>
      <c r="J185" s="46"/>
    </row>
    <row r="186" spans="1:15" x14ac:dyDescent="0.25">
      <c r="A186" s="44" t="s">
        <v>115</v>
      </c>
      <c r="B186" s="3">
        <f>+Historicals!B117</f>
        <v>925</v>
      </c>
      <c r="C186" s="3">
        <f>+Historicals!C117</f>
        <v>1055</v>
      </c>
      <c r="D186" s="3">
        <f>+Historicals!D117</f>
        <v>1188</v>
      </c>
      <c r="E186" s="3">
        <f>+Historicals!E117</f>
        <v>1508</v>
      </c>
      <c r="F186" s="3">
        <f>+Historicals!F117</f>
        <v>1808</v>
      </c>
      <c r="G186" s="3">
        <f>+Historicals!G117</f>
        <v>1896</v>
      </c>
      <c r="H186" s="3">
        <f>+Historicals!H117</f>
        <v>2347</v>
      </c>
      <c r="I186" s="3">
        <f>+Historicals!I117</f>
        <v>1938</v>
      </c>
      <c r="J186" s="3"/>
    </row>
    <row r="187" spans="1:15" x14ac:dyDescent="0.25">
      <c r="A187" s="43" t="s">
        <v>130</v>
      </c>
      <c r="B187" s="46" t="str">
        <f t="shared" ref="B187" si="430">+IFERROR(B186/A186-1,"nm")</f>
        <v>nm</v>
      </c>
      <c r="C187" s="46">
        <f t="shared" ref="C187" si="431">+IFERROR(C186/B186-1,"nm")</f>
        <v>0.14054054054054044</v>
      </c>
      <c r="D187" s="46">
        <f t="shared" ref="D187" si="432">+IFERROR(D186/C186-1,"nm")</f>
        <v>0.12606635071090055</v>
      </c>
      <c r="E187" s="46">
        <f t="shared" ref="E187" si="433">+IFERROR(E186/D186-1,"nm")</f>
        <v>0.26936026936026947</v>
      </c>
      <c r="F187" s="46">
        <f t="shared" ref="F187" si="434">+IFERROR(F186/E186-1,"nm")</f>
        <v>0.19893899204244025</v>
      </c>
      <c r="G187" s="46">
        <f t="shared" ref="G187" si="435">+IFERROR(G186/F186-1,"nm")</f>
        <v>4.8672566371681381E-2</v>
      </c>
      <c r="H187" s="46">
        <f t="shared" ref="H187" si="436">+IFERROR(H186/G186-1,"nm")</f>
        <v>0.2378691983122363</v>
      </c>
      <c r="I187" s="46">
        <f>+IFERROR(I186/H186-1,"nm")</f>
        <v>-0.17426501917341286</v>
      </c>
      <c r="J187" s="46"/>
    </row>
    <row r="188" spans="1:15" x14ac:dyDescent="0.25">
      <c r="A188" s="43" t="s">
        <v>138</v>
      </c>
      <c r="B188" s="29">
        <v>0.12</v>
      </c>
      <c r="C188" s="29">
        <v>0.08</v>
      </c>
      <c r="D188" s="29">
        <v>0.03</v>
      </c>
      <c r="E188" s="29">
        <v>0.01</v>
      </c>
      <c r="F188" s="29">
        <v>7.0000000000000007E-2</v>
      </c>
      <c r="G188" s="29">
        <v>-0.12</v>
      </c>
      <c r="H188" s="29">
        <v>0.08</v>
      </c>
      <c r="I188" s="29">
        <v>0.09</v>
      </c>
      <c r="J188" s="29"/>
    </row>
    <row r="189" spans="1:15" x14ac:dyDescent="0.25">
      <c r="A189" s="43" t="s">
        <v>139</v>
      </c>
      <c r="B189" s="46" t="str">
        <f t="shared" ref="B189:H189" si="437">+IFERROR(B187-B188,"nm")</f>
        <v>nm</v>
      </c>
      <c r="C189" s="46">
        <f t="shared" si="437"/>
        <v>6.0540540540540436E-2</v>
      </c>
      <c r="D189" s="46">
        <f t="shared" si="437"/>
        <v>9.6066350710900555E-2</v>
      </c>
      <c r="E189" s="46">
        <f t="shared" si="437"/>
        <v>0.25936026936026946</v>
      </c>
      <c r="F189" s="46">
        <f t="shared" si="437"/>
        <v>0.12893899204244025</v>
      </c>
      <c r="G189" s="46">
        <f t="shared" si="437"/>
        <v>0.16867256637168138</v>
      </c>
      <c r="H189" s="46">
        <f t="shared" si="437"/>
        <v>0.15786919831223628</v>
      </c>
      <c r="I189" s="46">
        <f>+IFERROR(I187-I188,"nm")</f>
        <v>-0.26426501917341283</v>
      </c>
      <c r="J189" s="46"/>
    </row>
    <row r="190" spans="1:15" x14ac:dyDescent="0.25">
      <c r="A190" s="44" t="s">
        <v>116</v>
      </c>
      <c r="B190" s="3">
        <f>+Historicals!B118</f>
        <v>126</v>
      </c>
      <c r="C190" s="3">
        <f>+Historicals!C118</f>
        <v>131</v>
      </c>
      <c r="D190" s="3">
        <f>+Historicals!D118</f>
        <v>129</v>
      </c>
      <c r="E190" s="3">
        <f>+Historicals!E118</f>
        <v>130</v>
      </c>
      <c r="F190" s="3">
        <f>+Historicals!F118</f>
        <v>138</v>
      </c>
      <c r="G190" s="3">
        <f>+Historicals!G118</f>
        <v>148</v>
      </c>
      <c r="H190" s="3">
        <f>+Historicals!H118</f>
        <v>195</v>
      </c>
      <c r="I190" s="3">
        <f>+Historicals!I118</f>
        <v>193</v>
      </c>
      <c r="J190" s="3"/>
    </row>
    <row r="191" spans="1:15" x14ac:dyDescent="0.25">
      <c r="A191" s="43" t="s">
        <v>130</v>
      </c>
      <c r="B191" s="46" t="str">
        <f t="shared" ref="B191" si="438">+IFERROR(B190/A190-1,"nm")</f>
        <v>nm</v>
      </c>
      <c r="C191" s="46">
        <f t="shared" ref="C191" si="439">+IFERROR(C190/B190-1,"nm")</f>
        <v>3.9682539682539764E-2</v>
      </c>
      <c r="D191" s="46">
        <f t="shared" ref="D191" si="440">+IFERROR(D190/C190-1,"nm")</f>
        <v>-1.5267175572519109E-2</v>
      </c>
      <c r="E191" s="46">
        <f t="shared" ref="E191" si="441">+IFERROR(E190/D190-1,"nm")</f>
        <v>7.7519379844961378E-3</v>
      </c>
      <c r="F191" s="46">
        <f t="shared" ref="F191" si="442">+IFERROR(F190/E190-1,"nm")</f>
        <v>6.1538461538461542E-2</v>
      </c>
      <c r="G191" s="46">
        <f t="shared" ref="G191" si="443">+IFERROR(G190/F190-1,"nm")</f>
        <v>7.2463768115942129E-2</v>
      </c>
      <c r="H191" s="46">
        <f t="shared" ref="H191" si="444">+IFERROR(H190/G190-1,"nm")</f>
        <v>0.31756756756756754</v>
      </c>
      <c r="I191" s="46">
        <f>+IFERROR(I190/H190-1,"nm")</f>
        <v>-1.025641025641022E-2</v>
      </c>
      <c r="J191" s="46"/>
    </row>
    <row r="192" spans="1:15" x14ac:dyDescent="0.25">
      <c r="A192" s="43" t="s">
        <v>138</v>
      </c>
      <c r="B192" s="46">
        <f>+Historicals!B364</f>
        <v>0</v>
      </c>
      <c r="C192" s="46">
        <f>+Historicals!C364</f>
        <v>0</v>
      </c>
      <c r="D192" s="46">
        <f>+Historicals!D364</f>
        <v>0</v>
      </c>
      <c r="E192" s="46">
        <f>+Historicals!E364</f>
        <v>0</v>
      </c>
      <c r="F192" s="46">
        <f>+Historicals!F364</f>
        <v>0</v>
      </c>
      <c r="G192" s="46">
        <f>+Historicals!G364</f>
        <v>0</v>
      </c>
      <c r="H192" s="46">
        <f>+Historicals!H364</f>
        <v>0</v>
      </c>
      <c r="I192" s="46">
        <f>+Historicals!I364</f>
        <v>0</v>
      </c>
      <c r="J192" s="46"/>
    </row>
    <row r="193" spans="1:15" x14ac:dyDescent="0.25">
      <c r="A193" s="43" t="s">
        <v>139</v>
      </c>
      <c r="B193" s="46" t="str">
        <f t="shared" ref="B193" si="445">+IFERROR(B191-B192,"nm")</f>
        <v>nm</v>
      </c>
      <c r="C193" s="46">
        <f>+IFERROR(C191-C192,"nm")</f>
        <v>3.9682539682539764E-2</v>
      </c>
      <c r="D193" s="46">
        <f t="shared" ref="D193:H193" si="446">+IFERROR(D191-D192,"nm")</f>
        <v>-1.5267175572519109E-2</v>
      </c>
      <c r="E193" s="46">
        <f t="shared" si="446"/>
        <v>7.7519379844961378E-3</v>
      </c>
      <c r="F193" s="46">
        <f t="shared" si="446"/>
        <v>6.1538461538461542E-2</v>
      </c>
      <c r="G193" s="46">
        <f t="shared" si="446"/>
        <v>7.2463768115942129E-2</v>
      </c>
      <c r="H193" s="46">
        <f t="shared" si="446"/>
        <v>0.31756756756756754</v>
      </c>
      <c r="I193" s="46">
        <f>+IFERROR(I191-I192,"nm")</f>
        <v>-1.025641025641022E-2</v>
      </c>
      <c r="J193" s="46"/>
    </row>
    <row r="194" spans="1:15" x14ac:dyDescent="0.25">
      <c r="A194" s="9" t="s">
        <v>131</v>
      </c>
      <c r="B194" s="47">
        <f>+B200+B197</f>
        <v>1039</v>
      </c>
      <c r="C194" s="47">
        <f t="shared" ref="C194" si="447">+C200+C197</f>
        <v>1420</v>
      </c>
      <c r="D194" s="47">
        <f>+D200+D197</f>
        <v>1561</v>
      </c>
      <c r="E194" s="47">
        <f t="shared" ref="E194:H194" si="448">+E200+E197</f>
        <v>1863</v>
      </c>
      <c r="F194" s="47">
        <f t="shared" si="448"/>
        <v>2426</v>
      </c>
      <c r="G194" s="47">
        <f t="shared" si="448"/>
        <v>2534</v>
      </c>
      <c r="H194" s="47">
        <f t="shared" si="448"/>
        <v>3289</v>
      </c>
      <c r="I194" s="47">
        <f>+I200+I197</f>
        <v>2406</v>
      </c>
      <c r="J194" s="47"/>
    </row>
    <row r="195" spans="1:15" x14ac:dyDescent="0.25">
      <c r="A195" s="45" t="s">
        <v>130</v>
      </c>
      <c r="B195" s="46" t="str">
        <f t="shared" ref="B195" si="449">+IFERROR(B194/A194-1,"nm")</f>
        <v>nm</v>
      </c>
      <c r="C195" s="46">
        <f t="shared" ref="C195" si="450">+IFERROR(C194/B194-1,"nm")</f>
        <v>0.36669874879692022</v>
      </c>
      <c r="D195" s="46">
        <f t="shared" ref="D195" si="451">+IFERROR(D194/C194-1,"nm")</f>
        <v>9.9295774647887303E-2</v>
      </c>
      <c r="E195" s="46">
        <f t="shared" ref="E195" si="452">+IFERROR(E194/D194-1,"nm")</f>
        <v>0.19346572709801402</v>
      </c>
      <c r="F195" s="46">
        <f t="shared" ref="F195" si="453">+IFERROR(F194/E194-1,"nm")</f>
        <v>0.3022007514761138</v>
      </c>
      <c r="G195" s="46">
        <f t="shared" ref="G195" si="454">+IFERROR(G194/F194-1,"nm")</f>
        <v>4.4517724649629109E-2</v>
      </c>
      <c r="H195" s="46">
        <f t="shared" ref="H195" si="455">+IFERROR(H194/G194-1,"nm")</f>
        <v>0.29794790844514596</v>
      </c>
      <c r="I195" s="46">
        <f>+IFERROR(I194/H194-1,"nm")</f>
        <v>-0.26847065977500761</v>
      </c>
      <c r="J195" s="46"/>
    </row>
    <row r="196" spans="1:15" x14ac:dyDescent="0.25">
      <c r="A196" s="45" t="s">
        <v>132</v>
      </c>
      <c r="B196" s="46">
        <f>+IFERROR(B194/B$18,"nm")</f>
        <v>7.5618631732168845E-2</v>
      </c>
      <c r="C196" s="46">
        <f t="shared" ref="C196:H196" si="456">+IFERROR(C194/C$18,"nm")</f>
        <v>9.6179897046870771E-2</v>
      </c>
      <c r="D196" s="46">
        <f t="shared" si="456"/>
        <v>0.10258937960042061</v>
      </c>
      <c r="E196" s="46">
        <f t="shared" si="456"/>
        <v>0.12541231908448333</v>
      </c>
      <c r="F196" s="46">
        <f t="shared" si="456"/>
        <v>0.15255942648723431</v>
      </c>
      <c r="G196" s="46">
        <f t="shared" si="456"/>
        <v>0.17495167080916874</v>
      </c>
      <c r="H196" s="46">
        <f t="shared" si="456"/>
        <v>0.19145468304325047</v>
      </c>
      <c r="I196" s="46">
        <f>+IFERROR(I194/I$18,"nm")</f>
        <v>0.13109573366752031</v>
      </c>
      <c r="J196" s="46"/>
    </row>
    <row r="197" spans="1:15" x14ac:dyDescent="0.25">
      <c r="A197" s="9" t="s">
        <v>133</v>
      </c>
      <c r="B197" s="9">
        <f>+Historicals!B187</f>
        <v>46</v>
      </c>
      <c r="C197" s="9">
        <f>+Historicals!C187</f>
        <v>48</v>
      </c>
      <c r="D197" s="9">
        <f>+Historicals!D187</f>
        <v>54</v>
      </c>
      <c r="E197" s="9">
        <f>+Historicals!E187</f>
        <v>56</v>
      </c>
      <c r="F197" s="9">
        <f>+Historicals!F187</f>
        <v>50</v>
      </c>
      <c r="G197" s="9">
        <f>+Historicals!G187</f>
        <v>44</v>
      </c>
      <c r="H197" s="9">
        <f>+Historicals!H187</f>
        <v>46</v>
      </c>
      <c r="I197" s="9">
        <f>+Historicals!I187</f>
        <v>41</v>
      </c>
      <c r="J197" s="9"/>
    </row>
    <row r="198" spans="1:15" x14ac:dyDescent="0.25">
      <c r="A198" s="45" t="s">
        <v>130</v>
      </c>
      <c r="B198" s="46" t="str">
        <f>+IFERROR(B197/A197-1,"nm")</f>
        <v>nm</v>
      </c>
      <c r="C198" s="46">
        <f t="shared" ref="C198" si="457">+IFERROR(C197/B197-1,"nm")</f>
        <v>4.3478260869565188E-2</v>
      </c>
      <c r="D198" s="46">
        <f t="shared" ref="D198" si="458">+IFERROR(D197/C197-1,"nm")</f>
        <v>0.125</v>
      </c>
      <c r="E198" s="46">
        <f t="shared" ref="E198" si="459">+IFERROR(E197/D197-1,"nm")</f>
        <v>3.7037037037036979E-2</v>
      </c>
      <c r="F198" s="46">
        <f t="shared" ref="F198" si="460">+IFERROR(F197/E197-1,"nm")</f>
        <v>-0.1071428571428571</v>
      </c>
      <c r="G198" s="46">
        <f t="shared" ref="G198" si="461">+IFERROR(G197/F197-1,"nm")</f>
        <v>-0.12</v>
      </c>
      <c r="H198" s="46">
        <f t="shared" ref="H198" si="462">+IFERROR(H197/G197-1,"nm")</f>
        <v>4.5454545454545414E-2</v>
      </c>
      <c r="I198" s="46">
        <f>+IFERROR(I197/H197-1,"nm")</f>
        <v>-0.10869565217391308</v>
      </c>
      <c r="J198" s="46"/>
    </row>
    <row r="199" spans="1:15" x14ac:dyDescent="0.25">
      <c r="A199" s="45" t="s">
        <v>134</v>
      </c>
      <c r="B199" s="46">
        <f>+IFERROR(B197/B$18,"nm")</f>
        <v>3.3478893740902477E-3</v>
      </c>
      <c r="C199" s="46">
        <f t="shared" ref="C199:H199" si="463">+IFERROR(C197/C$18,"nm")</f>
        <v>3.251151449471688E-3</v>
      </c>
      <c r="D199" s="46">
        <f t="shared" si="463"/>
        <v>3.5488958990536278E-3</v>
      </c>
      <c r="E199" s="46">
        <f t="shared" si="463"/>
        <v>3.7697744867048132E-3</v>
      </c>
      <c r="F199" s="46">
        <f t="shared" si="463"/>
        <v>3.1442585838259338E-3</v>
      </c>
      <c r="G199" s="46">
        <f t="shared" si="463"/>
        <v>3.0378348522507597E-3</v>
      </c>
      <c r="H199" s="46">
        <f t="shared" si="463"/>
        <v>2.6776878747307759E-3</v>
      </c>
      <c r="I199" s="46">
        <f>+IFERROR(I197/I$18,"nm")</f>
        <v>2.2339671988230807E-3</v>
      </c>
      <c r="J199" s="46"/>
    </row>
    <row r="200" spans="1:15" x14ac:dyDescent="0.25">
      <c r="A200" s="9" t="s">
        <v>135</v>
      </c>
      <c r="B200" s="9">
        <f>+Historicals!B140</f>
        <v>993</v>
      </c>
      <c r="C200" s="9">
        <f>+Historicals!C140</f>
        <v>1372</v>
      </c>
      <c r="D200" s="9">
        <f>+Historicals!D140</f>
        <v>1507</v>
      </c>
      <c r="E200" s="9">
        <f>+Historicals!E140</f>
        <v>1807</v>
      </c>
      <c r="F200" s="9">
        <f>+Historicals!F140</f>
        <v>2376</v>
      </c>
      <c r="G200" s="9">
        <f>+Historicals!G140</f>
        <v>2490</v>
      </c>
      <c r="H200" s="9">
        <f>+Historicals!H140</f>
        <v>3243</v>
      </c>
      <c r="I200" s="9">
        <f>+Historicals!I140</f>
        <v>2365</v>
      </c>
      <c r="J200" s="9"/>
    </row>
    <row r="201" spans="1:15" x14ac:dyDescent="0.25">
      <c r="A201" s="45" t="s">
        <v>130</v>
      </c>
      <c r="B201" s="46" t="str">
        <f t="shared" ref="B201" si="464">+IFERROR(B200/A200-1,"nm")</f>
        <v>nm</v>
      </c>
      <c r="C201" s="46">
        <f t="shared" ref="C201" si="465">+IFERROR(C200/B200-1,"nm")</f>
        <v>0.38167170191339372</v>
      </c>
      <c r="D201" s="46">
        <f t="shared" ref="D201" si="466">+IFERROR(D200/C200-1,"nm")</f>
        <v>9.8396501457725938E-2</v>
      </c>
      <c r="E201" s="46">
        <f t="shared" ref="E201" si="467">+IFERROR(E200/D200-1,"nm")</f>
        <v>0.19907100199071004</v>
      </c>
      <c r="F201" s="46">
        <f t="shared" ref="F201" si="468">+IFERROR(F200/E200-1,"nm")</f>
        <v>0.31488655229662421</v>
      </c>
      <c r="G201" s="46">
        <f t="shared" ref="G201" si="469">+IFERROR(G200/F200-1,"nm")</f>
        <v>4.7979797979798011E-2</v>
      </c>
      <c r="H201" s="46">
        <f t="shared" ref="H201" si="470">+IFERROR(H200/G200-1,"nm")</f>
        <v>0.30240963855421676</v>
      </c>
      <c r="I201" s="46">
        <f>+IFERROR(I200/H200-1,"nm")</f>
        <v>-0.27073697193956214</v>
      </c>
      <c r="J201" s="46"/>
    </row>
    <row r="202" spans="1:15" x14ac:dyDescent="0.25">
      <c r="A202" s="45" t="s">
        <v>132</v>
      </c>
      <c r="B202" s="46">
        <f t="shared" ref="B202:H202" si="471">+IFERROR(B200/B$18,"nm")</f>
        <v>7.2270742358078607E-2</v>
      </c>
      <c r="C202" s="46">
        <f t="shared" si="471"/>
        <v>9.2928745597399082E-2</v>
      </c>
      <c r="D202" s="46">
        <f t="shared" si="471"/>
        <v>9.9040483701366977E-2</v>
      </c>
      <c r="E202" s="46">
        <f t="shared" si="471"/>
        <v>0.12164254459777853</v>
      </c>
      <c r="F202" s="46">
        <f t="shared" si="471"/>
        <v>0.14941516790340836</v>
      </c>
      <c r="G202" s="46">
        <f t="shared" si="471"/>
        <v>0.17191383595691798</v>
      </c>
      <c r="H202" s="46">
        <f t="shared" si="471"/>
        <v>0.1887769951685197</v>
      </c>
      <c r="I202" s="46">
        <f>+IFERROR(I200/I$18,"nm")</f>
        <v>0.12886176646869721</v>
      </c>
      <c r="J202" s="46"/>
    </row>
    <row r="203" spans="1:15" x14ac:dyDescent="0.25">
      <c r="A203" s="9" t="s">
        <v>136</v>
      </c>
      <c r="B203" s="9">
        <f>+Historicals!B172</f>
        <v>69</v>
      </c>
      <c r="C203" s="9">
        <f>+Historicals!C172</f>
        <v>44</v>
      </c>
      <c r="D203" s="9">
        <f>+Historicals!D172</f>
        <v>51</v>
      </c>
      <c r="E203" s="9">
        <f>+Historicals!E172</f>
        <v>76</v>
      </c>
      <c r="F203" s="9">
        <f>+Historicals!F172</f>
        <v>49</v>
      </c>
      <c r="G203" s="9">
        <f>+Historicals!G172</f>
        <v>28</v>
      </c>
      <c r="H203" s="9">
        <f>+Historicals!H172</f>
        <v>94</v>
      </c>
      <c r="I203" s="9">
        <f>+Historicals!I172</f>
        <v>78</v>
      </c>
      <c r="J203" s="9"/>
    </row>
    <row r="204" spans="1:15" x14ac:dyDescent="0.25">
      <c r="A204" s="45" t="s">
        <v>130</v>
      </c>
      <c r="B204" s="46" t="str">
        <f t="shared" ref="B204" si="472">+IFERROR(B203/A203-1,"nm")</f>
        <v>nm</v>
      </c>
      <c r="C204" s="46">
        <f t="shared" ref="C204" si="473">+IFERROR(C203/B203-1,"nm")</f>
        <v>-0.3623188405797102</v>
      </c>
      <c r="D204" s="46">
        <f t="shared" ref="D204" si="474">+IFERROR(D203/C203-1,"nm")</f>
        <v>0.15909090909090917</v>
      </c>
      <c r="E204" s="46">
        <f t="shared" ref="E204" si="475">+IFERROR(E203/D203-1,"nm")</f>
        <v>0.49019607843137258</v>
      </c>
      <c r="F204" s="46">
        <f t="shared" ref="F204" si="476">+IFERROR(F203/E203-1,"nm")</f>
        <v>-0.35526315789473684</v>
      </c>
      <c r="G204" s="46">
        <f t="shared" ref="G204" si="477">+IFERROR(G203/F203-1,"nm")</f>
        <v>-0.4285714285714286</v>
      </c>
      <c r="H204" s="46">
        <f t="shared" ref="H204" si="478">+IFERROR(H203/G203-1,"nm")</f>
        <v>2.3571428571428572</v>
      </c>
      <c r="I204" s="46">
        <f>+IFERROR(I203/H203-1,"nm")</f>
        <v>-0.17021276595744683</v>
      </c>
      <c r="J204" s="46"/>
    </row>
    <row r="205" spans="1:15" x14ac:dyDescent="0.25">
      <c r="A205" s="45" t="s">
        <v>134</v>
      </c>
      <c r="B205" s="46">
        <f t="shared" ref="B205" si="479">+IFERROR(B203/B$18,"nm")</f>
        <v>5.0218340611353713E-3</v>
      </c>
      <c r="C205" s="46">
        <f>+IFERROR(C203/C$18,"nm")</f>
        <v>2.980222162015714E-3</v>
      </c>
      <c r="D205" s="46">
        <f t="shared" ref="D205:H205" si="480">+IFERROR(D203/D$18,"nm")</f>
        <v>3.3517350157728706E-3</v>
      </c>
      <c r="E205" s="46">
        <f t="shared" si="480"/>
        <v>5.1161225176708175E-3</v>
      </c>
      <c r="F205" s="46">
        <f t="shared" si="480"/>
        <v>3.081373412149415E-3</v>
      </c>
      <c r="G205" s="46">
        <f t="shared" si="480"/>
        <v>1.9331676332504833E-3</v>
      </c>
      <c r="H205" s="46">
        <f t="shared" si="480"/>
        <v>5.4717969614063678E-3</v>
      </c>
      <c r="I205" s="46">
        <f>+IFERROR(I203/I$18,"nm")</f>
        <v>4.2499863782487881E-3</v>
      </c>
      <c r="J205" s="46"/>
    </row>
    <row r="206" spans="1:15" x14ac:dyDescent="0.25">
      <c r="A206" s="42" t="s">
        <v>157</v>
      </c>
      <c r="B206" s="42"/>
      <c r="C206" s="42"/>
      <c r="D206" s="42"/>
      <c r="E206" s="42"/>
      <c r="F206" s="42"/>
      <c r="G206" s="42"/>
      <c r="H206" s="42"/>
      <c r="I206" s="42"/>
      <c r="J206" s="42"/>
      <c r="K206" s="38"/>
      <c r="L206" s="38"/>
      <c r="M206" s="38"/>
      <c r="N206" s="38"/>
      <c r="O206" s="38"/>
    </row>
    <row r="207" spans="1:15" x14ac:dyDescent="0.25">
      <c r="A207" s="9" t="s">
        <v>137</v>
      </c>
      <c r="B207" s="9">
        <f>B209+B213+B217</f>
        <v>0</v>
      </c>
      <c r="C207" s="9">
        <f t="shared" ref="C207:I207" si="481">C209+C213+C217</f>
        <v>0</v>
      </c>
      <c r="D207" s="9">
        <f t="shared" si="481"/>
        <v>4737</v>
      </c>
      <c r="E207" s="9">
        <f t="shared" si="481"/>
        <v>5166</v>
      </c>
      <c r="F207" s="9">
        <f t="shared" si="481"/>
        <v>5254</v>
      </c>
      <c r="G207" s="9">
        <f t="shared" si="481"/>
        <v>5028</v>
      </c>
      <c r="H207" s="9">
        <f t="shared" si="481"/>
        <v>5343</v>
      </c>
      <c r="I207" s="9">
        <f t="shared" si="481"/>
        <v>5955</v>
      </c>
      <c r="J207" s="9"/>
    </row>
    <row r="208" spans="1:15" x14ac:dyDescent="0.25">
      <c r="A208" s="43" t="s">
        <v>130</v>
      </c>
      <c r="B208" s="46" t="str">
        <f t="shared" ref="B208" si="482">+IFERROR(B207/A207-1,"nm")</f>
        <v>nm</v>
      </c>
      <c r="C208" s="46" t="str">
        <f t="shared" ref="C208" si="483">+IFERROR(C207/B207-1,"nm")</f>
        <v>nm</v>
      </c>
      <c r="D208" s="46" t="str">
        <f t="shared" ref="D208" si="484">+IFERROR(D207/C207-1,"nm")</f>
        <v>nm</v>
      </c>
      <c r="E208" s="46">
        <f t="shared" ref="E208" si="485">+IFERROR(E207/D207-1,"nm")</f>
        <v>9.0563647878403986E-2</v>
      </c>
      <c r="F208" s="46">
        <f t="shared" ref="F208" si="486">+IFERROR(F207/E207-1,"nm")</f>
        <v>1.7034456058846237E-2</v>
      </c>
      <c r="G208" s="46">
        <f t="shared" ref="G208" si="487">+IFERROR(G207/F207-1,"nm")</f>
        <v>-4.3014845831747195E-2</v>
      </c>
      <c r="H208" s="46">
        <f t="shared" ref="H208" si="488">+IFERROR(H207/G207-1,"nm")</f>
        <v>6.2649164677804237E-2</v>
      </c>
      <c r="I208" s="46">
        <f>+IFERROR(I207/H207-1,"nm")</f>
        <v>0.11454239191465465</v>
      </c>
      <c r="J208" s="46"/>
    </row>
    <row r="209" spans="1:10" x14ac:dyDescent="0.25">
      <c r="A209" s="44" t="s">
        <v>114</v>
      </c>
      <c r="B209" s="3">
        <f>+Historicals!B120</f>
        <v>0</v>
      </c>
      <c r="C209" s="3">
        <f>+Historicals!C120</f>
        <v>0</v>
      </c>
      <c r="D209" s="3">
        <f>+Historicals!D120</f>
        <v>3285</v>
      </c>
      <c r="E209" s="3">
        <f>+Historicals!E120</f>
        <v>3575</v>
      </c>
      <c r="F209" s="3">
        <f>+Historicals!F120</f>
        <v>3622</v>
      </c>
      <c r="G209" s="3">
        <f>+Historicals!G120</f>
        <v>3449</v>
      </c>
      <c r="H209" s="3">
        <f>+Historicals!H120</f>
        <v>3659</v>
      </c>
      <c r="I209" s="3">
        <f>+Historicals!I120</f>
        <v>4111</v>
      </c>
      <c r="J209" s="3"/>
    </row>
    <row r="210" spans="1:10" x14ac:dyDescent="0.25">
      <c r="A210" s="43" t="s">
        <v>130</v>
      </c>
      <c r="B210" s="46" t="str">
        <f t="shared" ref="B210" si="489">+IFERROR(B209/A209-1,"nm")</f>
        <v>nm</v>
      </c>
      <c r="C210" s="46" t="str">
        <f t="shared" ref="C210" si="490">+IFERROR(C209/B209-1,"nm")</f>
        <v>nm</v>
      </c>
      <c r="D210" s="46" t="str">
        <f t="shared" ref="D210" si="491">+IFERROR(D209/C209-1,"nm")</f>
        <v>nm</v>
      </c>
      <c r="E210" s="46">
        <f t="shared" ref="E210" si="492">+IFERROR(E209/D209-1,"nm")</f>
        <v>8.8280060882800715E-2</v>
      </c>
      <c r="F210" s="46">
        <f t="shared" ref="F210" si="493">+IFERROR(F209/E209-1,"nm")</f>
        <v>1.3146853146853044E-2</v>
      </c>
      <c r="G210" s="46">
        <f t="shared" ref="G210" si="494">+IFERROR(G209/F209-1,"nm")</f>
        <v>-4.7763666482606326E-2</v>
      </c>
      <c r="H210" s="46">
        <f t="shared" ref="H210" si="495">+IFERROR(H209/G209-1,"nm")</f>
        <v>6.0887213685126174E-2</v>
      </c>
      <c r="I210" s="46">
        <f>+IFERROR(I209/H209-1,"nm")</f>
        <v>0.12353101940420874</v>
      </c>
      <c r="J210" s="46"/>
    </row>
    <row r="211" spans="1:10" x14ac:dyDescent="0.25">
      <c r="A211" s="43" t="s">
        <v>138</v>
      </c>
      <c r="B211" s="46">
        <f>+Historicals!B389</f>
        <v>0</v>
      </c>
      <c r="C211" s="46">
        <f>+Historicals!C389</f>
        <v>0</v>
      </c>
      <c r="D211" s="46">
        <f>+Historicals!D389</f>
        <v>0</v>
      </c>
      <c r="E211" s="46">
        <f>+Historicals!E389</f>
        <v>0</v>
      </c>
      <c r="F211" s="46">
        <f>+Historicals!F389</f>
        <v>0</v>
      </c>
      <c r="G211" s="46">
        <f>+Historicals!G389</f>
        <v>0</v>
      </c>
      <c r="H211" s="46">
        <f>+Historicals!H389</f>
        <v>0</v>
      </c>
      <c r="I211" s="46">
        <f>+Historicals!I389</f>
        <v>0</v>
      </c>
      <c r="J211" s="46"/>
    </row>
    <row r="212" spans="1:10" x14ac:dyDescent="0.25">
      <c r="A212" s="43" t="s">
        <v>139</v>
      </c>
      <c r="B212" s="46" t="str">
        <f t="shared" ref="B212:H212" si="496">+IFERROR(B210-B211,"nm")</f>
        <v>nm</v>
      </c>
      <c r="C212" s="46" t="str">
        <f t="shared" si="496"/>
        <v>nm</v>
      </c>
      <c r="D212" s="46" t="str">
        <f t="shared" si="496"/>
        <v>nm</v>
      </c>
      <c r="E212" s="46">
        <f t="shared" si="496"/>
        <v>8.8280060882800715E-2</v>
      </c>
      <c r="F212" s="46">
        <f t="shared" si="496"/>
        <v>1.3146853146853044E-2</v>
      </c>
      <c r="G212" s="46">
        <f t="shared" si="496"/>
        <v>-4.7763666482606326E-2</v>
      </c>
      <c r="H212" s="46">
        <f t="shared" si="496"/>
        <v>6.0887213685126174E-2</v>
      </c>
      <c r="I212" s="46">
        <f>+IFERROR(I210-I211,"nm")</f>
        <v>0.12353101940420874</v>
      </c>
      <c r="J212" s="46"/>
    </row>
    <row r="213" spans="1:10" x14ac:dyDescent="0.25">
      <c r="A213" s="44" t="s">
        <v>115</v>
      </c>
      <c r="B213" s="3">
        <f>+Historicals!B121</f>
        <v>0</v>
      </c>
      <c r="C213" s="3">
        <f>+Historicals!C121</f>
        <v>0</v>
      </c>
      <c r="D213" s="3">
        <f>+Historicals!D121</f>
        <v>1185</v>
      </c>
      <c r="E213" s="3">
        <f>+Historicals!E121</f>
        <v>1347</v>
      </c>
      <c r="F213" s="3">
        <f>+Historicals!F121</f>
        <v>1395</v>
      </c>
      <c r="G213" s="3">
        <f>+Historicals!G121</f>
        <v>1365</v>
      </c>
      <c r="H213" s="3">
        <f>+Historicals!H121</f>
        <v>1494</v>
      </c>
      <c r="I213" s="3">
        <f>+Historicals!I121</f>
        <v>1610</v>
      </c>
      <c r="J213" s="3"/>
    </row>
    <row r="214" spans="1:10" x14ac:dyDescent="0.25">
      <c r="A214" s="43" t="s">
        <v>130</v>
      </c>
      <c r="B214" s="46" t="str">
        <f t="shared" ref="B214" si="497">+IFERROR(B213/A213-1,"nm")</f>
        <v>nm</v>
      </c>
      <c r="C214" s="46" t="str">
        <f t="shared" ref="C214" si="498">+IFERROR(C213/B213-1,"nm")</f>
        <v>nm</v>
      </c>
      <c r="D214" s="46" t="str">
        <f t="shared" ref="D214" si="499">+IFERROR(D213/C213-1,"nm")</f>
        <v>nm</v>
      </c>
      <c r="E214" s="46">
        <f t="shared" ref="E214" si="500">+IFERROR(E213/D213-1,"nm")</f>
        <v>0.13670886075949373</v>
      </c>
      <c r="F214" s="46">
        <f t="shared" ref="F214" si="501">+IFERROR(F213/E213-1,"nm")</f>
        <v>3.563474387527843E-2</v>
      </c>
      <c r="G214" s="46">
        <f t="shared" ref="G214" si="502">+IFERROR(G213/F213-1,"nm")</f>
        <v>-2.1505376344086002E-2</v>
      </c>
      <c r="H214" s="46">
        <f t="shared" ref="H214" si="503">+IFERROR(H213/G213-1,"nm")</f>
        <v>9.4505494505494614E-2</v>
      </c>
      <c r="I214" s="46">
        <f>+IFERROR(I213/H213-1,"nm")</f>
        <v>7.7643908969210251E-2</v>
      </c>
      <c r="J214" s="46"/>
    </row>
    <row r="215" spans="1:10" x14ac:dyDescent="0.25">
      <c r="A215" s="43" t="s">
        <v>138</v>
      </c>
      <c r="B215" s="29">
        <v>0.12</v>
      </c>
      <c r="C215" s="29">
        <v>0.08</v>
      </c>
      <c r="D215" s="29">
        <v>0.03</v>
      </c>
      <c r="E215" s="29">
        <v>0.01</v>
      </c>
      <c r="F215" s="29">
        <v>7.0000000000000007E-2</v>
      </c>
      <c r="G215" s="29">
        <v>-0.12</v>
      </c>
      <c r="H215" s="29">
        <v>0.08</v>
      </c>
      <c r="I215" s="29">
        <v>0.09</v>
      </c>
      <c r="J215" s="29"/>
    </row>
    <row r="216" spans="1:10" x14ac:dyDescent="0.25">
      <c r="A216" s="43" t="s">
        <v>139</v>
      </c>
      <c r="B216" s="46" t="str">
        <f t="shared" ref="B216:H216" si="504">+IFERROR(B214-B215,"nm")</f>
        <v>nm</v>
      </c>
      <c r="C216" s="46" t="str">
        <f t="shared" si="504"/>
        <v>nm</v>
      </c>
      <c r="D216" s="46" t="str">
        <f t="shared" si="504"/>
        <v>nm</v>
      </c>
      <c r="E216" s="46">
        <f t="shared" si="504"/>
        <v>0.12670886075949372</v>
      </c>
      <c r="F216" s="46">
        <f t="shared" si="504"/>
        <v>-3.4365256124721577E-2</v>
      </c>
      <c r="G216" s="46">
        <f t="shared" si="504"/>
        <v>9.8494623655913993E-2</v>
      </c>
      <c r="H216" s="46">
        <f t="shared" si="504"/>
        <v>1.4505494505494612E-2</v>
      </c>
      <c r="I216" s="46">
        <f>+IFERROR(I214-I215,"nm")</f>
        <v>-1.2356091030789745E-2</v>
      </c>
      <c r="J216" s="46"/>
    </row>
    <row r="217" spans="1:10" x14ac:dyDescent="0.25">
      <c r="A217" s="44" t="s">
        <v>116</v>
      </c>
      <c r="B217" s="3">
        <f>+Historicals!B122</f>
        <v>0</v>
      </c>
      <c r="C217" s="3">
        <f>+Historicals!C122</f>
        <v>0</v>
      </c>
      <c r="D217" s="3">
        <f>+Historicals!D122</f>
        <v>267</v>
      </c>
      <c r="E217" s="3">
        <f>+Historicals!E122</f>
        <v>244</v>
      </c>
      <c r="F217" s="3">
        <f>+Historicals!F122</f>
        <v>237</v>
      </c>
      <c r="G217" s="3">
        <f>+Historicals!G122</f>
        <v>214</v>
      </c>
      <c r="H217" s="3">
        <f>+Historicals!H122</f>
        <v>190</v>
      </c>
      <c r="I217" s="3">
        <f>+Historicals!I122</f>
        <v>234</v>
      </c>
      <c r="J217" s="3"/>
    </row>
    <row r="218" spans="1:10" x14ac:dyDescent="0.25">
      <c r="A218" s="43" t="s">
        <v>130</v>
      </c>
      <c r="B218" s="46" t="str">
        <f t="shared" ref="B218" si="505">+IFERROR(B217/A217-1,"nm")</f>
        <v>nm</v>
      </c>
      <c r="C218" s="46" t="str">
        <f t="shared" ref="C218" si="506">+IFERROR(C217/B217-1,"nm")</f>
        <v>nm</v>
      </c>
      <c r="D218" s="46" t="str">
        <f t="shared" ref="D218" si="507">+IFERROR(D217/C217-1,"nm")</f>
        <v>nm</v>
      </c>
      <c r="E218" s="46">
        <f t="shared" ref="E218" si="508">+IFERROR(E217/D217-1,"nm")</f>
        <v>-8.6142322097378266E-2</v>
      </c>
      <c r="F218" s="46">
        <f t="shared" ref="F218" si="509">+IFERROR(F217/E217-1,"nm")</f>
        <v>-2.8688524590163911E-2</v>
      </c>
      <c r="G218" s="46">
        <f t="shared" ref="G218" si="510">+IFERROR(G217/F217-1,"nm")</f>
        <v>-9.7046413502109741E-2</v>
      </c>
      <c r="H218" s="46">
        <f t="shared" ref="H218" si="511">+IFERROR(H217/G217-1,"nm")</f>
        <v>-0.11214953271028039</v>
      </c>
      <c r="I218" s="46">
        <f>+IFERROR(I217/H217-1,"nm")</f>
        <v>0.23157894736842111</v>
      </c>
      <c r="J218" s="46"/>
    </row>
    <row r="219" spans="1:10" x14ac:dyDescent="0.25">
      <c r="A219" s="43" t="s">
        <v>138</v>
      </c>
      <c r="B219" s="46">
        <f>+Historicals!B391</f>
        <v>0</v>
      </c>
      <c r="C219" s="46">
        <f>+Historicals!C391</f>
        <v>0</v>
      </c>
      <c r="D219" s="46">
        <f>+Historicals!D391</f>
        <v>0</v>
      </c>
      <c r="E219" s="46">
        <f>+Historicals!E391</f>
        <v>0</v>
      </c>
      <c r="F219" s="46">
        <f>+Historicals!F391</f>
        <v>0</v>
      </c>
      <c r="G219" s="46">
        <f>+Historicals!G391</f>
        <v>0</v>
      </c>
      <c r="H219" s="46">
        <f>+Historicals!H391</f>
        <v>0</v>
      </c>
      <c r="I219" s="46">
        <f>+Historicals!I391</f>
        <v>0</v>
      </c>
      <c r="J219" s="46"/>
    </row>
    <row r="220" spans="1:10" x14ac:dyDescent="0.25">
      <c r="A220" s="43" t="s">
        <v>139</v>
      </c>
      <c r="B220" s="46" t="str">
        <f t="shared" ref="B220" si="512">+IFERROR(B218-B219,"nm")</f>
        <v>nm</v>
      </c>
      <c r="C220" s="46" t="str">
        <f>+IFERROR(C218-C219,"nm")</f>
        <v>nm</v>
      </c>
      <c r="D220" s="46" t="str">
        <f t="shared" ref="D220:H220" si="513">+IFERROR(D218-D219,"nm")</f>
        <v>nm</v>
      </c>
      <c r="E220" s="46">
        <f t="shared" si="513"/>
        <v>-8.6142322097378266E-2</v>
      </c>
      <c r="F220" s="46">
        <f t="shared" si="513"/>
        <v>-2.8688524590163911E-2</v>
      </c>
      <c r="G220" s="46">
        <f t="shared" si="513"/>
        <v>-9.7046413502109741E-2</v>
      </c>
      <c r="H220" s="46">
        <f t="shared" si="513"/>
        <v>-0.11214953271028039</v>
      </c>
      <c r="I220" s="46">
        <f>+IFERROR(I218-I219,"nm")</f>
        <v>0.23157894736842111</v>
      </c>
      <c r="J220" s="46"/>
    </row>
    <row r="221" spans="1:10" x14ac:dyDescent="0.25">
      <c r="A221" s="9" t="s">
        <v>131</v>
      </c>
      <c r="B221" s="47">
        <f>+B227+B224</f>
        <v>0</v>
      </c>
      <c r="C221" s="47">
        <f t="shared" ref="C221" si="514">+C227+C224</f>
        <v>42</v>
      </c>
      <c r="D221" s="47">
        <f>+D227+D224</f>
        <v>1034</v>
      </c>
      <c r="E221" s="47">
        <f t="shared" ref="E221:H221" si="515">+E227+E224</f>
        <v>1244</v>
      </c>
      <c r="F221" s="47">
        <f t="shared" si="515"/>
        <v>1376</v>
      </c>
      <c r="G221" s="47">
        <f t="shared" si="515"/>
        <v>1230</v>
      </c>
      <c r="H221" s="47">
        <f t="shared" si="515"/>
        <v>1573</v>
      </c>
      <c r="I221" s="47">
        <f>+I227+I224</f>
        <v>1938</v>
      </c>
      <c r="J221" s="47"/>
    </row>
    <row r="222" spans="1:10" x14ac:dyDescent="0.25">
      <c r="A222" s="45" t="s">
        <v>130</v>
      </c>
      <c r="B222" s="46" t="str">
        <f t="shared" ref="B222" si="516">+IFERROR(B221/A221-1,"nm")</f>
        <v>nm</v>
      </c>
      <c r="C222" s="46" t="str">
        <f t="shared" ref="C222" si="517">+IFERROR(C221/B221-1,"nm")</f>
        <v>nm</v>
      </c>
      <c r="D222" s="46">
        <f t="shared" ref="D222" si="518">+IFERROR(D221/C221-1,"nm")</f>
        <v>23.61904761904762</v>
      </c>
      <c r="E222" s="46">
        <f t="shared" ref="E222" si="519">+IFERROR(E221/D221-1,"nm")</f>
        <v>0.20309477756286265</v>
      </c>
      <c r="F222" s="46">
        <f t="shared" ref="F222" si="520">+IFERROR(F221/E221-1,"nm")</f>
        <v>0.10610932475884249</v>
      </c>
      <c r="G222" s="46">
        <f t="shared" ref="G222" si="521">+IFERROR(G221/F221-1,"nm")</f>
        <v>-0.10610465116279066</v>
      </c>
      <c r="H222" s="46">
        <f t="shared" ref="H222" si="522">+IFERROR(H221/G221-1,"nm")</f>
        <v>0.27886178861788613</v>
      </c>
      <c r="I222" s="46">
        <f>+IFERROR(I221/H221-1,"nm")</f>
        <v>0.23204068658614108</v>
      </c>
      <c r="J222" s="46"/>
    </row>
    <row r="223" spans="1:10" x14ac:dyDescent="0.25">
      <c r="A223" s="45" t="s">
        <v>132</v>
      </c>
      <c r="B223" s="46">
        <f>+IFERROR(B221/B$18,"nm")</f>
        <v>0</v>
      </c>
      <c r="C223" s="46">
        <f t="shared" ref="C223:H223" si="523">+IFERROR(C221/C$18,"nm")</f>
        <v>2.8447575182877268E-3</v>
      </c>
      <c r="D223" s="46">
        <f t="shared" si="523"/>
        <v>6.7954784437434274E-2</v>
      </c>
      <c r="E223" s="46">
        <f t="shared" si="523"/>
        <v>8.374284752608549E-2</v>
      </c>
      <c r="F223" s="46">
        <f t="shared" si="523"/>
        <v>8.6529996226889699E-2</v>
      </c>
      <c r="G223" s="46">
        <f t="shared" si="523"/>
        <v>8.4921292460646225E-2</v>
      </c>
      <c r="H223" s="46">
        <f t="shared" si="523"/>
        <v>9.1565283194598057E-2</v>
      </c>
      <c r="I223" s="46">
        <f>+IFERROR(I221/I$18,"nm")</f>
        <v>0.10559581539802756</v>
      </c>
      <c r="J223" s="46"/>
    </row>
    <row r="224" spans="1:10" x14ac:dyDescent="0.25">
      <c r="A224" s="9" t="s">
        <v>133</v>
      </c>
      <c r="B224" s="9">
        <f>+Historicals!B190</f>
        <v>0</v>
      </c>
      <c r="C224" s="9">
        <f>+Historicals!C190</f>
        <v>42</v>
      </c>
      <c r="D224" s="9">
        <f>+Historicals!D190</f>
        <v>54</v>
      </c>
      <c r="E224" s="9">
        <f>+Historicals!E190</f>
        <v>55</v>
      </c>
      <c r="F224" s="9">
        <f>+Historicals!F190</f>
        <v>53</v>
      </c>
      <c r="G224" s="9">
        <f>+Historicals!G190</f>
        <v>46</v>
      </c>
      <c r="H224" s="9">
        <f>+Historicals!H190</f>
        <v>43</v>
      </c>
      <c r="I224" s="9">
        <f>+Historicals!I190</f>
        <v>42</v>
      </c>
      <c r="J224" s="9"/>
    </row>
    <row r="225" spans="1:15" x14ac:dyDescent="0.25">
      <c r="A225" s="45" t="s">
        <v>130</v>
      </c>
      <c r="B225" s="46" t="str">
        <f>+IFERROR(B224/A224-1,"nm")</f>
        <v>nm</v>
      </c>
      <c r="C225" s="46" t="str">
        <f t="shared" ref="C225" si="524">+IFERROR(C224/B224-1,"nm")</f>
        <v>nm</v>
      </c>
      <c r="D225" s="46">
        <f t="shared" ref="D225" si="525">+IFERROR(D224/C224-1,"nm")</f>
        <v>0.28571428571428581</v>
      </c>
      <c r="E225" s="46">
        <f t="shared" ref="E225" si="526">+IFERROR(E224/D224-1,"nm")</f>
        <v>1.8518518518518601E-2</v>
      </c>
      <c r="F225" s="46">
        <f t="shared" ref="F225" si="527">+IFERROR(F224/E224-1,"nm")</f>
        <v>-3.6363636363636376E-2</v>
      </c>
      <c r="G225" s="46">
        <f t="shared" ref="G225" si="528">+IFERROR(G224/F224-1,"nm")</f>
        <v>-0.13207547169811318</v>
      </c>
      <c r="H225" s="46">
        <f t="shared" ref="H225" si="529">+IFERROR(H224/G224-1,"nm")</f>
        <v>-6.5217391304347783E-2</v>
      </c>
      <c r="I225" s="46">
        <f>+IFERROR(I224/H224-1,"nm")</f>
        <v>-2.3255813953488413E-2</v>
      </c>
      <c r="J225" s="46"/>
    </row>
    <row r="226" spans="1:15" x14ac:dyDescent="0.25">
      <c r="A226" s="45" t="s">
        <v>134</v>
      </c>
      <c r="B226" s="46">
        <f>+IFERROR(B224/B$18,"nm")</f>
        <v>0</v>
      </c>
      <c r="C226" s="46">
        <f t="shared" ref="C226:H226" si="530">+IFERROR(C224/C$18,"nm")</f>
        <v>2.8447575182877268E-3</v>
      </c>
      <c r="D226" s="46">
        <f t="shared" si="530"/>
        <v>3.5488958990536278E-3</v>
      </c>
      <c r="E226" s="46">
        <f t="shared" si="530"/>
        <v>3.7024570851565131E-3</v>
      </c>
      <c r="F226" s="46">
        <f t="shared" si="530"/>
        <v>3.33291409885549E-3</v>
      </c>
      <c r="G226" s="46">
        <f t="shared" si="530"/>
        <v>3.1759182546257938E-3</v>
      </c>
      <c r="H226" s="46">
        <f t="shared" si="530"/>
        <v>2.5030560568135513E-3</v>
      </c>
      <c r="I226" s="46">
        <f>+IFERROR(I224/I$18,"nm")</f>
        <v>2.2884542036724241E-3</v>
      </c>
      <c r="J226" s="46"/>
    </row>
    <row r="227" spans="1:15" x14ac:dyDescent="0.25">
      <c r="A227" s="9" t="s">
        <v>135</v>
      </c>
      <c r="B227" s="9">
        <f>+Historicals!B145</f>
        <v>0</v>
      </c>
      <c r="C227" s="9">
        <f>+Historicals!C145</f>
        <v>0</v>
      </c>
      <c r="D227" s="9">
        <f>+Historicals!D145</f>
        <v>980</v>
      </c>
      <c r="E227" s="9">
        <f>+Historicals!E145</f>
        <v>1189</v>
      </c>
      <c r="F227" s="9">
        <f>+Historicals!F145</f>
        <v>1323</v>
      </c>
      <c r="G227" s="9">
        <f>+Historicals!G145</f>
        <v>1184</v>
      </c>
      <c r="H227" s="9">
        <f>+Historicals!H145</f>
        <v>1530</v>
      </c>
      <c r="I227" s="9">
        <f>+Historicals!I145</f>
        <v>1896</v>
      </c>
      <c r="J227" s="9"/>
    </row>
    <row r="228" spans="1:15" x14ac:dyDescent="0.25">
      <c r="A228" s="45" t="s">
        <v>130</v>
      </c>
      <c r="B228" s="46" t="str">
        <f t="shared" ref="B228" si="531">+IFERROR(B227/A227-1,"nm")</f>
        <v>nm</v>
      </c>
      <c r="C228" s="46" t="str">
        <f t="shared" ref="C228" si="532">+IFERROR(C227/B227-1,"nm")</f>
        <v>nm</v>
      </c>
      <c r="D228" s="46" t="str">
        <f t="shared" ref="D228" si="533">+IFERROR(D227/C227-1,"nm")</f>
        <v>nm</v>
      </c>
      <c r="E228" s="46">
        <f t="shared" ref="E228" si="534">+IFERROR(E227/D227-1,"nm")</f>
        <v>0.21326530612244898</v>
      </c>
      <c r="F228" s="46">
        <f t="shared" ref="F228" si="535">+IFERROR(F227/E227-1,"nm")</f>
        <v>0.11269974768713209</v>
      </c>
      <c r="G228" s="46">
        <f t="shared" ref="G228" si="536">+IFERROR(G227/F227-1,"nm")</f>
        <v>-0.1050642479213908</v>
      </c>
      <c r="H228" s="46">
        <f t="shared" ref="H228" si="537">+IFERROR(H227/G227-1,"nm")</f>
        <v>0.29222972972972983</v>
      </c>
      <c r="I228" s="46">
        <f>+IFERROR(I227/H227-1,"nm")</f>
        <v>0.23921568627450984</v>
      </c>
      <c r="J228" s="46"/>
    </row>
    <row r="229" spans="1:15" x14ac:dyDescent="0.25">
      <c r="A229" s="45" t="s">
        <v>132</v>
      </c>
      <c r="B229" s="46">
        <f t="shared" ref="B229:H229" si="538">+IFERROR(B227/B$18,"nm")</f>
        <v>0</v>
      </c>
      <c r="C229" s="46">
        <f t="shared" si="538"/>
        <v>0</v>
      </c>
      <c r="D229" s="46">
        <f t="shared" si="538"/>
        <v>6.4405888538380654E-2</v>
      </c>
      <c r="E229" s="46">
        <f t="shared" si="538"/>
        <v>8.0040390440928977E-2</v>
      </c>
      <c r="F229" s="46">
        <f t="shared" si="538"/>
        <v>8.3197082128034214E-2</v>
      </c>
      <c r="G229" s="46">
        <f t="shared" si="538"/>
        <v>8.1745374206020432E-2</v>
      </c>
      <c r="H229" s="46">
        <f t="shared" si="538"/>
        <v>8.90622271377845E-2</v>
      </c>
      <c r="I229" s="46">
        <f>+IFERROR(I227/I$18,"nm")</f>
        <v>0.10330736119435514</v>
      </c>
      <c r="J229" s="46"/>
    </row>
    <row r="230" spans="1:15" x14ac:dyDescent="0.25">
      <c r="A230" s="9" t="s">
        <v>136</v>
      </c>
      <c r="B230" s="9">
        <f>+Historicals!B175</f>
        <v>0</v>
      </c>
      <c r="C230" s="9">
        <f>+Historicals!C175</f>
        <v>62</v>
      </c>
      <c r="D230" s="9">
        <f>+Historicals!D175</f>
        <v>59</v>
      </c>
      <c r="E230" s="9">
        <f>+Historicals!E175</f>
        <v>49</v>
      </c>
      <c r="F230" s="9">
        <f>+Historicals!F175</f>
        <v>47</v>
      </c>
      <c r="G230" s="9">
        <f>+Historicals!G175</f>
        <v>41</v>
      </c>
      <c r="H230" s="9">
        <f>+Historicals!H175</f>
        <v>54</v>
      </c>
      <c r="I230" s="9">
        <f>+Historicals!I175</f>
        <v>56</v>
      </c>
      <c r="J230" s="9"/>
    </row>
    <row r="231" spans="1:15" x14ac:dyDescent="0.25">
      <c r="A231" s="45" t="s">
        <v>130</v>
      </c>
      <c r="B231" s="46" t="str">
        <f t="shared" ref="B231" si="539">+IFERROR(B230/A230-1,"nm")</f>
        <v>nm</v>
      </c>
      <c r="C231" s="46" t="str">
        <f t="shared" ref="C231" si="540">+IFERROR(C230/B230-1,"nm")</f>
        <v>nm</v>
      </c>
      <c r="D231" s="46">
        <f t="shared" ref="D231" si="541">+IFERROR(D230/C230-1,"nm")</f>
        <v>-4.8387096774193505E-2</v>
      </c>
      <c r="E231" s="46">
        <f t="shared" ref="E231" si="542">+IFERROR(E230/D230-1,"nm")</f>
        <v>-0.16949152542372881</v>
      </c>
      <c r="F231" s="46">
        <f t="shared" ref="F231" si="543">+IFERROR(F230/E230-1,"nm")</f>
        <v>-4.081632653061229E-2</v>
      </c>
      <c r="G231" s="46">
        <f t="shared" ref="G231" si="544">+IFERROR(G230/F230-1,"nm")</f>
        <v>-0.12765957446808507</v>
      </c>
      <c r="H231" s="46">
        <f t="shared" ref="H231" si="545">+IFERROR(H230/G230-1,"nm")</f>
        <v>0.31707317073170738</v>
      </c>
      <c r="I231" s="46">
        <f>+IFERROR(I230/H230-1,"nm")</f>
        <v>3.7037037037036979E-2</v>
      </c>
      <c r="J231" s="46"/>
    </row>
    <row r="232" spans="1:15" x14ac:dyDescent="0.25">
      <c r="A232" s="45" t="s">
        <v>134</v>
      </c>
      <c r="B232" s="46">
        <f t="shared" ref="B232" si="546">+IFERROR(B230/B$18,"nm")</f>
        <v>0</v>
      </c>
      <c r="C232" s="46">
        <f>+IFERROR(C230/C$18,"nm")</f>
        <v>4.1994039555675973E-3</v>
      </c>
      <c r="D232" s="46">
        <f t="shared" ref="D232:H232" si="547">+IFERROR(D230/D$18,"nm")</f>
        <v>3.8774973711882231E-3</v>
      </c>
      <c r="E232" s="46">
        <f t="shared" si="547"/>
        <v>3.2985526758667117E-3</v>
      </c>
      <c r="F232" s="46">
        <f t="shared" si="547"/>
        <v>2.9556030687963777E-3</v>
      </c>
      <c r="G232" s="46">
        <f t="shared" si="547"/>
        <v>2.8307097486882076E-3</v>
      </c>
      <c r="H232" s="46">
        <f t="shared" si="547"/>
        <v>3.1433727225100411E-3</v>
      </c>
      <c r="I232" s="46">
        <f>+IFERROR(I230/I$18,"nm")</f>
        <v>3.0512722715632322E-3</v>
      </c>
      <c r="J232" s="46"/>
    </row>
    <row r="233" spans="1:15" x14ac:dyDescent="0.25">
      <c r="A233" s="42" t="s">
        <v>108</v>
      </c>
      <c r="B233" s="42"/>
      <c r="C233" s="42"/>
      <c r="D233" s="42"/>
      <c r="E233" s="42"/>
      <c r="F233" s="42"/>
      <c r="G233" s="42"/>
      <c r="H233" s="42"/>
      <c r="I233" s="42"/>
      <c r="J233" s="42"/>
      <c r="K233" s="38"/>
      <c r="L233" s="38"/>
      <c r="M233" s="38"/>
      <c r="N233" s="38"/>
      <c r="O233" s="38"/>
    </row>
    <row r="234" spans="1:15" x14ac:dyDescent="0.25">
      <c r="A234" s="9" t="s">
        <v>137</v>
      </c>
      <c r="B234" s="9">
        <f>+Historicals!B127</f>
        <v>115</v>
      </c>
      <c r="C234" s="9">
        <f>+Historicals!C127</f>
        <v>73</v>
      </c>
      <c r="D234" s="9">
        <f>+Historicals!D127</f>
        <v>73</v>
      </c>
      <c r="E234" s="9">
        <f>+Historicals!E127</f>
        <v>88</v>
      </c>
      <c r="F234" s="9">
        <f>+Historicals!F127</f>
        <v>42</v>
      </c>
      <c r="G234" s="9">
        <f>+Historicals!G127</f>
        <v>30</v>
      </c>
      <c r="H234" s="9">
        <f>+Historicals!H127</f>
        <v>25</v>
      </c>
      <c r="I234" s="9">
        <f>+Historicals!I127</f>
        <v>102</v>
      </c>
      <c r="J234" s="9"/>
    </row>
    <row r="235" spans="1:15" x14ac:dyDescent="0.25">
      <c r="A235" s="43" t="s">
        <v>130</v>
      </c>
      <c r="B235" s="46" t="str">
        <f t="shared" ref="B235" si="548">+IFERROR(B234/A234-1,"nm")</f>
        <v>nm</v>
      </c>
      <c r="C235" s="46">
        <f t="shared" ref="C235" si="549">+IFERROR(C234/B234-1,"nm")</f>
        <v>-0.36521739130434783</v>
      </c>
      <c r="D235" s="46">
        <f t="shared" ref="D235" si="550">+IFERROR(D234/C234-1,"nm")</f>
        <v>0</v>
      </c>
      <c r="E235" s="46">
        <f t="shared" ref="E235" si="551">+IFERROR(E234/D234-1,"nm")</f>
        <v>0.20547945205479445</v>
      </c>
      <c r="F235" s="46">
        <f t="shared" ref="F235" si="552">+IFERROR(F234/E234-1,"nm")</f>
        <v>-0.52272727272727271</v>
      </c>
      <c r="G235" s="46">
        <f t="shared" ref="G235" si="553">+IFERROR(G234/F234-1,"nm")</f>
        <v>-0.2857142857142857</v>
      </c>
      <c r="H235" s="46">
        <f t="shared" ref="H235" si="554">+IFERROR(H234/G234-1,"nm")</f>
        <v>-0.16666666666666663</v>
      </c>
      <c r="I235" s="46">
        <f>+IFERROR(I234/H234-1,"nm")</f>
        <v>3.08</v>
      </c>
      <c r="J235" s="46"/>
    </row>
    <row r="236" spans="1:15" x14ac:dyDescent="0.25">
      <c r="A236" s="44" t="s">
        <v>114</v>
      </c>
      <c r="B236" s="3">
        <v>0</v>
      </c>
      <c r="C236" s="3">
        <v>0</v>
      </c>
      <c r="D236" s="3">
        <v>0</v>
      </c>
      <c r="E236" s="3">
        <v>0</v>
      </c>
      <c r="F236" s="3">
        <v>0</v>
      </c>
      <c r="G236" s="3">
        <v>0</v>
      </c>
      <c r="H236" s="3">
        <v>0</v>
      </c>
      <c r="I236" s="3">
        <v>0</v>
      </c>
      <c r="J236" s="3"/>
    </row>
    <row r="237" spans="1:15" x14ac:dyDescent="0.25">
      <c r="A237" s="43" t="s">
        <v>130</v>
      </c>
      <c r="B237" s="46" t="str">
        <f t="shared" ref="B237" si="555">+IFERROR(B236/A236-1,"nm")</f>
        <v>nm</v>
      </c>
      <c r="C237" s="46" t="str">
        <f t="shared" ref="C237" si="556">+IFERROR(C236/B236-1,"nm")</f>
        <v>nm</v>
      </c>
      <c r="D237" s="46" t="str">
        <f t="shared" ref="D237" si="557">+IFERROR(D236/C236-1,"nm")</f>
        <v>nm</v>
      </c>
      <c r="E237" s="46" t="str">
        <f t="shared" ref="E237" si="558">+IFERROR(E236/D236-1,"nm")</f>
        <v>nm</v>
      </c>
      <c r="F237" s="46" t="str">
        <f t="shared" ref="F237" si="559">+IFERROR(F236/E236-1,"nm")</f>
        <v>nm</v>
      </c>
      <c r="G237" s="46" t="str">
        <f t="shared" ref="G237" si="560">+IFERROR(G236/F236-1,"nm")</f>
        <v>nm</v>
      </c>
      <c r="H237" s="46" t="str">
        <f t="shared" ref="H237" si="561">+IFERROR(H236/G236-1,"nm")</f>
        <v>nm</v>
      </c>
      <c r="I237" s="46" t="str">
        <f>+IFERROR(I236/H236-1,"nm")</f>
        <v>nm</v>
      </c>
      <c r="J237" s="46"/>
    </row>
    <row r="238" spans="1:15" x14ac:dyDescent="0.25">
      <c r="A238" s="43" t="s">
        <v>138</v>
      </c>
      <c r="B238" s="46">
        <f>+Historicals!B416</f>
        <v>0</v>
      </c>
      <c r="C238" s="46">
        <f>+Historicals!C416</f>
        <v>0</v>
      </c>
      <c r="D238" s="46">
        <f>+Historicals!D416</f>
        <v>0</v>
      </c>
      <c r="E238" s="46">
        <f>+Historicals!E416</f>
        <v>0</v>
      </c>
      <c r="F238" s="46">
        <f>+Historicals!F416</f>
        <v>0</v>
      </c>
      <c r="G238" s="46">
        <f>+Historicals!G416</f>
        <v>0</v>
      </c>
      <c r="H238" s="46">
        <f>+Historicals!H416</f>
        <v>0</v>
      </c>
      <c r="I238" s="46">
        <f>+Historicals!I416</f>
        <v>0</v>
      </c>
      <c r="J238" s="46"/>
    </row>
    <row r="239" spans="1:15" x14ac:dyDescent="0.25">
      <c r="A239" s="43" t="s">
        <v>139</v>
      </c>
      <c r="B239" s="46" t="str">
        <f t="shared" ref="B239:H239" si="562">+IFERROR(B237-B238,"nm")</f>
        <v>nm</v>
      </c>
      <c r="C239" s="46" t="str">
        <f t="shared" si="562"/>
        <v>nm</v>
      </c>
      <c r="D239" s="46" t="str">
        <f t="shared" si="562"/>
        <v>nm</v>
      </c>
      <c r="E239" s="46" t="str">
        <f t="shared" si="562"/>
        <v>nm</v>
      </c>
      <c r="F239" s="46" t="str">
        <f t="shared" si="562"/>
        <v>nm</v>
      </c>
      <c r="G239" s="46" t="str">
        <f t="shared" si="562"/>
        <v>nm</v>
      </c>
      <c r="H239" s="46" t="str">
        <f t="shared" si="562"/>
        <v>nm</v>
      </c>
      <c r="I239" s="46" t="str">
        <f>+IFERROR(I237-I238,"nm")</f>
        <v>nm</v>
      </c>
      <c r="J239" s="46"/>
    </row>
    <row r="240" spans="1:15" x14ac:dyDescent="0.25">
      <c r="A240" s="44" t="s">
        <v>115</v>
      </c>
      <c r="B240" s="3">
        <v>0</v>
      </c>
      <c r="C240" s="3">
        <v>0</v>
      </c>
      <c r="D240" s="3">
        <v>0</v>
      </c>
      <c r="E240" s="3">
        <v>0</v>
      </c>
      <c r="F240" s="3">
        <v>0</v>
      </c>
      <c r="G240" s="3">
        <v>0</v>
      </c>
      <c r="H240" s="3">
        <v>0</v>
      </c>
      <c r="I240" s="3">
        <v>0</v>
      </c>
      <c r="J240" s="3"/>
    </row>
    <row r="241" spans="1:10" x14ac:dyDescent="0.25">
      <c r="A241" s="43" t="s">
        <v>130</v>
      </c>
      <c r="B241" s="46" t="str">
        <f t="shared" ref="B241" si="563">+IFERROR(B240/A240-1,"nm")</f>
        <v>nm</v>
      </c>
      <c r="C241" s="46" t="str">
        <f t="shared" ref="C241" si="564">+IFERROR(C240/B240-1,"nm")</f>
        <v>nm</v>
      </c>
      <c r="D241" s="46" t="str">
        <f t="shared" ref="D241" si="565">+IFERROR(D240/C240-1,"nm")</f>
        <v>nm</v>
      </c>
      <c r="E241" s="46" t="str">
        <f t="shared" ref="E241" si="566">+IFERROR(E240/D240-1,"nm")</f>
        <v>nm</v>
      </c>
      <c r="F241" s="46" t="str">
        <f t="shared" ref="F241" si="567">+IFERROR(F240/E240-1,"nm")</f>
        <v>nm</v>
      </c>
      <c r="G241" s="46" t="str">
        <f t="shared" ref="G241" si="568">+IFERROR(G240/F240-1,"nm")</f>
        <v>nm</v>
      </c>
      <c r="H241" s="46" t="str">
        <f t="shared" ref="H241" si="569">+IFERROR(H240/G240-1,"nm")</f>
        <v>nm</v>
      </c>
      <c r="I241" s="46" t="str">
        <f>+IFERROR(I240/H240-1,"nm")</f>
        <v>nm</v>
      </c>
      <c r="J241" s="46"/>
    </row>
    <row r="242" spans="1:10" x14ac:dyDescent="0.25">
      <c r="A242" s="43" t="s">
        <v>138</v>
      </c>
      <c r="B242" s="29">
        <v>0.12</v>
      </c>
      <c r="C242" s="29">
        <v>0.08</v>
      </c>
      <c r="D242" s="29">
        <v>0.03</v>
      </c>
      <c r="E242" s="29">
        <v>0.01</v>
      </c>
      <c r="F242" s="29">
        <v>7.0000000000000007E-2</v>
      </c>
      <c r="G242" s="29">
        <v>-0.12</v>
      </c>
      <c r="H242" s="29">
        <v>0.08</v>
      </c>
      <c r="I242" s="29">
        <v>0.09</v>
      </c>
      <c r="J242" s="29"/>
    </row>
    <row r="243" spans="1:10" x14ac:dyDescent="0.25">
      <c r="A243" s="43" t="s">
        <v>139</v>
      </c>
      <c r="B243" s="46" t="str">
        <f t="shared" ref="B243:H243" si="570">+IFERROR(B241-B242,"nm")</f>
        <v>nm</v>
      </c>
      <c r="C243" s="46" t="str">
        <f t="shared" si="570"/>
        <v>nm</v>
      </c>
      <c r="D243" s="46" t="str">
        <f t="shared" si="570"/>
        <v>nm</v>
      </c>
      <c r="E243" s="46" t="str">
        <f t="shared" si="570"/>
        <v>nm</v>
      </c>
      <c r="F243" s="46" t="str">
        <f t="shared" si="570"/>
        <v>nm</v>
      </c>
      <c r="G243" s="46" t="str">
        <f t="shared" si="570"/>
        <v>nm</v>
      </c>
      <c r="H243" s="46" t="str">
        <f t="shared" si="570"/>
        <v>nm</v>
      </c>
      <c r="I243" s="46" t="str">
        <f>+IFERROR(I241-I242,"nm")</f>
        <v>nm</v>
      </c>
      <c r="J243" s="46"/>
    </row>
    <row r="244" spans="1:10" x14ac:dyDescent="0.25">
      <c r="A244" s="44" t="s">
        <v>116</v>
      </c>
      <c r="B244" s="3">
        <v>0</v>
      </c>
      <c r="C244" s="3">
        <v>0</v>
      </c>
      <c r="D244" s="3">
        <v>0</v>
      </c>
      <c r="E244" s="3">
        <v>0</v>
      </c>
      <c r="F244" s="3">
        <v>0</v>
      </c>
      <c r="G244" s="3">
        <v>0</v>
      </c>
      <c r="H244" s="3">
        <v>0</v>
      </c>
      <c r="I244" s="3">
        <v>0</v>
      </c>
      <c r="J244" s="3"/>
    </row>
    <row r="245" spans="1:10" x14ac:dyDescent="0.25">
      <c r="A245" s="43" t="s">
        <v>130</v>
      </c>
      <c r="B245" s="46" t="str">
        <f t="shared" ref="B245" si="571">+IFERROR(B244/A244-1,"nm")</f>
        <v>nm</v>
      </c>
      <c r="C245" s="46" t="str">
        <f t="shared" ref="C245" si="572">+IFERROR(C244/B244-1,"nm")</f>
        <v>nm</v>
      </c>
      <c r="D245" s="46" t="str">
        <f t="shared" ref="D245" si="573">+IFERROR(D244/C244-1,"nm")</f>
        <v>nm</v>
      </c>
      <c r="E245" s="46" t="str">
        <f t="shared" ref="E245" si="574">+IFERROR(E244/D244-1,"nm")</f>
        <v>nm</v>
      </c>
      <c r="F245" s="46" t="str">
        <f t="shared" ref="F245" si="575">+IFERROR(F244/E244-1,"nm")</f>
        <v>nm</v>
      </c>
      <c r="G245" s="46" t="str">
        <f t="shared" ref="G245" si="576">+IFERROR(G244/F244-1,"nm")</f>
        <v>nm</v>
      </c>
      <c r="H245" s="46" t="str">
        <f t="shared" ref="H245" si="577">+IFERROR(H244/G244-1,"nm")</f>
        <v>nm</v>
      </c>
      <c r="I245" s="46" t="str">
        <f>+IFERROR(I244/H244-1,"nm")</f>
        <v>nm</v>
      </c>
      <c r="J245" s="46"/>
    </row>
    <row r="246" spans="1:10" x14ac:dyDescent="0.25">
      <c r="A246" s="43" t="s">
        <v>138</v>
      </c>
      <c r="B246" s="46">
        <f>+Historicals!B418</f>
        <v>0</v>
      </c>
      <c r="C246" s="46">
        <f>+Historicals!C418</f>
        <v>0</v>
      </c>
      <c r="D246" s="46">
        <f>+Historicals!D418</f>
        <v>0</v>
      </c>
      <c r="E246" s="46">
        <f>+Historicals!E418</f>
        <v>0</v>
      </c>
      <c r="F246" s="46">
        <f>+Historicals!F418</f>
        <v>0</v>
      </c>
      <c r="G246" s="46">
        <f>+Historicals!G418</f>
        <v>0</v>
      </c>
      <c r="H246" s="46">
        <f>+Historicals!H418</f>
        <v>0</v>
      </c>
      <c r="I246" s="46">
        <f>+Historicals!I418</f>
        <v>0</v>
      </c>
      <c r="J246" s="46"/>
    </row>
    <row r="247" spans="1:10" x14ac:dyDescent="0.25">
      <c r="A247" s="43" t="s">
        <v>139</v>
      </c>
      <c r="B247" s="46" t="str">
        <f t="shared" ref="B247" si="578">+IFERROR(B245-B246,"nm")</f>
        <v>nm</v>
      </c>
      <c r="C247" s="46" t="str">
        <f>+IFERROR(C245-C246,"nm")</f>
        <v>nm</v>
      </c>
      <c r="D247" s="46" t="str">
        <f t="shared" ref="D247:H247" si="579">+IFERROR(D245-D246,"nm")</f>
        <v>nm</v>
      </c>
      <c r="E247" s="46" t="str">
        <f t="shared" si="579"/>
        <v>nm</v>
      </c>
      <c r="F247" s="46" t="str">
        <f t="shared" si="579"/>
        <v>nm</v>
      </c>
      <c r="G247" s="46" t="str">
        <f t="shared" si="579"/>
        <v>nm</v>
      </c>
      <c r="H247" s="46" t="str">
        <f t="shared" si="579"/>
        <v>nm</v>
      </c>
      <c r="I247" s="46" t="str">
        <f>+IFERROR(I245-I246,"nm")</f>
        <v>nm</v>
      </c>
      <c r="J247" s="46"/>
    </row>
    <row r="248" spans="1:10" x14ac:dyDescent="0.25">
      <c r="A248" s="9" t="s">
        <v>131</v>
      </c>
      <c r="B248" s="47">
        <f>+B254+B251</f>
        <v>-2057</v>
      </c>
      <c r="C248" s="47">
        <f t="shared" ref="C248" si="580">+C254+C251</f>
        <v>-2366</v>
      </c>
      <c r="D248" s="47">
        <f>+D254+D251</f>
        <v>-2444</v>
      </c>
      <c r="E248" s="47">
        <f t="shared" ref="E248:H248" si="581">+E254+E251</f>
        <v>-2441</v>
      </c>
      <c r="F248" s="47">
        <f t="shared" si="581"/>
        <v>-3067</v>
      </c>
      <c r="G248" s="47">
        <f t="shared" si="581"/>
        <v>-3254</v>
      </c>
      <c r="H248" s="47">
        <f t="shared" si="581"/>
        <v>-3434</v>
      </c>
      <c r="I248" s="47">
        <f>+I254+I251</f>
        <v>-4042</v>
      </c>
      <c r="J248" s="47"/>
    </row>
    <row r="249" spans="1:10" x14ac:dyDescent="0.25">
      <c r="A249" s="45" t="s">
        <v>130</v>
      </c>
      <c r="B249" s="46" t="str">
        <f t="shared" ref="B249" si="582">+IFERROR(B248/A248-1,"nm")</f>
        <v>nm</v>
      </c>
      <c r="C249" s="46">
        <f t="shared" ref="C249" si="583">+IFERROR(C248/B248-1,"nm")</f>
        <v>0.15021876519202726</v>
      </c>
      <c r="D249" s="46">
        <f t="shared" ref="D249" si="584">+IFERROR(D248/C248-1,"nm")</f>
        <v>3.2967032967033072E-2</v>
      </c>
      <c r="E249" s="46">
        <f t="shared" ref="E249" si="585">+IFERROR(E248/D248-1,"nm")</f>
        <v>-1.2274959083469206E-3</v>
      </c>
      <c r="F249" s="46">
        <f t="shared" ref="F249" si="586">+IFERROR(F248/E248-1,"nm")</f>
        <v>0.25645227365833678</v>
      </c>
      <c r="G249" s="46">
        <f t="shared" ref="G249" si="587">+IFERROR(G248/F248-1,"nm")</f>
        <v>6.0971633518095869E-2</v>
      </c>
      <c r="H249" s="46">
        <f t="shared" ref="H249" si="588">+IFERROR(H248/G248-1,"nm")</f>
        <v>5.5316533497234088E-2</v>
      </c>
      <c r="I249" s="46">
        <f>+IFERROR(I248/H248-1,"nm")</f>
        <v>0.1770529994175889</v>
      </c>
      <c r="J249" s="46"/>
    </row>
    <row r="250" spans="1:10" x14ac:dyDescent="0.25">
      <c r="A250" s="45" t="s">
        <v>132</v>
      </c>
      <c r="B250" s="46">
        <f>+IFERROR(B248/B$18,"nm")</f>
        <v>-0.14970887918486173</v>
      </c>
      <c r="C250" s="46">
        <f t="shared" ref="C250:H250" si="589">+IFERROR(C248/C$18,"nm")</f>
        <v>-0.16025467353020861</v>
      </c>
      <c r="D250" s="46">
        <f t="shared" si="589"/>
        <v>-0.16062039957939012</v>
      </c>
      <c r="E250" s="46">
        <f t="shared" si="589"/>
        <v>-0.16432177717940089</v>
      </c>
      <c r="F250" s="46">
        <f t="shared" si="589"/>
        <v>-0.19286882153188278</v>
      </c>
      <c r="G250" s="46">
        <f t="shared" si="589"/>
        <v>-0.22466169566418118</v>
      </c>
      <c r="H250" s="46">
        <f t="shared" si="589"/>
        <v>-0.19989522090924966</v>
      </c>
      <c r="I250" s="46">
        <f>+IFERROR(I248/I$18,"nm")</f>
        <v>-0.22023647360104615</v>
      </c>
      <c r="J250" s="46"/>
    </row>
    <row r="251" spans="1:10" x14ac:dyDescent="0.25">
      <c r="A251" s="9" t="s">
        <v>133</v>
      </c>
      <c r="B251" s="9">
        <f>+Historicals!B191</f>
        <v>210</v>
      </c>
      <c r="C251" s="9">
        <f>+Historicals!C191</f>
        <v>230</v>
      </c>
      <c r="D251" s="9">
        <f>+Historicals!D191</f>
        <v>233</v>
      </c>
      <c r="E251" s="9">
        <f>+Historicals!E191</f>
        <v>217</v>
      </c>
      <c r="F251" s="9">
        <f>+Historicals!F191</f>
        <v>195</v>
      </c>
      <c r="G251" s="9">
        <f>+Historicals!G191</f>
        <v>214</v>
      </c>
      <c r="H251" s="9">
        <f>+Historicals!H191</f>
        <v>222</v>
      </c>
      <c r="I251" s="9">
        <f>+Historicals!I191</f>
        <v>220</v>
      </c>
      <c r="J251" s="9"/>
    </row>
    <row r="252" spans="1:10" x14ac:dyDescent="0.25">
      <c r="A252" s="45" t="s">
        <v>130</v>
      </c>
      <c r="B252" s="46" t="str">
        <f>+IFERROR(B251/A251-1,"nm")</f>
        <v>nm</v>
      </c>
      <c r="C252" s="46">
        <f t="shared" ref="C252" si="590">+IFERROR(C251/B251-1,"nm")</f>
        <v>9.5238095238095344E-2</v>
      </c>
      <c r="D252" s="46">
        <f t="shared" ref="D252" si="591">+IFERROR(D251/C251-1,"nm")</f>
        <v>1.304347826086949E-2</v>
      </c>
      <c r="E252" s="46">
        <f t="shared" ref="E252" si="592">+IFERROR(E251/D251-1,"nm")</f>
        <v>-6.8669527896995763E-2</v>
      </c>
      <c r="F252" s="46">
        <f t="shared" ref="F252" si="593">+IFERROR(F251/E251-1,"nm")</f>
        <v>-0.10138248847926268</v>
      </c>
      <c r="G252" s="46">
        <f t="shared" ref="G252" si="594">+IFERROR(G251/F251-1,"nm")</f>
        <v>9.7435897435897534E-2</v>
      </c>
      <c r="H252" s="46">
        <f t="shared" ref="H252" si="595">+IFERROR(H251/G251-1,"nm")</f>
        <v>3.7383177570093462E-2</v>
      </c>
      <c r="I252" s="46">
        <f>+IFERROR(I251/H251-1,"nm")</f>
        <v>-9.009009009009028E-3</v>
      </c>
      <c r="J252" s="46"/>
    </row>
    <row r="253" spans="1:10" x14ac:dyDescent="0.25">
      <c r="A253" s="45" t="s">
        <v>134</v>
      </c>
      <c r="B253" s="46">
        <f>+IFERROR(B251/B$18,"nm")</f>
        <v>1.5283842794759825E-2</v>
      </c>
      <c r="C253" s="46">
        <f t="shared" ref="C253:H253" si="596">+IFERROR(C251/C$18,"nm")</f>
        <v>1.5578434028718504E-2</v>
      </c>
      <c r="D253" s="46">
        <f t="shared" si="596"/>
        <v>1.5312828601472135E-2</v>
      </c>
      <c r="E253" s="46">
        <f t="shared" si="596"/>
        <v>1.460787613598115E-2</v>
      </c>
      <c r="F253" s="46">
        <f t="shared" si="596"/>
        <v>1.2262608476921143E-2</v>
      </c>
      <c r="G253" s="46">
        <f t="shared" si="596"/>
        <v>1.4774924054128693E-2</v>
      </c>
      <c r="H253" s="46">
        <f t="shared" si="596"/>
        <v>1.2922754525874615E-2</v>
      </c>
      <c r="I253" s="46">
        <f>+IFERROR(I251/I$18,"nm")</f>
        <v>1.1987141066855556E-2</v>
      </c>
      <c r="J253" s="46"/>
    </row>
    <row r="254" spans="1:10" x14ac:dyDescent="0.25">
      <c r="A254" s="9" t="s">
        <v>135</v>
      </c>
      <c r="B254" s="9">
        <f>+Historicals!B146</f>
        <v>-2267</v>
      </c>
      <c r="C254" s="9">
        <f>+Historicals!C146</f>
        <v>-2596</v>
      </c>
      <c r="D254" s="9">
        <f>+Historicals!D146</f>
        <v>-2677</v>
      </c>
      <c r="E254" s="9">
        <f>+Historicals!E146</f>
        <v>-2658</v>
      </c>
      <c r="F254" s="9">
        <f>+Historicals!F146</f>
        <v>-3262</v>
      </c>
      <c r="G254" s="9">
        <f>+Historicals!G146</f>
        <v>-3468</v>
      </c>
      <c r="H254" s="9">
        <f>+Historicals!H146</f>
        <v>-3656</v>
      </c>
      <c r="I254" s="9">
        <f>+Historicals!I146</f>
        <v>-4262</v>
      </c>
      <c r="J254" s="9"/>
    </row>
    <row r="255" spans="1:10" x14ac:dyDescent="0.25">
      <c r="A255" s="45" t="s">
        <v>130</v>
      </c>
      <c r="B255" s="46" t="str">
        <f t="shared" ref="B255" si="597">+IFERROR(B254/A254-1,"nm")</f>
        <v>nm</v>
      </c>
      <c r="C255" s="46">
        <f t="shared" ref="C255" si="598">+IFERROR(C254/B254-1,"nm")</f>
        <v>0.145125716806352</v>
      </c>
      <c r="D255" s="46">
        <f t="shared" ref="D255" si="599">+IFERROR(D254/C254-1,"nm")</f>
        <v>3.1201848998459125E-2</v>
      </c>
      <c r="E255" s="46">
        <f t="shared" ref="E255" si="600">+IFERROR(E254/D254-1,"nm")</f>
        <v>-7.097497198356395E-3</v>
      </c>
      <c r="F255" s="46">
        <f t="shared" ref="F255" si="601">+IFERROR(F254/E254-1,"nm")</f>
        <v>0.22723852520692245</v>
      </c>
      <c r="G255" s="46">
        <f t="shared" ref="G255" si="602">+IFERROR(G254/F254-1,"nm")</f>
        <v>6.3151440833844275E-2</v>
      </c>
      <c r="H255" s="46">
        <f t="shared" ref="H255" si="603">+IFERROR(H254/G254-1,"nm")</f>
        <v>5.4209919261822392E-2</v>
      </c>
      <c r="I255" s="46">
        <f>+IFERROR(I254/H254-1,"nm")</f>
        <v>0.16575492341356668</v>
      </c>
      <c r="J255" s="46"/>
    </row>
    <row r="256" spans="1:10" x14ac:dyDescent="0.25">
      <c r="A256" s="45" t="s">
        <v>132</v>
      </c>
      <c r="B256" s="46">
        <f t="shared" ref="B256:H256" si="604">+IFERROR(B254/B$18,"nm")</f>
        <v>-0.16499272197962153</v>
      </c>
      <c r="C256" s="46">
        <f t="shared" si="604"/>
        <v>-0.17583310755892712</v>
      </c>
      <c r="D256" s="46">
        <f t="shared" si="604"/>
        <v>-0.17593322818086224</v>
      </c>
      <c r="E256" s="46">
        <f t="shared" si="604"/>
        <v>-0.17892965331538202</v>
      </c>
      <c r="F256" s="46">
        <f t="shared" si="604"/>
        <v>-0.20513143000880393</v>
      </c>
      <c r="G256" s="46">
        <f t="shared" si="604"/>
        <v>-0.23943661971830985</v>
      </c>
      <c r="H256" s="46">
        <f t="shared" si="604"/>
        <v>-0.21281797543512429</v>
      </c>
      <c r="I256" s="46">
        <f>+IFERROR(I254/I$18,"nm")</f>
        <v>-0.2322236146679017</v>
      </c>
      <c r="J256" s="46"/>
    </row>
    <row r="257" spans="1:10" x14ac:dyDescent="0.25">
      <c r="A257" s="9" t="s">
        <v>136</v>
      </c>
      <c r="B257" s="9">
        <f>+Historicals!B176</f>
        <v>225</v>
      </c>
      <c r="C257" s="9">
        <f>+Historicals!C176</f>
        <v>258</v>
      </c>
      <c r="D257" s="9">
        <f>+Historicals!D176</f>
        <v>278</v>
      </c>
      <c r="E257" s="9">
        <f>+Historicals!E176</f>
        <v>286</v>
      </c>
      <c r="F257" s="9">
        <f>+Historicals!F176</f>
        <v>278</v>
      </c>
      <c r="G257" s="9">
        <f>+Historicals!G176</f>
        <v>438</v>
      </c>
      <c r="H257" s="9">
        <f>+Historicals!H176</f>
        <v>278</v>
      </c>
      <c r="I257" s="9">
        <f>+Historicals!I176</f>
        <v>222</v>
      </c>
      <c r="J257" s="9"/>
    </row>
    <row r="258" spans="1:10" x14ac:dyDescent="0.25">
      <c r="A258" s="45" t="s">
        <v>130</v>
      </c>
      <c r="B258" s="46" t="str">
        <f t="shared" ref="B258" si="605">+IFERROR(B257/A257-1,"nm")</f>
        <v>nm</v>
      </c>
      <c r="C258" s="46">
        <f t="shared" ref="C258" si="606">+IFERROR(C257/B257-1,"nm")</f>
        <v>0.14666666666666672</v>
      </c>
      <c r="D258" s="46">
        <f t="shared" ref="D258" si="607">+IFERROR(D257/C257-1,"nm")</f>
        <v>7.7519379844961156E-2</v>
      </c>
      <c r="E258" s="46">
        <f t="shared" ref="E258" si="608">+IFERROR(E257/D257-1,"nm")</f>
        <v>2.877697841726623E-2</v>
      </c>
      <c r="F258" s="46">
        <f t="shared" ref="F258" si="609">+IFERROR(F257/E257-1,"nm")</f>
        <v>-2.7972027972028024E-2</v>
      </c>
      <c r="G258" s="46">
        <f t="shared" ref="G258" si="610">+IFERROR(G257/F257-1,"nm")</f>
        <v>0.57553956834532372</v>
      </c>
      <c r="H258" s="46">
        <f t="shared" ref="H258" si="611">+IFERROR(H257/G257-1,"nm")</f>
        <v>-0.36529680365296802</v>
      </c>
      <c r="I258" s="46">
        <f>+IFERROR(I257/H257-1,"nm")</f>
        <v>-0.20143884892086328</v>
      </c>
      <c r="J258" s="46"/>
    </row>
    <row r="259" spans="1:10" x14ac:dyDescent="0.25">
      <c r="A259" s="45" t="s">
        <v>134</v>
      </c>
      <c r="B259" s="46">
        <f t="shared" ref="B259" si="612">+IFERROR(B257/B$18,"nm")</f>
        <v>1.6375545851528384E-2</v>
      </c>
      <c r="C259" s="46">
        <f>+IFERROR(C257/C$18,"nm")</f>
        <v>1.7474939040910322E-2</v>
      </c>
      <c r="D259" s="46">
        <f t="shared" ref="D259:H259" si="613">+IFERROR(D257/D$18,"nm")</f>
        <v>1.8270241850683492E-2</v>
      </c>
      <c r="E259" s="46">
        <f t="shared" si="613"/>
        <v>1.9252776842813867E-2</v>
      </c>
      <c r="F259" s="46">
        <f t="shared" si="613"/>
        <v>1.7482077726072191E-2</v>
      </c>
      <c r="G259" s="46">
        <f t="shared" si="613"/>
        <v>3.0240265120132559E-2</v>
      </c>
      <c r="H259" s="46">
        <f t="shared" si="613"/>
        <v>1.618254846032947E-2</v>
      </c>
      <c r="I259" s="46">
        <f>+IFERROR(I257/I$18,"nm")</f>
        <v>1.2096115076554241E-2</v>
      </c>
      <c r="J259" s="4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Richard Horsley</cp:lastModifiedBy>
  <dcterms:created xsi:type="dcterms:W3CDTF">2020-05-20T17:26:08Z</dcterms:created>
  <dcterms:modified xsi:type="dcterms:W3CDTF">2023-11-06T18:20:56Z</dcterms:modified>
</cp:coreProperties>
</file>