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5036132C-8A36-FD4E-B0B8-63A425DAE4D8}" xr6:coauthVersionLast="47" xr6:coauthVersionMax="47" xr10:uidLastSave="{00000000-0000-0000-0000-000000000000}"/>
  <bookViews>
    <workbookView xWindow="-75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5" i="3" l="1"/>
  <c r="J333" i="3"/>
  <c r="K333" i="3"/>
  <c r="L333" i="3"/>
  <c r="M333" i="3"/>
  <c r="N333" i="3"/>
  <c r="J285" i="3"/>
  <c r="K285" i="3"/>
  <c r="L285" i="3" s="1"/>
  <c r="M285" i="3" s="1"/>
  <c r="N285" i="3" s="1"/>
  <c r="J225" i="3"/>
  <c r="J322" i="3"/>
  <c r="K322" i="3" s="1"/>
  <c r="L322" i="3" s="1"/>
  <c r="M322" i="3" s="1"/>
  <c r="N322" i="3" s="1"/>
  <c r="H292" i="3"/>
  <c r="H318" i="3" s="1"/>
  <c r="I292" i="3"/>
  <c r="I308" i="3" s="1"/>
  <c r="G318" i="3"/>
  <c r="J262" i="3"/>
  <c r="K262" i="3" s="1"/>
  <c r="L262" i="3" s="1"/>
  <c r="M262" i="3" s="1"/>
  <c r="N262" i="3" s="1"/>
  <c r="J249" i="3"/>
  <c r="K249" i="3" s="1"/>
  <c r="L249" i="3" s="1"/>
  <c r="M249" i="3" s="1"/>
  <c r="N249" i="3" s="1"/>
  <c r="J72" i="3"/>
  <c r="J282" i="3"/>
  <c r="J312" i="3"/>
  <c r="J330" i="3"/>
  <c r="J327" i="3"/>
  <c r="J324" i="3"/>
  <c r="K324" i="3" s="1"/>
  <c r="L324" i="3" s="1"/>
  <c r="M324" i="3" s="1"/>
  <c r="N324" i="3" s="1"/>
  <c r="J309" i="3"/>
  <c r="K309" i="3" s="1"/>
  <c r="J306" i="3"/>
  <c r="K306" i="3" s="1"/>
  <c r="L306" i="3" s="1"/>
  <c r="M306" i="3" s="1"/>
  <c r="N306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N292" i="3" s="1"/>
  <c r="J279" i="3"/>
  <c r="K276" i="3"/>
  <c r="L276" i="3" s="1"/>
  <c r="M276" i="3" s="1"/>
  <c r="N276" i="3" s="1"/>
  <c r="J276" i="3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J232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J69" i="3"/>
  <c r="K69" i="3" s="1"/>
  <c r="L69" i="3" s="1"/>
  <c r="M69" i="3" s="1"/>
  <c r="N69" i="3" s="1"/>
  <c r="J66" i="3"/>
  <c r="K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I27" i="3"/>
  <c r="J27" i="3" s="1"/>
  <c r="K27" i="3" s="1"/>
  <c r="L27" i="3" s="1"/>
  <c r="M27" i="3" s="1"/>
  <c r="N27" i="3" s="1"/>
  <c r="I202" i="3"/>
  <c r="I218" i="3" s="1"/>
  <c r="I52" i="3"/>
  <c r="J75" i="3" s="1"/>
  <c r="B336" i="3"/>
  <c r="B337" i="3" s="1"/>
  <c r="C336" i="3"/>
  <c r="D336" i="3"/>
  <c r="E336" i="3"/>
  <c r="F336" i="3"/>
  <c r="G336" i="3"/>
  <c r="H336" i="3"/>
  <c r="G108" i="3"/>
  <c r="H108" i="3"/>
  <c r="C318" i="3"/>
  <c r="D318" i="3"/>
  <c r="E318" i="3"/>
  <c r="F318" i="3"/>
  <c r="B318" i="3"/>
  <c r="C288" i="3"/>
  <c r="D288" i="3"/>
  <c r="D290" i="3" s="1"/>
  <c r="E288" i="3"/>
  <c r="F288" i="3"/>
  <c r="G288" i="3"/>
  <c r="H288" i="3"/>
  <c r="I288" i="3"/>
  <c r="J288" i="3" s="1"/>
  <c r="K288" i="3" s="1"/>
  <c r="L288" i="3" s="1"/>
  <c r="M288" i="3" s="1"/>
  <c r="N288" i="3" s="1"/>
  <c r="B28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B282" i="3"/>
  <c r="C252" i="3"/>
  <c r="D252" i="3"/>
  <c r="E252" i="3"/>
  <c r="F252" i="3"/>
  <c r="G252" i="3"/>
  <c r="H252" i="3"/>
  <c r="I252" i="3"/>
  <c r="J252" i="3" s="1"/>
  <c r="K252" i="3" s="1"/>
  <c r="L252" i="3" s="1"/>
  <c r="M252" i="3" s="1"/>
  <c r="N252" i="3" s="1"/>
  <c r="B252" i="3"/>
  <c r="C222" i="3"/>
  <c r="D222" i="3"/>
  <c r="E222" i="3"/>
  <c r="F222" i="3"/>
  <c r="G222" i="3"/>
  <c r="H222" i="3"/>
  <c r="I222" i="3"/>
  <c r="J222" i="3" s="1"/>
  <c r="K222" i="3" s="1"/>
  <c r="L222" i="3" s="1"/>
  <c r="M222" i="3" s="1"/>
  <c r="N222" i="3" s="1"/>
  <c r="B222" i="3"/>
  <c r="C72" i="3"/>
  <c r="D72" i="3"/>
  <c r="E72" i="3"/>
  <c r="F72" i="3"/>
  <c r="G72" i="3"/>
  <c r="H72" i="3"/>
  <c r="I72" i="3"/>
  <c r="B72" i="3"/>
  <c r="I5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B278" i="3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B128" i="3"/>
  <c r="C98" i="3"/>
  <c r="D98" i="3"/>
  <c r="E98" i="3"/>
  <c r="F98" i="3"/>
  <c r="G98" i="3"/>
  <c r="H98" i="3"/>
  <c r="I98" i="3"/>
  <c r="B98" i="3"/>
  <c r="D308" i="3"/>
  <c r="E308" i="3"/>
  <c r="F308" i="3"/>
  <c r="G308" i="3"/>
  <c r="I232" i="3"/>
  <c r="I258" i="3" s="1"/>
  <c r="J258" i="3" s="1"/>
  <c r="K258" i="3" s="1"/>
  <c r="L258" i="3" s="1"/>
  <c r="M258" i="3" s="1"/>
  <c r="N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H218" i="3" s="1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G52" i="3"/>
  <c r="G68" i="3" s="1"/>
  <c r="F52" i="3"/>
  <c r="F68" i="3" s="1"/>
  <c r="E52" i="3"/>
  <c r="E68" i="3" s="1"/>
  <c r="D52" i="3"/>
  <c r="D68" i="3" s="1"/>
  <c r="C52" i="3"/>
  <c r="C68" i="3" s="1"/>
  <c r="B52" i="3"/>
  <c r="B68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19" i="3"/>
  <c r="K219" i="3" s="1"/>
  <c r="L219" i="3" s="1"/>
  <c r="M219" i="3" s="1"/>
  <c r="N219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J336" i="3" s="1"/>
  <c r="K336" i="3" s="1"/>
  <c r="L336" i="3" s="1"/>
  <c r="M336" i="3" s="1"/>
  <c r="N336" i="3" s="1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C108" i="3" s="1"/>
  <c r="D105" i="3"/>
  <c r="D108" i="3" s="1"/>
  <c r="E105" i="3"/>
  <c r="E108" i="3" s="1"/>
  <c r="F105" i="3"/>
  <c r="F108" i="3" s="1"/>
  <c r="G105" i="3"/>
  <c r="I105" i="3"/>
  <c r="J105" i="3" s="1"/>
  <c r="K105" i="3" s="1"/>
  <c r="L105" i="3" s="1"/>
  <c r="M105" i="3" s="1"/>
  <c r="N105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C78" i="3" l="1"/>
  <c r="H228" i="3"/>
  <c r="M292" i="3"/>
  <c r="J255" i="3"/>
  <c r="K255" i="3" s="1"/>
  <c r="L255" i="3" s="1"/>
  <c r="M255" i="3" s="1"/>
  <c r="N255" i="3" s="1"/>
  <c r="K282" i="3"/>
  <c r="K330" i="3"/>
  <c r="K315" i="3"/>
  <c r="L315" i="3" s="1"/>
  <c r="M315" i="3" s="1"/>
  <c r="N315" i="3" s="1"/>
  <c r="L66" i="3"/>
  <c r="L72" i="3"/>
  <c r="L312" i="3"/>
  <c r="L309" i="3"/>
  <c r="K327" i="3"/>
  <c r="K234" i="3"/>
  <c r="L234" i="3" s="1"/>
  <c r="M234" i="3" s="1"/>
  <c r="N234" i="3" s="1"/>
  <c r="F228" i="3"/>
  <c r="F229" i="3" s="1"/>
  <c r="N128" i="3"/>
  <c r="I248" i="3"/>
  <c r="E228" i="3"/>
  <c r="C258" i="3"/>
  <c r="K72" i="3"/>
  <c r="J292" i="3"/>
  <c r="J308" i="3" s="1"/>
  <c r="H308" i="3"/>
  <c r="K279" i="3"/>
  <c r="L279" i="3" s="1"/>
  <c r="M279" i="3" s="1"/>
  <c r="N279" i="3" s="1"/>
  <c r="I228" i="3"/>
  <c r="J228" i="3" s="1"/>
  <c r="K228" i="3" s="1"/>
  <c r="L228" i="3" s="1"/>
  <c r="M228" i="3" s="1"/>
  <c r="N228" i="3" s="1"/>
  <c r="L292" i="3"/>
  <c r="B78" i="3"/>
  <c r="B79" i="3" s="1"/>
  <c r="K292" i="3"/>
  <c r="K308" i="3" s="1"/>
  <c r="G228" i="3"/>
  <c r="H229" i="3" s="1"/>
  <c r="H78" i="3"/>
  <c r="I79" i="3" s="1"/>
  <c r="E78" i="3"/>
  <c r="E79" i="3" s="1"/>
  <c r="D78" i="3"/>
  <c r="I78" i="3"/>
  <c r="J78" i="3" s="1"/>
  <c r="K312" i="3"/>
  <c r="I318" i="3"/>
  <c r="J318" i="3" s="1"/>
  <c r="K318" i="3" s="1"/>
  <c r="L318" i="3" s="1"/>
  <c r="M318" i="3" s="1"/>
  <c r="N318" i="3" s="1"/>
  <c r="N232" i="3"/>
  <c r="J202" i="3"/>
  <c r="L204" i="3"/>
  <c r="K202" i="3"/>
  <c r="L225" i="3" s="1"/>
  <c r="N52" i="3"/>
  <c r="I68" i="3"/>
  <c r="H258" i="3"/>
  <c r="I337" i="3"/>
  <c r="H68" i="3"/>
  <c r="M52" i="3"/>
  <c r="N75" i="3" s="1"/>
  <c r="N158" i="3"/>
  <c r="J278" i="3"/>
  <c r="G258" i="3"/>
  <c r="B228" i="3"/>
  <c r="B229" i="3" s="1"/>
  <c r="F258" i="3"/>
  <c r="G259" i="3" s="1"/>
  <c r="G78" i="3"/>
  <c r="E258" i="3"/>
  <c r="F78" i="3"/>
  <c r="D258" i="3"/>
  <c r="D259" i="3" s="1"/>
  <c r="I108" i="3"/>
  <c r="I109" i="3" s="1"/>
  <c r="J108" i="3" s="1"/>
  <c r="D228" i="3"/>
  <c r="N98" i="3"/>
  <c r="C228" i="3"/>
  <c r="C229" i="3" s="1"/>
  <c r="L52" i="3"/>
  <c r="M75" i="3" s="1"/>
  <c r="L232" i="3"/>
  <c r="B258" i="3"/>
  <c r="K52" i="3"/>
  <c r="L75" i="3" s="1"/>
  <c r="N188" i="3"/>
  <c r="J52" i="3"/>
  <c r="K75" i="3" s="1"/>
  <c r="C337" i="3"/>
  <c r="M128" i="3"/>
  <c r="J158" i="3"/>
  <c r="L128" i="3"/>
  <c r="K128" i="3"/>
  <c r="M188" i="3"/>
  <c r="M98" i="3"/>
  <c r="J128" i="3"/>
  <c r="L188" i="3"/>
  <c r="L98" i="3"/>
  <c r="K188" i="3"/>
  <c r="K98" i="3"/>
  <c r="M158" i="3"/>
  <c r="J188" i="3"/>
  <c r="J326" i="3"/>
  <c r="K326" i="3" s="1"/>
  <c r="K278" i="3"/>
  <c r="K158" i="3"/>
  <c r="J98" i="3"/>
  <c r="L158" i="3"/>
  <c r="E319" i="3"/>
  <c r="I139" i="3"/>
  <c r="J138" i="3" s="1"/>
  <c r="J139" i="3" s="1"/>
  <c r="E109" i="3"/>
  <c r="J337" i="3"/>
  <c r="H289" i="3"/>
  <c r="H319" i="3"/>
  <c r="G109" i="3"/>
  <c r="F169" i="3"/>
  <c r="F199" i="3"/>
  <c r="F319" i="3"/>
  <c r="G319" i="3"/>
  <c r="H337" i="3"/>
  <c r="H109" i="3"/>
  <c r="G199" i="3"/>
  <c r="I289" i="3"/>
  <c r="J289" i="3" s="1"/>
  <c r="E169" i="3"/>
  <c r="E199" i="3"/>
  <c r="I199" i="3"/>
  <c r="J198" i="3" s="1"/>
  <c r="J199" i="3" s="1"/>
  <c r="F109" i="3"/>
  <c r="G139" i="3"/>
  <c r="G169" i="3"/>
  <c r="H199" i="3"/>
  <c r="B199" i="3"/>
  <c r="G289" i="3"/>
  <c r="G337" i="3"/>
  <c r="B319" i="3"/>
  <c r="F289" i="3"/>
  <c r="I169" i="3"/>
  <c r="J168" i="3" s="1"/>
  <c r="J169" i="3" s="1"/>
  <c r="E289" i="3"/>
  <c r="E337" i="3"/>
  <c r="H139" i="3"/>
  <c r="H169" i="3"/>
  <c r="F337" i="3"/>
  <c r="E229" i="3"/>
  <c r="F139" i="3"/>
  <c r="E139" i="3"/>
  <c r="B109" i="3"/>
  <c r="D337" i="3"/>
  <c r="C319" i="3"/>
  <c r="D319" i="3"/>
  <c r="C289" i="3"/>
  <c r="D289" i="3"/>
  <c r="B259" i="3"/>
  <c r="C25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J218" i="3" l="1"/>
  <c r="K218" i="3" s="1"/>
  <c r="K225" i="3"/>
  <c r="M282" i="3"/>
  <c r="L282" i="3"/>
  <c r="E259" i="3"/>
  <c r="G79" i="3"/>
  <c r="I229" i="3"/>
  <c r="J229" i="3" s="1"/>
  <c r="M232" i="3"/>
  <c r="N282" i="3"/>
  <c r="H79" i="3"/>
  <c r="G229" i="3"/>
  <c r="D229" i="3"/>
  <c r="L330" i="3"/>
  <c r="L327" i="3"/>
  <c r="M309" i="3"/>
  <c r="M312" i="3"/>
  <c r="H259" i="3"/>
  <c r="J79" i="3"/>
  <c r="K78" i="3"/>
  <c r="L78" i="3" s="1"/>
  <c r="M78" i="3" s="1"/>
  <c r="N78" i="3" s="1"/>
  <c r="K232" i="3"/>
  <c r="F79" i="3"/>
  <c r="F259" i="3"/>
  <c r="M72" i="3"/>
  <c r="M66" i="3"/>
  <c r="I319" i="3"/>
  <c r="I259" i="3"/>
  <c r="J259" i="3" s="1"/>
  <c r="L278" i="3"/>
  <c r="J248" i="3"/>
  <c r="M204" i="3"/>
  <c r="L202" i="3"/>
  <c r="J68" i="3"/>
  <c r="K68" i="3" s="1"/>
  <c r="L68" i="3" s="1"/>
  <c r="M278" i="3"/>
  <c r="K138" i="3"/>
  <c r="K139" i="3" s="1"/>
  <c r="L138" i="3" s="1"/>
  <c r="L326" i="3"/>
  <c r="L308" i="3"/>
  <c r="K259" i="3"/>
  <c r="K198" i="3"/>
  <c r="K199" i="3" s="1"/>
  <c r="L198" i="3" s="1"/>
  <c r="K289" i="3"/>
  <c r="J109" i="3"/>
  <c r="K108" i="3" s="1"/>
  <c r="K109" i="3" s="1"/>
  <c r="L108" i="3" s="1"/>
  <c r="J319" i="3"/>
  <c r="K337" i="3"/>
  <c r="K168" i="3"/>
  <c r="K229" i="3"/>
  <c r="L218" i="3" l="1"/>
  <c r="M225" i="3"/>
  <c r="N66" i="3"/>
  <c r="N72" i="3"/>
  <c r="K248" i="3"/>
  <c r="L248" i="3" s="1"/>
  <c r="N309" i="3"/>
  <c r="N312" i="3"/>
  <c r="M68" i="3"/>
  <c r="N68" i="3" s="1"/>
  <c r="M327" i="3"/>
  <c r="M330" i="3"/>
  <c r="N204" i="3"/>
  <c r="N202" i="3" s="1"/>
  <c r="M202" i="3"/>
  <c r="N278" i="3"/>
  <c r="L337" i="3"/>
  <c r="M326" i="3"/>
  <c r="M308" i="3"/>
  <c r="N308" i="3" s="1"/>
  <c r="M248" i="3"/>
  <c r="N248" i="3" s="1"/>
  <c r="L259" i="3"/>
  <c r="K169" i="3"/>
  <c r="L168" i="3" s="1"/>
  <c r="L169" i="3" s="1"/>
  <c r="M168" i="3" s="1"/>
  <c r="K79" i="3"/>
  <c r="K319" i="3"/>
  <c r="M337" i="3"/>
  <c r="L289" i="3"/>
  <c r="L229" i="3"/>
  <c r="L199" i="3"/>
  <c r="M198" i="3" s="1"/>
  <c r="L139" i="3"/>
  <c r="M138" i="3" s="1"/>
  <c r="L109" i="3"/>
  <c r="M108" i="3" s="1"/>
  <c r="M218" i="3" l="1"/>
  <c r="N218" i="3" s="1"/>
  <c r="N225" i="3"/>
  <c r="N327" i="3"/>
  <c r="N330" i="3"/>
  <c r="N326" i="3"/>
  <c r="L79" i="3"/>
  <c r="L319" i="3"/>
  <c r="N337" i="3"/>
  <c r="M289" i="3"/>
  <c r="M259" i="3"/>
  <c r="M229" i="3"/>
  <c r="M199" i="3"/>
  <c r="N198" i="3" s="1"/>
  <c r="M169" i="3"/>
  <c r="N168" i="3" s="1"/>
  <c r="M139" i="3"/>
  <c r="N138" i="3" s="1"/>
  <c r="M109" i="3"/>
  <c r="N108" i="3" s="1"/>
  <c r="M79" i="3" l="1"/>
  <c r="M319" i="3"/>
  <c r="N289" i="3"/>
  <c r="N259" i="3"/>
  <c r="N229" i="3"/>
  <c r="N199" i="3"/>
  <c r="N169" i="3"/>
  <c r="N139" i="3"/>
  <c r="N109" i="3"/>
  <c r="N319" i="3" l="1"/>
  <c r="N79" i="3"/>
  <c r="J24" i="3"/>
  <c r="K25" i="3"/>
  <c r="L25" i="3" s="1"/>
  <c r="M25" i="3" s="1"/>
  <c r="N25" i="3" s="1"/>
  <c r="N24" i="3" l="1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J38" i="3" s="1"/>
  <c r="K38" i="3" s="1"/>
  <c r="L38" i="3" s="1"/>
  <c r="M38" i="3" s="1"/>
  <c r="N38" i="3" s="1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H27" i="3"/>
  <c r="I28" i="3" s="1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8" i="3" l="1"/>
  <c r="G42" i="3"/>
  <c r="C8" i="3"/>
  <c r="C42" i="3"/>
  <c r="E42" i="3"/>
  <c r="E8" i="3"/>
  <c r="H8" i="3"/>
  <c r="H42" i="3"/>
  <c r="H43" i="3" s="1"/>
  <c r="G21" i="3"/>
  <c r="G48" i="3" s="1"/>
  <c r="F21" i="3"/>
  <c r="F48" i="3" s="1"/>
  <c r="F41" i="3" s="1"/>
  <c r="I42" i="3"/>
  <c r="I8" i="3"/>
  <c r="I11" i="3" s="1"/>
  <c r="D8" i="3"/>
  <c r="D42" i="3"/>
  <c r="D43" i="3" s="1"/>
  <c r="F8" i="3"/>
  <c r="F42" i="3"/>
  <c r="F43" i="3" s="1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H21" i="3"/>
  <c r="H48" i="3" s="1"/>
  <c r="H41" i="3" s="1"/>
  <c r="I14" i="3"/>
  <c r="I15" i="3" s="1"/>
  <c r="G15" i="3"/>
  <c r="H15" i="3"/>
  <c r="B15" i="3"/>
  <c r="C15" i="3"/>
  <c r="D15" i="3"/>
  <c r="B8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C28" i="3"/>
  <c r="C30" i="3" s="1"/>
  <c r="F46" i="3"/>
  <c r="D28" i="3"/>
  <c r="D30" i="3" s="1"/>
  <c r="D32" i="3"/>
  <c r="D34" i="3" s="1"/>
  <c r="I24" i="3"/>
  <c r="I26" i="3" s="1"/>
  <c r="I39" i="3"/>
  <c r="I46" i="3"/>
  <c r="F24" i="3"/>
  <c r="F26" i="3" s="1"/>
  <c r="G39" i="3"/>
  <c r="B39" i="3"/>
  <c r="B46" i="3"/>
  <c r="F39" i="3"/>
  <c r="I30" i="3"/>
  <c r="C39" i="3"/>
  <c r="H39" i="3"/>
  <c r="I32" i="3"/>
  <c r="I34" i="3" s="1"/>
  <c r="D39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E43" i="3" l="1"/>
  <c r="I43" i="3"/>
  <c r="G43" i="3"/>
  <c r="I48" i="3"/>
  <c r="J48" i="3" s="1"/>
  <c r="G17" i="3"/>
  <c r="G49" i="3"/>
  <c r="I49" i="3"/>
  <c r="I17" i="3"/>
  <c r="B48" i="3"/>
  <c r="B3" i="3"/>
  <c r="C17" i="3"/>
  <c r="C49" i="3"/>
  <c r="K23" i="3"/>
  <c r="E17" i="3"/>
  <c r="E49" i="3"/>
  <c r="E41" i="3"/>
  <c r="H17" i="3"/>
  <c r="H49" i="3"/>
  <c r="F17" i="3"/>
  <c r="F49" i="3"/>
  <c r="I41" i="3"/>
  <c r="J41" i="3" s="1"/>
  <c r="K41" i="3" s="1"/>
  <c r="L41" i="3" s="1"/>
  <c r="M41" i="3" s="1"/>
  <c r="D17" i="3"/>
  <c r="D49" i="3"/>
  <c r="G41" i="3"/>
  <c r="C41" i="3"/>
  <c r="G5" i="3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J35" i="3" s="1"/>
  <c r="J42" i="3" s="1"/>
  <c r="J11" i="3" s="1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H18" i="3" l="1"/>
  <c r="J49" i="3"/>
  <c r="K48" i="3"/>
  <c r="I18" i="3"/>
  <c r="D18" i="3"/>
  <c r="E18" i="3"/>
  <c r="L23" i="3"/>
  <c r="F18" i="3"/>
  <c r="B17" i="3"/>
  <c r="B18" i="3" s="1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B10" i="3"/>
  <c r="B290" i="3"/>
  <c r="B338" i="3"/>
  <c r="B170" i="3"/>
  <c r="B230" i="3"/>
  <c r="B110" i="3"/>
  <c r="B80" i="3"/>
  <c r="B200" i="3"/>
  <c r="B260" i="3"/>
  <c r="B140" i="3"/>
  <c r="B320" i="3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37" i="3"/>
  <c r="H128" i="1"/>
  <c r="H135" i="1" s="1"/>
  <c r="H136" i="1" s="1"/>
  <c r="I128" i="1"/>
  <c r="L48" i="3" l="1"/>
  <c r="K49" i="3"/>
  <c r="J8" i="3"/>
  <c r="C18" i="3"/>
  <c r="J47" i="3"/>
  <c r="M23" i="3"/>
  <c r="K32" i="3"/>
  <c r="B16" i="3"/>
  <c r="B19" i="3"/>
  <c r="G13" i="3"/>
  <c r="G19" i="3"/>
  <c r="G16" i="3"/>
  <c r="G4" i="3"/>
  <c r="G7" i="3"/>
  <c r="C16" i="3"/>
  <c r="B4" i="3"/>
  <c r="H19" i="3"/>
  <c r="C10" i="3"/>
  <c r="L32" i="3"/>
  <c r="H4" i="3"/>
  <c r="H10" i="3"/>
  <c r="C13" i="3"/>
  <c r="C19" i="3"/>
  <c r="C4" i="3"/>
  <c r="H13" i="3"/>
  <c r="H16" i="3"/>
  <c r="F7" i="3"/>
  <c r="J9" i="3"/>
  <c r="I4" i="3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K47" i="3" l="1"/>
  <c r="J45" i="3"/>
  <c r="J14" i="3"/>
  <c r="J46" i="3"/>
  <c r="M48" i="3"/>
  <c r="L49" i="3"/>
  <c r="N23" i="3"/>
  <c r="M32" i="3"/>
  <c r="H59" i="1"/>
  <c r="H60" i="1" s="1"/>
  <c r="I10" i="1"/>
  <c r="I151" i="1" s="1"/>
  <c r="L47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N48" i="3" l="1"/>
  <c r="N49" i="3" s="1"/>
  <c r="M49" i="3"/>
  <c r="N32" i="3"/>
  <c r="J15" i="3"/>
  <c r="I12" i="1"/>
  <c r="I20" i="1" s="1"/>
  <c r="J43" i="3"/>
  <c r="N50" i="3"/>
  <c r="M47" i="3"/>
  <c r="M37" i="3"/>
  <c r="I64" i="1"/>
  <c r="I76" i="1" s="1"/>
  <c r="I94" i="1" s="1"/>
  <c r="G20" i="1"/>
  <c r="G151" i="1"/>
  <c r="I95" i="1"/>
  <c r="H97" i="1"/>
  <c r="J12" i="3" l="1"/>
  <c r="I96" i="1"/>
  <c r="I97" i="1" s="1"/>
  <c r="N47" i="3"/>
  <c r="N37" i="3"/>
  <c r="H1" i="1"/>
  <c r="G1" i="1" s="1"/>
  <c r="F1" i="1" s="1"/>
  <c r="E1" i="1" s="1"/>
  <c r="D1" i="1" s="1"/>
  <c r="C1" i="1" s="1"/>
  <c r="B1" i="1" s="1"/>
  <c r="J6" i="3" l="1"/>
  <c r="J39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  <c r="N21" i="3"/>
  <c r="N290" i="3" s="1"/>
  <c r="K21" i="3"/>
  <c r="M21" i="3"/>
  <c r="L21" i="3"/>
  <c r="J21" i="3"/>
  <c r="N28" i="3"/>
  <c r="M28" i="3"/>
  <c r="L28" i="3"/>
  <c r="J28" i="3"/>
  <c r="K28" i="3"/>
  <c r="L170" i="3" l="1"/>
  <c r="M45" i="3"/>
  <c r="M170" i="3"/>
  <c r="N45" i="3"/>
  <c r="K140" i="3"/>
  <c r="L45" i="3"/>
  <c r="J3" i="3"/>
  <c r="J4" i="3" s="1"/>
  <c r="K45" i="3"/>
  <c r="L320" i="3"/>
  <c r="J170" i="3"/>
  <c r="J200" i="3"/>
  <c r="J290" i="3"/>
  <c r="J22" i="3"/>
  <c r="L3" i="3"/>
  <c r="M200" i="3"/>
  <c r="L110" i="3"/>
  <c r="M14" i="3"/>
  <c r="L200" i="3"/>
  <c r="N338" i="3"/>
  <c r="N260" i="3"/>
  <c r="N320" i="3"/>
  <c r="M290" i="3"/>
  <c r="M140" i="3"/>
  <c r="K320" i="3"/>
  <c r="K260" i="3"/>
  <c r="K290" i="3"/>
  <c r="L260" i="3"/>
  <c r="K200" i="3"/>
  <c r="L80" i="3"/>
  <c r="N80" i="3"/>
  <c r="K22" i="3"/>
  <c r="L14" i="3"/>
  <c r="M35" i="3"/>
  <c r="K110" i="3"/>
  <c r="L338" i="3"/>
  <c r="K230" i="3"/>
  <c r="L22" i="3"/>
  <c r="N140" i="3"/>
  <c r="J320" i="3"/>
  <c r="K35" i="3"/>
  <c r="K42" i="3" s="1"/>
  <c r="J230" i="3"/>
  <c r="J338" i="3"/>
  <c r="J80" i="3"/>
  <c r="J260" i="3"/>
  <c r="J40" i="3"/>
  <c r="J17" i="3"/>
  <c r="N35" i="3"/>
  <c r="N42" i="3" s="1"/>
  <c r="N11" i="3" s="1"/>
  <c r="M260" i="3"/>
  <c r="N3" i="3"/>
  <c r="N110" i="3"/>
  <c r="M230" i="3"/>
  <c r="K80" i="3"/>
  <c r="L290" i="3"/>
  <c r="L140" i="3"/>
  <c r="M110" i="3"/>
  <c r="N170" i="3"/>
  <c r="N22" i="3"/>
  <c r="K3" i="3"/>
  <c r="M338" i="3"/>
  <c r="K338" i="3"/>
  <c r="L230" i="3"/>
  <c r="M22" i="3"/>
  <c r="M80" i="3"/>
  <c r="N200" i="3"/>
  <c r="N230" i="3"/>
  <c r="M3" i="3"/>
  <c r="L35" i="3"/>
  <c r="J140" i="3"/>
  <c r="J110" i="3"/>
  <c r="J44" i="3"/>
  <c r="K170" i="3"/>
  <c r="M320" i="3"/>
  <c r="L46" i="3" l="1"/>
  <c r="K11" i="3"/>
  <c r="K12" i="3" s="1"/>
  <c r="K43" i="3"/>
  <c r="K44" i="3"/>
  <c r="L16" i="3"/>
  <c r="M36" i="3"/>
  <c r="L42" i="3"/>
  <c r="L11" i="3" s="1"/>
  <c r="M15" i="3"/>
  <c r="M5" i="3"/>
  <c r="M7" i="3" s="1"/>
  <c r="M42" i="3"/>
  <c r="M16" i="3"/>
  <c r="N44" i="3"/>
  <c r="M46" i="3"/>
  <c r="K5" i="3"/>
  <c r="K6" i="3" s="1"/>
  <c r="K36" i="3"/>
  <c r="K14" i="3"/>
  <c r="K16" i="3" s="1"/>
  <c r="K46" i="3"/>
  <c r="K4" i="3"/>
  <c r="K13" i="3"/>
  <c r="L4" i="3"/>
  <c r="N5" i="3"/>
  <c r="N36" i="3"/>
  <c r="J7" i="3"/>
  <c r="J16" i="3"/>
  <c r="J10" i="3"/>
  <c r="J13" i="3"/>
  <c r="N4" i="3"/>
  <c r="K39" i="3"/>
  <c r="K40" i="3"/>
  <c r="K8" i="3"/>
  <c r="L36" i="3"/>
  <c r="L5" i="3"/>
  <c r="M4" i="3"/>
  <c r="N46" i="3"/>
  <c r="N14" i="3"/>
  <c r="K17" i="3"/>
  <c r="J18" i="3"/>
  <c r="J19" i="3"/>
  <c r="K7" i="3" l="1"/>
  <c r="N43" i="3"/>
  <c r="M11" i="3"/>
  <c r="L43" i="3"/>
  <c r="L44" i="3"/>
  <c r="M43" i="3"/>
  <c r="N13" i="3" s="1"/>
  <c r="M44" i="3"/>
  <c r="L15" i="3"/>
  <c r="K15" i="3"/>
  <c r="L17" i="3"/>
  <c r="K10" i="3"/>
  <c r="K9" i="3"/>
  <c r="L40" i="3"/>
  <c r="L8" i="3"/>
  <c r="L39" i="3"/>
  <c r="N7" i="3"/>
  <c r="N6" i="3"/>
  <c r="L6" i="3"/>
  <c r="L7" i="3"/>
  <c r="M6" i="3"/>
  <c r="N16" i="3"/>
  <c r="N15" i="3"/>
  <c r="K19" i="3"/>
  <c r="K18" i="3"/>
  <c r="M12" i="3" l="1"/>
  <c r="N12" i="3" s="1"/>
  <c r="M13" i="3"/>
  <c r="L12" i="3"/>
  <c r="L13" i="3"/>
  <c r="L19" i="3"/>
  <c r="L18" i="3"/>
  <c r="L10" i="3"/>
  <c r="L9" i="3"/>
  <c r="M39" i="3" l="1"/>
  <c r="M40" i="3"/>
  <c r="M8" i="3"/>
  <c r="M17" i="3"/>
  <c r="M10" i="3" l="1"/>
  <c r="M9" i="3"/>
  <c r="M19" i="3"/>
  <c r="M18" i="3"/>
  <c r="N8" i="3" l="1"/>
  <c r="N40" i="3"/>
  <c r="N39" i="3"/>
  <c r="N17" i="3"/>
  <c r="N18" i="3" l="1"/>
  <c r="N19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<sst xmlns="http://schemas.openxmlformats.org/spreadsheetml/2006/main" count="1083" uniqueCount="178">
  <si>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</si>
  <si>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</si>
  <si>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</si>
  <si>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</si>
  <si>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</si>
  <si>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</si>
  <si>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</si>
  <si>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</si>
  <si>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</si>
  <si>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</si>
  <si>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</si>
  <si>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</si>
  <si>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</si>
  <si>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</si>
  <si>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</si>
  <si>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</si>
  <si>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</si>
  <si>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</si>
  <si>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</si>
  <si>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</si>
  <si>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</si>
  <si>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</si>
  <si>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</si>
  <si>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</si>
  <si>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</si>
  <si>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</si>
  <si>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</si>
  <si>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</si>
  <si>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</si>
  <si>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</si>
  <si>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</si>
  <si>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</si>
  <si>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</si>
  <si>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</si>
  <si>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</si>
  <si>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</si>
  <si>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</si>
  <si>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</si>
  <si>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</si>
  <si>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</si>
  <si>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</si>
  <si>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</si>
  <si>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</si>
  <si>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</si>
  <si>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</si>
  <si>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</si>
  <si>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</si>
  <si>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</si>
  <si>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</si>
  <si>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</si>
  <si>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</si>
  <si>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</si>
  <si>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</si>
  <si>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</si>
  <si>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</si>
  <si>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</si>
  <si>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</si>
  <si>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</si>
  <si>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</si>
  <si>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</si>
  <si>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</si>
  <si>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</si>
  <si>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</si>
  <si>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</si>
  <si>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</si>
  <si>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</si>
  <si>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</si>
  <si>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</si>
  <si>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</si>
  <si>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</si>
  <si>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</si>
  <si>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</si>
  <si>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</si>
  <si>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</si>
  <si>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</si>
  <si>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</si>
  <si>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</si>
  <si>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</si>
  <si>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</si>
  <si>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</si>
  <si>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</si>
  <si>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</si>
  <si>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</si>
  <si>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</si>
  <si>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</si>
  <si>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</si>
  <si>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</si>
  <si>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</si>
  <si>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</si>
  <si>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</si>
  <si>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</si>
  <si>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</si>
  <si>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</si>
  <si>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</si>
  <si>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</si>
  <si>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</si>
  <si>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</si>
  <si>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</si>
  <si>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</si>
  <si>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</si>
  <si>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</si>
  <si>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</si>
  <si>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</si>
  <si>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</si>
  <si>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</si>
  <si>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</si>
  <si>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</si>
  <si>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</si>
  <si>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</si>
  <si>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</si>
  <si>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</si>
  <si>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</si>
  <si>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</si>
  <si>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</si>
  <si>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</si>
  <si>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</si>
  <si>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</si>
  <si>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</si>
  <si>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</si>
  <si>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</si>
  <si>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</si>
  <si>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</si>
  <si>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</si>
  <si>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</si>
  <si>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</si>
  <si>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</si>
  <si>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</si>
  <si>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</si>
  <si>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</si>
  <si>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</si>
  <si>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</si>
  <si>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</si>
  <si>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</si>
  <si>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</si>
  <si>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</si>
  <si>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</si>
  <si>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</si>
  <si>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</si>
  <si>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</si>
  <si>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</si>
  <si>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</si>
  <si>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</si>
  <si>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</si>
  <si>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</si>
  <si>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</si>
  <si>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</si>
  <si>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</si>
  <si>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</si>
  <si>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</si>
  <si>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</si>
  <si>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</si>
  <si>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</si>
  <si>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</si>
  <si>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</si>
  <si>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</si>
  <si>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</si>
  <si>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</si>
  <si>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</si>
  <si>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</si>
  <si>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</si>
  <si>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</si>
  <si>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</si>
  <si>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</si>
  <si>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</si>
  <si>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</si>
  <si>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</si>
  <si>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</si>
  <si>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</si>
  <si>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</si>
  <si>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</si>
  <si>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</si>
  <si>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</si>
  <si>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</si>
  <si>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</si>
  <si>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</si>
  <si>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</si>
  <si>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</si>
  <si>
    <t>Change I47 in the formula to J47, apply the same for the rest of the row and other segments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</si>
</sst>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0" fontId="16" fillId="0" borderId="0" xfId="0" applyFont="1"/>
    <xf numFmtId="165" fontId="2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9737"/>
          <a:ext cx="8023013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783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441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0599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0233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5295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869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149</v>
      </c>
    </row>
    <row r="3" spans="1:1" ht="16" x14ac:dyDescent="0.2">
      <c r="A3" s="20" t="s">
        <v>140</v>
      </c>
    </row>
    <row r="4" spans="1:1" ht="16" x14ac:dyDescent="0.2">
      <c r="A4" s="20" t="s">
        <v>150</v>
      </c>
    </row>
    <row r="5" spans="1:1" ht="16" x14ac:dyDescent="0.2">
      <c r="A5" s="38" t="s">
        <v>151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2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2">
      <c r="A123" s="11"/>
      <c r="B123">
        <v>3898</v>
      </c>
      <c r="C123">
        <v>3701</v>
      </c>
    </row>
    <row r="124" spans="1:14" x14ac:dyDescent="0.2">
      <c r="A124" s="11"/>
      <c r="B124">
        <v>755</v>
      </c>
      <c r="C124">
        <v>869</v>
      </c>
    </row>
    <row r="125" spans="1:14" x14ac:dyDescent="0.2">
      <c r="A125" s="11"/>
      <c r="B125">
        <v>1421</v>
      </c>
      <c r="C125">
        <v>1431</v>
      </c>
    </row>
    <row r="126" spans="1:14" x14ac:dyDescent="0.2">
      <c r="A126" s="11"/>
      <c r="B126">
        <v>5705</v>
      </c>
      <c r="C126">
        <v>5884</v>
      </c>
    </row>
    <row r="127" spans="1:14" ht="16" customHeight="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2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" customHeight="1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2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2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2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2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2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2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2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2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6" thickBot="1" x14ac:dyDescent="0.2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6" thickTop="1" x14ac:dyDescent="0.2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2">
      <c r="A152" s="1" t="s">
        <v>117</v>
      </c>
    </row>
    <row r="153" spans="1:9" x14ac:dyDescent="0.2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2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2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2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2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2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2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2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2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2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2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2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6" thickBot="1" x14ac:dyDescent="0.2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6" thickTop="1" x14ac:dyDescent="0.2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2">
      <c r="A167" s="1" t="s">
        <v>122</v>
      </c>
    </row>
    <row r="168" spans="1:9" x14ac:dyDescent="0.2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2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2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2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2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2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2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2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2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2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2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2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6" thickBot="1" x14ac:dyDescent="0.2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6" thickTop="1" x14ac:dyDescent="0.2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2">
      <c r="A182" s="1" t="s">
        <v>124</v>
      </c>
    </row>
    <row r="183" spans="1:9" x14ac:dyDescent="0.2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2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2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2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2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2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2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2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2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2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2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2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6" thickBot="1" x14ac:dyDescent="0.2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6" thickTop="1" x14ac:dyDescent="0.2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2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28" t="s">
        <v>127</v>
      </c>
    </row>
    <row r="199" spans="1:9" x14ac:dyDescent="0.2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2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2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2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2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2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2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2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2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2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2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2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2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2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2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2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2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2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2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2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2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2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2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2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6" thickBot="1" x14ac:dyDescent="0.2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8"/>
  <sheetViews>
    <sheetView tabSelected="1" topLeftCell="A284" zoomScale="90" zoomScaleNormal="90" workbookViewId="0">
      <selection activeCell="I317" sqref="I317:N31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7" width="29.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/>
      <c r="Q1" s="54" t="s">
        <v>169</v>
      </c>
    </row>
    <row r="2" spans="1:18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  <c r="Q2" s="16"/>
    </row>
    <row r="3" spans="1:18" x14ac:dyDescent="0.2">
      <c r="A3" s="41" t="s">
        <v>139</v>
      </c>
      <c r="B3" s="3">
        <f t="shared" ref="B3:I3" si="2">B21+B52+B82+B112+B142+B172+B202+B232+B262+B292+B322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44452</v>
      </c>
      <c r="I3" s="3">
        <f t="shared" si="2"/>
        <v>46587</v>
      </c>
      <c r="J3" s="3">
        <f>J21+J52+J202+J232+J262+J292+J322</f>
        <v>46587</v>
      </c>
      <c r="K3" s="3">
        <f t="shared" ref="K3:N3" si="3">K21+K52+K202+K232+K262+K292+K322</f>
        <v>46587</v>
      </c>
      <c r="L3" s="3">
        <f t="shared" si="3"/>
        <v>46587</v>
      </c>
      <c r="M3" s="3">
        <f t="shared" si="3"/>
        <v>46587</v>
      </c>
      <c r="N3" s="3">
        <f t="shared" si="3"/>
        <v>46587</v>
      </c>
      <c r="Q3" t="s">
        <v>170</v>
      </c>
      <c r="R3" t="s">
        <v>144</v>
      </c>
    </row>
    <row r="4" spans="1:18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0.18846081865091024</v>
      </c>
      <c r="I4" s="47">
        <f>+IFERROR(I3/H3-1,"nm")</f>
        <v>4.8029335013047847E-2</v>
      </c>
      <c r="J4" s="47">
        <f>+IFERROR(J3/I3-1,"nm")</f>
        <v>0</v>
      </c>
      <c r="K4" s="47">
        <f t="shared" ref="K4:N4" si="5">+IFERROR(K3/J3-1,"nm")</f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8" x14ac:dyDescent="0.2">
      <c r="A5" s="41" t="s">
        <v>130</v>
      </c>
      <c r="B5" s="51">
        <f t="shared" ref="B5:I5" si="6">B35+B66+B96+B126+B156+B186+B216+B246+B276+B324+B306</f>
        <v>4839</v>
      </c>
      <c r="C5" s="51">
        <f t="shared" si="6"/>
        <v>5291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7573</v>
      </c>
      <c r="L5" s="51">
        <f t="shared" si="7"/>
        <v>7573</v>
      </c>
      <c r="M5" s="51">
        <f t="shared" si="7"/>
        <v>7573</v>
      </c>
      <c r="N5" s="51">
        <f>N35+N66+N216+N246+N276+N306+N324</f>
        <v>7573</v>
      </c>
    </row>
    <row r="6" spans="1:18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8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0.17247817870961937</v>
      </c>
      <c r="I7" s="47">
        <f t="shared" si="10"/>
        <v>0.16255607787580226</v>
      </c>
      <c r="J7" s="47">
        <f t="shared" ref="J7:N7" si="11">+IFERROR(J5/J$3,"nm")</f>
        <v>0.16255607787580226</v>
      </c>
      <c r="K7" s="47">
        <f t="shared" si="11"/>
        <v>0.16255607787580226</v>
      </c>
      <c r="L7" s="47">
        <f t="shared" si="11"/>
        <v>0.16255607787580226</v>
      </c>
      <c r="M7" s="47">
        <f t="shared" si="11"/>
        <v>0.16255607787580226</v>
      </c>
      <c r="N7" s="47">
        <f t="shared" si="11"/>
        <v>0.16255607787580226</v>
      </c>
    </row>
    <row r="8" spans="1:18" x14ac:dyDescent="0.2">
      <c r="A8" s="41" t="s">
        <v>132</v>
      </c>
      <c r="B8" s="51">
        <f>B38+B69+B99+B129+B159+B189+B219+B249+B279+B309+B327</f>
        <v>531</v>
      </c>
      <c r="C8" s="51">
        <f t="shared" ref="C8:I8" si="12">C38+C69+C99+C129+C159+C189+C219+C249+C279+C309+C327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712.00607416879802</v>
      </c>
      <c r="K8" s="51">
        <f t="shared" ref="K8:M8" si="13">K38+L69+L219+L249+L279+L309+L327</f>
        <v>711.47657307808026</v>
      </c>
      <c r="L8" s="51">
        <f t="shared" si="13"/>
        <v>710.95485876810858</v>
      </c>
      <c r="M8" s="51">
        <f t="shared" si="13"/>
        <v>710.44081672740106</v>
      </c>
      <c r="N8" s="51">
        <f>N38+Q69+Q219+Q249+Q279+Q309+Q327</f>
        <v>124</v>
      </c>
      <c r="Q8" t="s">
        <v>170</v>
      </c>
      <c r="R8" t="s">
        <v>145</v>
      </c>
    </row>
    <row r="9" spans="1:18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0.22222222222222232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-6.9650290532803361E-3</v>
      </c>
      <c r="K9" s="47">
        <f t="shared" si="15"/>
        <v>-7.43674962795704E-4</v>
      </c>
      <c r="L9" s="47">
        <f t="shared" si="15"/>
        <v>-7.3328389115412396E-4</v>
      </c>
      <c r="M9" s="47">
        <f t="shared" si="15"/>
        <v>-7.2303049113164874E-4</v>
      </c>
      <c r="N9" s="47">
        <f t="shared" si="15"/>
        <v>-0.82546047878949602</v>
      </c>
    </row>
    <row r="10" spans="1:18" x14ac:dyDescent="0.2">
      <c r="A10" s="42" t="s">
        <v>133</v>
      </c>
      <c r="B10" s="47">
        <f>+IFERROR(B8/B$3,"nm")</f>
        <v>1.7352374105421391E-2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1.6737154683703771E-2</v>
      </c>
      <c r="I10" s="47">
        <f t="shared" si="16"/>
        <v>1.5390559598171163E-2</v>
      </c>
      <c r="J10" s="47">
        <f t="shared" ref="J10:N10" si="17">+IFERROR(J8/J$3,"nm")</f>
        <v>1.528336390342366E-2</v>
      </c>
      <c r="K10" s="47">
        <f t="shared" si="17"/>
        <v>1.5271998048341388E-2</v>
      </c>
      <c r="L10" s="47">
        <f t="shared" si="17"/>
        <v>1.5260799338186803E-2</v>
      </c>
      <c r="M10" s="47">
        <f t="shared" si="17"/>
        <v>1.5249765314946252E-2</v>
      </c>
      <c r="N10" s="47">
        <f t="shared" si="17"/>
        <v>2.6616867366432697E-3</v>
      </c>
    </row>
    <row r="11" spans="1:18" x14ac:dyDescent="0.2">
      <c r="A11" s="41" t="s">
        <v>134</v>
      </c>
      <c r="B11" s="51">
        <f>B5-B8</f>
        <v>4308</v>
      </c>
      <c r="C11" s="51">
        <f t="shared" ref="C11:H11" si="18">C5-C8</f>
        <v>4642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>I5-I8</f>
        <v>6856</v>
      </c>
      <c r="J11" s="51">
        <f>J42+J72+J222+J252+J282+J312+J330</f>
        <v>6856</v>
      </c>
      <c r="K11" s="51">
        <f t="shared" ref="K11:N11" si="19">K42+K72+K222+K252+K282+K312+K330</f>
        <v>6856</v>
      </c>
      <c r="L11" s="51">
        <f t="shared" si="19"/>
        <v>6856</v>
      </c>
      <c r="M11" s="51">
        <f t="shared" si="19"/>
        <v>6856</v>
      </c>
      <c r="N11" s="51">
        <f t="shared" si="19"/>
        <v>6856</v>
      </c>
      <c r="Q11" t="s">
        <v>170</v>
      </c>
      <c r="R11" t="s">
        <v>146</v>
      </c>
    </row>
    <row r="12" spans="1:18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7.7530176415970375E-2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0</v>
      </c>
      <c r="K12" s="47">
        <f t="shared" si="21"/>
        <v>0</v>
      </c>
      <c r="L12" s="47">
        <f t="shared" si="21"/>
        <v>0</v>
      </c>
      <c r="M12" s="47">
        <f t="shared" si="21"/>
        <v>0</v>
      </c>
      <c r="N12" s="47">
        <f t="shared" si="21"/>
        <v>0</v>
      </c>
    </row>
    <row r="13" spans="1:18" x14ac:dyDescent="0.2">
      <c r="A13" s="42" t="s">
        <v>131</v>
      </c>
      <c r="B13" s="47">
        <f>+IFERROR(B11/B$3,"nm")</f>
        <v>0.14077971308127185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0.15574102402591558</v>
      </c>
      <c r="I13" s="47">
        <f t="shared" si="22"/>
        <v>0.14716551827763111</v>
      </c>
      <c r="J13" s="47">
        <f t="shared" ref="J13:N13" si="23">+IFERROR(J11/J$3,"nm")</f>
        <v>0.14716551827763111</v>
      </c>
      <c r="K13" s="47">
        <f t="shared" si="23"/>
        <v>0.14716551827763111</v>
      </c>
      <c r="L13" s="47">
        <f t="shared" si="23"/>
        <v>0.14716551827763111</v>
      </c>
      <c r="M13" s="47">
        <f t="shared" si="23"/>
        <v>0.14716551827763111</v>
      </c>
      <c r="N13" s="47">
        <f t="shared" si="23"/>
        <v>0.14716551827763111</v>
      </c>
    </row>
    <row r="14" spans="1:18" x14ac:dyDescent="0.2">
      <c r="A14" s="41" t="s">
        <v>135</v>
      </c>
      <c r="B14" s="51">
        <f t="shared" ref="B14:H14" si="24">B45+B75+B105+B135+B165+B195+B225+B255+B285+B315+B333</f>
        <v>963</v>
      </c>
      <c r="C14" s="51">
        <f t="shared" si="24"/>
        <v>1143</v>
      </c>
      <c r="D14" s="51">
        <f t="shared" si="24"/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>I45+I75+I105+I135+I165+I195+I225+I255+I285+I315+I333</f>
        <v>836</v>
      </c>
      <c r="J14" s="51">
        <f>J45+J75+J225+J255+J285+J315+J333</f>
        <v>758</v>
      </c>
      <c r="K14" s="51">
        <f t="shared" ref="K14:N14" si="25">K45+K75+K225+K255+K285+K315+K333</f>
        <v>758</v>
      </c>
      <c r="L14" s="51">
        <f t="shared" si="25"/>
        <v>758</v>
      </c>
      <c r="M14" s="51">
        <f t="shared" si="25"/>
        <v>758</v>
      </c>
      <c r="N14" s="51">
        <f t="shared" si="25"/>
        <v>758</v>
      </c>
      <c r="Q14" t="s">
        <v>170</v>
      </c>
      <c r="R14" t="s">
        <v>147</v>
      </c>
    </row>
    <row r="15" spans="1:18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-9.3301435406698552E-2</v>
      </c>
      <c r="K15" s="47">
        <f t="shared" si="27"/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8" x14ac:dyDescent="0.2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1.7749482587960046E-2</v>
      </c>
      <c r="I16" s="47">
        <f t="shared" si="28"/>
        <v>1.7944920256723979E-2</v>
      </c>
      <c r="J16" s="47">
        <f t="shared" ref="J16:N16" si="29">+IFERROR(J14/J$3,"nm")</f>
        <v>1.6270633438512889E-2</v>
      </c>
      <c r="K16" s="47">
        <f t="shared" si="29"/>
        <v>1.6270633438512889E-2</v>
      </c>
      <c r="L16" s="47">
        <f t="shared" si="29"/>
        <v>1.6270633438512889E-2</v>
      </c>
      <c r="M16" s="47">
        <f t="shared" si="29"/>
        <v>1.6270633438512889E-2</v>
      </c>
      <c r="N16" s="47">
        <f t="shared" si="29"/>
        <v>1.6270633438512889E-2</v>
      </c>
    </row>
    <row r="17" spans="1:18" x14ac:dyDescent="0.2">
      <c r="A17" s="9" t="s">
        <v>143</v>
      </c>
      <c r="B17" s="51">
        <f t="shared" ref="B17:I17" si="30">B48+B78+B108+B138+B168+B198+B228+B258+B288+B318+B336</f>
        <v>26069</v>
      </c>
      <c r="C17" s="51">
        <f t="shared" si="30"/>
        <v>28094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46457</v>
      </c>
      <c r="I17" s="51">
        <f t="shared" si="30"/>
        <v>48679</v>
      </c>
      <c r="J17" s="51">
        <f>J48+J78+J228+J258+J318+J288+J336</f>
        <v>48601</v>
      </c>
      <c r="K17" s="51">
        <f t="shared" ref="K17:N17" si="31">K48+K78+K228+K258+K318+K288+K336</f>
        <v>48601</v>
      </c>
      <c r="L17" s="51">
        <f t="shared" si="31"/>
        <v>48601</v>
      </c>
      <c r="M17" s="51">
        <f t="shared" si="31"/>
        <v>48601</v>
      </c>
      <c r="N17" s="51">
        <f t="shared" si="31"/>
        <v>48601</v>
      </c>
      <c r="Q17" t="s">
        <v>170</v>
      </c>
      <c r="R17" t="s">
        <v>148</v>
      </c>
    </row>
    <row r="18" spans="1:18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7.7678468679274193E-2</v>
      </c>
      <c r="D18" s="47">
        <f t="shared" si="32"/>
        <v>0.27116110201466515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0.17645420243612153</v>
      </c>
      <c r="I18" s="47">
        <f>+IFERROR(I17/H17-1,"nm")</f>
        <v>4.7829175366467913E-2</v>
      </c>
      <c r="J18" s="47">
        <f t="shared" ref="J18:N18" si="33">+IFERROR(J17/I17-1,"nm")</f>
        <v>-1.6023336551695966E-3</v>
      </c>
      <c r="K18" s="47">
        <f t="shared" si="33"/>
        <v>0</v>
      </c>
      <c r="L18" s="47">
        <f t="shared" si="33"/>
        <v>0</v>
      </c>
      <c r="M18" s="47">
        <f t="shared" si="33"/>
        <v>0</v>
      </c>
      <c r="N18" s="47">
        <f t="shared" si="33"/>
        <v>0</v>
      </c>
    </row>
    <row r="19" spans="1:18" x14ac:dyDescent="0.2">
      <c r="A19" s="42" t="s">
        <v>133</v>
      </c>
      <c r="B19" s="47">
        <f>+IFERROR(B17/B$3,"nm")</f>
        <v>0.85190026469723212</v>
      </c>
      <c r="C19" s="47">
        <f t="shared" ref="C19:I19" si="34">+IFERROR(C17/C$3,"nm")</f>
        <v>0.86774153694094391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1.0451048321785297</v>
      </c>
      <c r="I19" s="47">
        <f t="shared" si="34"/>
        <v>1.0449052310730462</v>
      </c>
      <c r="J19" s="47">
        <f t="shared" ref="J19:N19" si="35">+IFERROR(J17/J$3,"nm")</f>
        <v>1.0432309442548351</v>
      </c>
      <c r="K19" s="47">
        <f t="shared" si="35"/>
        <v>1.0432309442548351</v>
      </c>
      <c r="L19" s="47">
        <f t="shared" si="35"/>
        <v>1.0432309442548351</v>
      </c>
      <c r="M19" s="47">
        <f t="shared" si="35"/>
        <v>1.0432309442548351</v>
      </c>
      <c r="N19" s="47">
        <f t="shared" si="35"/>
        <v>1.0432309442548351</v>
      </c>
    </row>
    <row r="20" spans="1:18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Q20" t="s">
        <v>171</v>
      </c>
    </row>
    <row r="21" spans="1:18" x14ac:dyDescent="0.2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18353</v>
      </c>
      <c r="K21" s="9">
        <f t="shared" ref="K21:N21" si="37">K23+K27+K31</f>
        <v>18353</v>
      </c>
      <c r="L21" s="9">
        <f t="shared" si="37"/>
        <v>18353</v>
      </c>
      <c r="M21" s="9">
        <f t="shared" si="37"/>
        <v>18353</v>
      </c>
      <c r="N21" s="9">
        <f t="shared" si="37"/>
        <v>18353</v>
      </c>
    </row>
    <row r="22" spans="1:18" x14ac:dyDescent="0.2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9">+IFERROR(K21/J21-1,"nm")</f>
        <v>0</v>
      </c>
      <c r="L22" s="47">
        <f t="shared" si="39"/>
        <v>0</v>
      </c>
      <c r="M22" s="47">
        <f t="shared" si="39"/>
        <v>0</v>
      </c>
      <c r="N22" s="47">
        <f t="shared" si="39"/>
        <v>0</v>
      </c>
    </row>
    <row r="23" spans="1:18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8" x14ac:dyDescent="0.2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8" x14ac:dyDescent="0.2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5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8" x14ac:dyDescent="0.2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8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</f>
        <v>5492</v>
      </c>
      <c r="K27" s="3">
        <f t="shared" ref="K27:N27" si="51">J27</f>
        <v>5492</v>
      </c>
      <c r="L27" s="3">
        <f t="shared" si="51"/>
        <v>5492</v>
      </c>
      <c r="M27" s="3">
        <f t="shared" si="51"/>
        <v>5492</v>
      </c>
      <c r="N27" s="3">
        <f t="shared" si="51"/>
        <v>5492</v>
      </c>
    </row>
    <row r="28" spans="1:18" x14ac:dyDescent="0.2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0</v>
      </c>
      <c r="K28" s="47">
        <f t="shared" si="59"/>
        <v>0</v>
      </c>
      <c r="L28" s="47">
        <f t="shared" si="59"/>
        <v>0</v>
      </c>
      <c r="M28" s="47">
        <f t="shared" si="59"/>
        <v>0</v>
      </c>
      <c r="N28" s="47">
        <f t="shared" si="59"/>
        <v>0</v>
      </c>
    </row>
    <row r="29" spans="1:18" x14ac:dyDescent="0.2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8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58"/>
      <c r="P30" s="58" t="s">
        <v>172</v>
      </c>
    </row>
    <row r="31" spans="1:18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</f>
        <v>633</v>
      </c>
      <c r="K31" s="3">
        <f t="shared" ref="K31:N31" si="67">J31</f>
        <v>633</v>
      </c>
      <c r="L31" s="3">
        <f t="shared" si="67"/>
        <v>633</v>
      </c>
      <c r="M31" s="3">
        <f t="shared" si="67"/>
        <v>633</v>
      </c>
      <c r="N31" s="3">
        <f t="shared" si="67"/>
        <v>633</v>
      </c>
    </row>
    <row r="32" spans="1:18" x14ac:dyDescent="0.2">
      <c r="A32" s="44" t="s">
        <v>129</v>
      </c>
      <c r="B32" s="47" t="str">
        <f t="shared" ref="B32" si="68">+IFERROR(B31/A31-1,"nm")</f>
        <v>nm</v>
      </c>
      <c r="C32" s="47">
        <f t="shared" ref="C32" si="69">+IFERROR(C31/B31-1,"nm")</f>
        <v>-0.12742718446601942</v>
      </c>
      <c r="D32" s="47">
        <f t="shared" ref="D32" si="70">+IFERROR(D31/C31-1,"nm")</f>
        <v>-0.10152990264255912</v>
      </c>
      <c r="E32" s="47">
        <f t="shared" ref="E32" si="71">+IFERROR(E31/D31-1,"nm")</f>
        <v>-7.8947368421052655E-2</v>
      </c>
      <c r="F32" s="47">
        <f t="shared" ref="F32" si="72">+IFERROR(F31/E31-1,"nm")</f>
        <v>3.3613445378151141E-3</v>
      </c>
      <c r="G32" s="47">
        <f t="shared" ref="G32" si="73">+IFERROR(G31/F31-1,"nm")</f>
        <v>-0.13567839195979903</v>
      </c>
      <c r="H32" s="47">
        <f t="shared" ref="H32" si="74">+IFERROR(H31/G31-1,"nm")</f>
        <v>-1.744186046511631E-2</v>
      </c>
      <c r="I32" s="47">
        <f>+IFERROR(I31/H31-1,"nm")</f>
        <v>0.24852071005917153</v>
      </c>
      <c r="J32" s="47">
        <f t="shared" ref="J32:N32" si="75">+IFERROR(J31/I31-1,"nm")</f>
        <v>0</v>
      </c>
      <c r="K32" s="47">
        <f t="shared" si="75"/>
        <v>0</v>
      </c>
      <c r="L32" s="47">
        <f t="shared" si="75"/>
        <v>0</v>
      </c>
      <c r="M32" s="47">
        <f t="shared" si="75"/>
        <v>0</v>
      </c>
      <c r="N32" s="47">
        <f t="shared" si="75"/>
        <v>0</v>
      </c>
    </row>
    <row r="33" spans="1:16" x14ac:dyDescent="0.2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6" x14ac:dyDescent="0.2">
      <c r="A34" s="44" t="s">
        <v>138</v>
      </c>
      <c r="B34" s="47" t="str">
        <f t="shared" ref="B34" si="76">+IFERROR(B32-B33,"nm")</f>
        <v>nm</v>
      </c>
      <c r="C34" s="47">
        <f t="shared" ref="C34" si="77">+IFERROR(C32-C33,"nm")</f>
        <v>2.572815533980588E-3</v>
      </c>
      <c r="D34" s="47">
        <f t="shared" ref="D34" si="78">+IFERROR(D32-D33,"nm")</f>
        <v>-1.5299026425591167E-3</v>
      </c>
      <c r="E34" s="47">
        <f t="shared" ref="E34" si="79">+IFERROR(E32-E33,"nm")</f>
        <v>1.0526315789473467E-3</v>
      </c>
      <c r="F34" s="47">
        <f t="shared" ref="F34" si="80">+IFERROR(F32-F33,"nm")</f>
        <v>3.3613445378151141E-3</v>
      </c>
      <c r="G34" s="47">
        <f t="shared" ref="G34" si="81">+IFERROR(G32-G33,"nm")</f>
        <v>-0.27567839195979904</v>
      </c>
      <c r="H34" s="47">
        <f t="shared" ref="H34" si="82">+IFERROR(H32-H33,"nm")</f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6" x14ac:dyDescent="0.2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5238</v>
      </c>
      <c r="L35" s="9">
        <f t="shared" ref="L35:N35" si="83">K21*K37</f>
        <v>5238</v>
      </c>
      <c r="M35" s="9">
        <f t="shared" si="83"/>
        <v>5238</v>
      </c>
      <c r="N35" s="9">
        <f t="shared" si="83"/>
        <v>5238</v>
      </c>
      <c r="O35" s="58"/>
      <c r="P35" s="58" t="s">
        <v>173</v>
      </c>
    </row>
    <row r="36" spans="1:16" x14ac:dyDescent="0.2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1">+IFERROR(K35/J35-1,"nm")</f>
        <v>0</v>
      </c>
      <c r="L36" s="47">
        <f t="shared" si="91"/>
        <v>0</v>
      </c>
      <c r="M36" s="47">
        <f t="shared" si="91"/>
        <v>0</v>
      </c>
      <c r="N36" s="47">
        <f t="shared" si="91"/>
        <v>0</v>
      </c>
    </row>
    <row r="37" spans="1:16" x14ac:dyDescent="0.2">
      <c r="A37" s="46" t="s">
        <v>131</v>
      </c>
      <c r="B37" s="47">
        <f>+IFERROR(B35/B$21,"nm")</f>
        <v>0.27409024745269289</v>
      </c>
      <c r="C37" s="47">
        <f t="shared" ref="C37:I37" si="92">+IFERROR(C35/C$21,"nm")</f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 t="shared" si="92"/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6" x14ac:dyDescent="0.2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3">
        <f>I38</f>
        <v>124</v>
      </c>
      <c r="K38" s="3">
        <f t="shared" ref="K38:N38" si="94">J38</f>
        <v>124</v>
      </c>
      <c r="L38" s="3">
        <f t="shared" si="94"/>
        <v>124</v>
      </c>
      <c r="M38" s="3">
        <f t="shared" si="94"/>
        <v>124</v>
      </c>
      <c r="N38" s="3">
        <f t="shared" si="94"/>
        <v>124</v>
      </c>
      <c r="O38" s="58"/>
      <c r="P38" s="58" t="s">
        <v>174</v>
      </c>
    </row>
    <row r="39" spans="1:16" x14ac:dyDescent="0.2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0</v>
      </c>
      <c r="K39" s="47">
        <f t="shared" ref="K39" si="103">+IFERROR(K38/J38-1,"nm")</f>
        <v>0</v>
      </c>
      <c r="L39" s="47">
        <f t="shared" ref="L39" si="104">+IFERROR(L38/K38-1,"nm")</f>
        <v>0</v>
      </c>
      <c r="M39" s="47">
        <f t="shared" ref="M39" si="105">+IFERROR(M38/L38-1,"nm")</f>
        <v>0</v>
      </c>
      <c r="N39" s="47">
        <f t="shared" ref="N39" si="106">+IFERROR(N38/M38-1,"nm")</f>
        <v>0</v>
      </c>
    </row>
    <row r="40" spans="1:16" x14ac:dyDescent="0.2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6.7563886013185855E-3</v>
      </c>
      <c r="K40" s="47">
        <f t="shared" si="108"/>
        <v>6.7563886013185855E-3</v>
      </c>
      <c r="L40" s="47">
        <f t="shared" si="108"/>
        <v>6.7563886013185855E-3</v>
      </c>
      <c r="M40" s="47">
        <f t="shared" si="108"/>
        <v>6.7563886013185855E-3</v>
      </c>
      <c r="N40" s="47">
        <f t="shared" si="108"/>
        <v>6.7563886013185855E-3</v>
      </c>
    </row>
    <row r="41" spans="1:16" x14ac:dyDescent="0.2">
      <c r="A41" s="46" t="s">
        <v>142</v>
      </c>
      <c r="B41" s="47">
        <f t="shared" ref="B41:H41" si="109">+IFERROR(B38/B48,"nm")</f>
        <v>8.7509944311853615E-3</v>
      </c>
      <c r="C41" s="47">
        <f t="shared" si="109"/>
        <v>8.9423788072345856E-3</v>
      </c>
      <c r="D41" s="47">
        <f t="shared" si="109"/>
        <v>9.1509248970520953E-3</v>
      </c>
      <c r="E41" s="47">
        <f t="shared" si="109"/>
        <v>1.0744745148076018E-2</v>
      </c>
      <c r="F41" s="47">
        <f t="shared" si="109"/>
        <v>9.388783868935097E-3</v>
      </c>
      <c r="G41" s="47">
        <f t="shared" si="109"/>
        <v>1.0245050533019521E-2</v>
      </c>
      <c r="H41" s="47">
        <f t="shared" si="109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0">+J41</f>
        <v>6.748299319727891E-3</v>
      </c>
      <c r="L41" s="49">
        <f t="shared" si="110"/>
        <v>6.748299319727891E-3</v>
      </c>
      <c r="M41" s="49">
        <f t="shared" si="110"/>
        <v>6.748299319727891E-3</v>
      </c>
      <c r="N41" s="49">
        <f t="shared" si="110"/>
        <v>6.748299319727891E-3</v>
      </c>
    </row>
    <row r="42" spans="1:16" x14ac:dyDescent="0.2">
      <c r="A42" s="9" t="s">
        <v>134</v>
      </c>
      <c r="B42" s="9">
        <f>B35-B38</f>
        <v>3645</v>
      </c>
      <c r="C42" s="9">
        <f t="shared" ref="C42:I42" si="111">C35-C38</f>
        <v>3763</v>
      </c>
      <c r="D42" s="9">
        <f t="shared" si="111"/>
        <v>3875</v>
      </c>
      <c r="E42" s="9">
        <f t="shared" si="111"/>
        <v>3600</v>
      </c>
      <c r="F42" s="9">
        <f t="shared" si="111"/>
        <v>3925</v>
      </c>
      <c r="G42" s="9">
        <f t="shared" si="111"/>
        <v>2899</v>
      </c>
      <c r="H42" s="9">
        <f t="shared" si="111"/>
        <v>5089</v>
      </c>
      <c r="I42" s="9">
        <f t="shared" si="111"/>
        <v>5114</v>
      </c>
      <c r="J42" s="9">
        <f>J35-J38</f>
        <v>5114</v>
      </c>
      <c r="K42" s="9">
        <f t="shared" ref="K42:N42" si="112">K35-K38</f>
        <v>5114</v>
      </c>
      <c r="L42" s="9">
        <f t="shared" si="112"/>
        <v>5114</v>
      </c>
      <c r="M42" s="9">
        <f t="shared" si="112"/>
        <v>5114</v>
      </c>
      <c r="N42" s="9">
        <f t="shared" si="112"/>
        <v>5114</v>
      </c>
      <c r="O42" s="58"/>
      <c r="P42" s="58" t="s">
        <v>146</v>
      </c>
    </row>
    <row r="43" spans="1:16" x14ac:dyDescent="0.2">
      <c r="A43" s="46" t="s">
        <v>129</v>
      </c>
      <c r="B43" s="47" t="str">
        <f t="shared" ref="B43" si="113">+IFERROR(B42/A42-1,"nm")</f>
        <v>nm</v>
      </c>
      <c r="C43" s="47">
        <f t="shared" ref="C43" si="114">+IFERROR(C42/B42-1,"nm")</f>
        <v>3.2373113854595292E-2</v>
      </c>
      <c r="D43" s="47">
        <f t="shared" ref="D43" si="115">+IFERROR(D42/C42-1,"nm")</f>
        <v>2.9763486579856391E-2</v>
      </c>
      <c r="E43" s="47">
        <f t="shared" ref="E43" si="116">+IFERROR(E42/D42-1,"nm")</f>
        <v>-7.096774193548383E-2</v>
      </c>
      <c r="F43" s="47">
        <f t="shared" ref="F43" si="117">+IFERROR(F42/E42-1,"nm")</f>
        <v>9.0277777777777679E-2</v>
      </c>
      <c r="G43" s="47">
        <f t="shared" ref="G43" si="118">+IFERROR(G42/F42-1,"nm")</f>
        <v>-0.26140127388535028</v>
      </c>
      <c r="H43" s="47">
        <f t="shared" ref="H43" si="119">+IFERROR(H42/G42-1,"nm")</f>
        <v>0.75543290789927564</v>
      </c>
      <c r="I43" s="47">
        <f>+IFERROR(I42/H42-1,"nm")</f>
        <v>4.9125564943997002E-3</v>
      </c>
      <c r="J43" s="47">
        <f t="shared" ref="J43:N43" si="120">+IFERROR(J42/I42-1,"nm")</f>
        <v>0</v>
      </c>
      <c r="K43" s="47">
        <f t="shared" si="120"/>
        <v>0</v>
      </c>
      <c r="L43" s="47">
        <f t="shared" si="120"/>
        <v>0</v>
      </c>
      <c r="M43" s="47">
        <f t="shared" si="120"/>
        <v>0</v>
      </c>
      <c r="N43" s="47">
        <f t="shared" si="120"/>
        <v>0</v>
      </c>
    </row>
    <row r="44" spans="1:16" x14ac:dyDescent="0.2">
      <c r="A44" s="46" t="s">
        <v>131</v>
      </c>
      <c r="B44" s="47">
        <f t="shared" ref="B44:H44" si="121">+IFERROR(B42/B$21,"nm")</f>
        <v>0.26528384279475981</v>
      </c>
      <c r="C44" s="47">
        <f t="shared" si="121"/>
        <v>0.25487672717420751</v>
      </c>
      <c r="D44" s="47">
        <f t="shared" si="121"/>
        <v>0.25466614090431128</v>
      </c>
      <c r="E44" s="47">
        <f t="shared" si="121"/>
        <v>0.24234264557388085</v>
      </c>
      <c r="F44" s="47">
        <f t="shared" si="121"/>
        <v>0.2468242988303358</v>
      </c>
      <c r="G44" s="47">
        <f t="shared" si="121"/>
        <v>0.20015189174261253</v>
      </c>
      <c r="H44" s="47">
        <f t="shared" si="121"/>
        <v>0.29623377379358518</v>
      </c>
      <c r="I44" s="47">
        <f>+IFERROR(I42/I$21,"nm")</f>
        <v>0.27864654279954232</v>
      </c>
      <c r="J44" s="47">
        <f t="shared" ref="J44:N44" si="122">+IFERROR(J42/J$21,"nm")</f>
        <v>0.27864654279954232</v>
      </c>
      <c r="K44" s="47">
        <f t="shared" si="122"/>
        <v>0.27864654279954232</v>
      </c>
      <c r="L44" s="47">
        <f t="shared" si="122"/>
        <v>0.27864654279954232</v>
      </c>
      <c r="M44" s="47">
        <f t="shared" si="122"/>
        <v>0.27864654279954232</v>
      </c>
      <c r="N44" s="47">
        <f t="shared" si="122"/>
        <v>0.27864654279954232</v>
      </c>
    </row>
    <row r="45" spans="1:16" x14ac:dyDescent="0.2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59">
        <f>J47*I21</f>
        <v>146</v>
      </c>
      <c r="K45" s="59">
        <f t="shared" ref="K45:N45" si="123">K47*J21</f>
        <v>146</v>
      </c>
      <c r="L45" s="59">
        <f t="shared" si="123"/>
        <v>146</v>
      </c>
      <c r="M45" s="59">
        <f t="shared" si="123"/>
        <v>146</v>
      </c>
      <c r="N45" s="59">
        <f t="shared" si="123"/>
        <v>146</v>
      </c>
      <c r="O45" t="s">
        <v>177</v>
      </c>
      <c r="P45" s="58" t="s">
        <v>175</v>
      </c>
    </row>
    <row r="46" spans="1:16" x14ac:dyDescent="0.2">
      <c r="A46" s="46" t="s">
        <v>129</v>
      </c>
      <c r="B46" s="47" t="str">
        <f t="shared" ref="B46" si="124">+IFERROR(B45/A45-1,"nm")</f>
        <v>nm</v>
      </c>
      <c r="C46" s="47">
        <f t="shared" ref="C46" si="125">+IFERROR(C45/B45-1,"nm")</f>
        <v>0.16346153846153855</v>
      </c>
      <c r="D46" s="47">
        <f t="shared" ref="D46" si="126">+IFERROR(D45/C45-1,"nm")</f>
        <v>-7.8512396694214837E-2</v>
      </c>
      <c r="E46" s="47">
        <f t="shared" ref="E46" si="127">+IFERROR(E45/D45-1,"nm")</f>
        <v>-0.12107623318385652</v>
      </c>
      <c r="F46" s="47">
        <f t="shared" ref="F46" si="128">+IFERROR(F45/E45-1,"nm")</f>
        <v>-0.40306122448979587</v>
      </c>
      <c r="G46" s="47">
        <f t="shared" ref="G46" si="129">+IFERROR(G45/F45-1,"nm")</f>
        <v>-5.9829059829059839E-2</v>
      </c>
      <c r="H46" s="47">
        <f t="shared" ref="H46" si="130"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 t="shared" ref="K46" si="131">+IFERROR(K45/J45-1,"nm")</f>
        <v>0</v>
      </c>
      <c r="L46" s="47">
        <f t="shared" ref="L46" si="132">+IFERROR(L45/K45-1,"nm")</f>
        <v>0</v>
      </c>
      <c r="M46" s="47">
        <f t="shared" ref="M46" si="133">+IFERROR(M45/L45-1,"nm")</f>
        <v>0</v>
      </c>
      <c r="N46" s="47">
        <f t="shared" ref="N46" si="134">+IFERROR(N45/M45-1,"nm")</f>
        <v>0</v>
      </c>
    </row>
    <row r="47" spans="1:16" x14ac:dyDescent="0.2">
      <c r="A47" s="46" t="s">
        <v>133</v>
      </c>
      <c r="B47" s="47">
        <f t="shared" ref="B47:H47" si="135">+IFERROR(B45/B$21,"nm")</f>
        <v>1.5138282387190683E-2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6" x14ac:dyDescent="0.2">
      <c r="A48" s="9" t="s">
        <v>143</v>
      </c>
      <c r="B48" s="9">
        <f>(B21+B45)-B38</f>
        <v>13827</v>
      </c>
      <c r="C48" s="9">
        <f t="shared" ref="C48:I48" si="137">(C21+C45)-C38</f>
        <v>14873</v>
      </c>
      <c r="D48" s="9">
        <f t="shared" si="137"/>
        <v>15299</v>
      </c>
      <c r="E48" s="9">
        <f t="shared" si="137"/>
        <v>14891</v>
      </c>
      <c r="F48" s="9">
        <f t="shared" si="137"/>
        <v>15870</v>
      </c>
      <c r="G48" s="9">
        <f t="shared" si="137"/>
        <v>14446</v>
      </c>
      <c r="H48" s="9">
        <f>(H21+H45)-H38</f>
        <v>17147</v>
      </c>
      <c r="I48" s="9">
        <f t="shared" si="137"/>
        <v>18375</v>
      </c>
      <c r="J48" s="3">
        <f>I48</f>
        <v>18375</v>
      </c>
      <c r="K48" s="3">
        <f t="shared" ref="K48:N48" si="138">J48</f>
        <v>18375</v>
      </c>
      <c r="L48" s="3">
        <f t="shared" si="138"/>
        <v>18375</v>
      </c>
      <c r="M48" s="3">
        <f t="shared" si="138"/>
        <v>18375</v>
      </c>
      <c r="N48" s="3">
        <f t="shared" si="138"/>
        <v>18375</v>
      </c>
      <c r="O48" s="58"/>
      <c r="P48" s="58" t="s">
        <v>176</v>
      </c>
    </row>
    <row r="49" spans="1:16" x14ac:dyDescent="0.2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7.5649092355536185E-2</v>
      </c>
      <c r="D49" s="47">
        <f t="shared" ref="D49" si="141">+IFERROR(D48/C48-1,"nm")</f>
        <v>2.8642506555503155E-2</v>
      </c>
      <c r="E49" s="47">
        <f t="shared" ref="E49" si="142">+IFERROR(E48/D48-1,"nm")</f>
        <v>-2.6668409699980411E-2</v>
      </c>
      <c r="F49" s="47">
        <f t="shared" ref="F49" si="143">+IFERROR(F48/E48-1,"nm")</f>
        <v>6.5744409374790092E-2</v>
      </c>
      <c r="G49" s="47">
        <f t="shared" ref="G49" si="144">+IFERROR(G48/F48-1,"nm")</f>
        <v>-8.9729048519218702E-2</v>
      </c>
      <c r="H49" s="47">
        <f t="shared" ref="H49" si="145">+IFERROR(H48/G48-1,"nm")</f>
        <v>0.18697217222760631</v>
      </c>
      <c r="I49" s="47">
        <f>+IFERROR(I48/H48-1,"nm")</f>
        <v>7.1616026127019339E-2</v>
      </c>
      <c r="J49" s="47">
        <f>+IFERROR(J48/I48-1,"nm")</f>
        <v>0</v>
      </c>
      <c r="K49" s="47">
        <f t="shared" ref="K49:N49" si="146">+IFERROR(K48/J48-1,"nm")</f>
        <v>0</v>
      </c>
      <c r="L49" s="47">
        <f t="shared" si="146"/>
        <v>0</v>
      </c>
      <c r="M49" s="47">
        <f t="shared" si="146"/>
        <v>0</v>
      </c>
      <c r="N49" s="47">
        <f t="shared" si="146"/>
        <v>0</v>
      </c>
    </row>
    <row r="50" spans="1:16" x14ac:dyDescent="0.2">
      <c r="A50" s="46" t="s">
        <v>133</v>
      </c>
      <c r="B50" s="47">
        <f t="shared" ref="B50:H50" si="147">+IFERROR(B48/B$21,"nm")</f>
        <v>1.0063318777292576</v>
      </c>
      <c r="C50" s="47">
        <f t="shared" si="147"/>
        <v>1.0073828230831754</v>
      </c>
      <c r="D50" s="47">
        <f t="shared" si="147"/>
        <v>1.0054547844374342</v>
      </c>
      <c r="E50" s="47">
        <f t="shared" si="147"/>
        <v>1.0024234264557388</v>
      </c>
      <c r="F50" s="47">
        <f t="shared" si="147"/>
        <v>0.9979876745063514</v>
      </c>
      <c r="G50" s="47">
        <f t="shared" si="147"/>
        <v>0.99737641535487431</v>
      </c>
      <c r="H50" s="47">
        <f t="shared" si="147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48">+J50</f>
        <v>1.0011987141066856</v>
      </c>
      <c r="L50" s="49">
        <f t="shared" si="148"/>
        <v>1.0011987141066856</v>
      </c>
      <c r="M50" s="49">
        <f t="shared" si="148"/>
        <v>1.0011987141066856</v>
      </c>
      <c r="N50" s="49">
        <f t="shared" si="148"/>
        <v>1.0011987141066856</v>
      </c>
    </row>
    <row r="51" spans="1:16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58"/>
      <c r="P51" s="58" t="s">
        <v>171</v>
      </c>
    </row>
    <row r="52" spans="1:16" x14ac:dyDescent="0.2">
      <c r="A52" s="9" t="s">
        <v>136</v>
      </c>
      <c r="B52" s="9">
        <f>B54+B58+B62</f>
        <v>0</v>
      </c>
      <c r="C52" s="9">
        <f t="shared" ref="C52:N52" si="149">C54+C58+C62</f>
        <v>0</v>
      </c>
      <c r="D52" s="9">
        <f t="shared" si="149"/>
        <v>7970</v>
      </c>
      <c r="E52" s="9">
        <f t="shared" si="149"/>
        <v>9242</v>
      </c>
      <c r="F52" s="9">
        <f t="shared" si="149"/>
        <v>9812</v>
      </c>
      <c r="G52" s="9">
        <f t="shared" si="149"/>
        <v>9347</v>
      </c>
      <c r="H52" s="9">
        <f t="shared" si="149"/>
        <v>11456</v>
      </c>
      <c r="I52" s="9">
        <f t="shared" si="149"/>
        <v>12479</v>
      </c>
      <c r="J52" s="9">
        <f t="shared" si="149"/>
        <v>12479</v>
      </c>
      <c r="K52" s="9">
        <f t="shared" si="149"/>
        <v>12479</v>
      </c>
      <c r="L52" s="9">
        <f t="shared" si="149"/>
        <v>12479</v>
      </c>
      <c r="M52" s="9">
        <f t="shared" si="149"/>
        <v>12479</v>
      </c>
      <c r="N52" s="9">
        <f t="shared" si="149"/>
        <v>12479</v>
      </c>
    </row>
    <row r="53" spans="1:16" x14ac:dyDescent="0.2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6" x14ac:dyDescent="0.2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3">
        <f>I54</f>
        <v>7388</v>
      </c>
      <c r="K54" s="3">
        <f t="shared" ref="K54:N54" si="150">J54</f>
        <v>7388</v>
      </c>
      <c r="L54" s="3">
        <f t="shared" si="150"/>
        <v>7388</v>
      </c>
      <c r="M54" s="3">
        <f t="shared" si="150"/>
        <v>7388</v>
      </c>
      <c r="N54" s="3">
        <f t="shared" si="150"/>
        <v>7388</v>
      </c>
    </row>
    <row r="55" spans="1:16" x14ac:dyDescent="0.2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6" x14ac:dyDescent="0.2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6" x14ac:dyDescent="0.2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7">
        <v>-3.0028694404591022E-2</v>
      </c>
    </row>
    <row r="58" spans="1:16" x14ac:dyDescent="0.2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3">
        <f>I58</f>
        <v>4527</v>
      </c>
      <c r="K58" s="3">
        <f t="shared" ref="K58:N58" si="151">J58</f>
        <v>4527</v>
      </c>
      <c r="L58" s="3">
        <f t="shared" si="151"/>
        <v>4527</v>
      </c>
      <c r="M58" s="3">
        <f t="shared" si="151"/>
        <v>4527</v>
      </c>
      <c r="N58" s="3">
        <f t="shared" si="151"/>
        <v>4527</v>
      </c>
    </row>
    <row r="59" spans="1:16" x14ac:dyDescent="0.2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6" x14ac:dyDescent="0.2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6" x14ac:dyDescent="0.2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7">
        <v>-2.7117117117117034E-2</v>
      </c>
    </row>
    <row r="62" spans="1:16" x14ac:dyDescent="0.2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3">
        <f>I62</f>
        <v>564</v>
      </c>
      <c r="K62" s="3">
        <f t="shared" ref="K62:N62" si="152">J62</f>
        <v>564</v>
      </c>
      <c r="L62" s="3">
        <f t="shared" si="152"/>
        <v>564</v>
      </c>
      <c r="M62" s="3">
        <f t="shared" si="152"/>
        <v>564</v>
      </c>
      <c r="N62" s="3">
        <f t="shared" si="152"/>
        <v>564</v>
      </c>
    </row>
    <row r="63" spans="1:16" x14ac:dyDescent="0.2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6" x14ac:dyDescent="0.2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2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7">
        <v>-1.8979591836734672E-2</v>
      </c>
    </row>
    <row r="66" spans="1:14" x14ac:dyDescent="0.2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3">
        <f>I66</f>
        <v>3427</v>
      </c>
      <c r="K66" s="3">
        <f t="shared" ref="K66:N66" si="153">J66</f>
        <v>3427</v>
      </c>
      <c r="L66" s="3">
        <f t="shared" si="153"/>
        <v>3427</v>
      </c>
      <c r="M66" s="3">
        <f t="shared" si="153"/>
        <v>3427</v>
      </c>
      <c r="N66" s="3">
        <f t="shared" si="153"/>
        <v>3427</v>
      </c>
    </row>
    <row r="67" spans="1:14" x14ac:dyDescent="0.2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2">
      <c r="A68" s="46" t="s">
        <v>131</v>
      </c>
      <c r="B68" s="47" t="str">
        <f>+IFERROR(B66/B$52,"nm")</f>
        <v>nm</v>
      </c>
      <c r="C68" s="47" t="str">
        <f t="shared" ref="C68:N68" si="154">+IFERROR(C66/C$52,"nm")</f>
        <v>nm</v>
      </c>
      <c r="D68" s="47">
        <f t="shared" si="154"/>
        <v>0.20238393977415309</v>
      </c>
      <c r="E68" s="47">
        <f t="shared" si="154"/>
        <v>0.18426747457260334</v>
      </c>
      <c r="F68" s="47">
        <f t="shared" si="154"/>
        <v>0.21463514064410924</v>
      </c>
      <c r="G68" s="47">
        <f t="shared" si="154"/>
        <v>0.17898791055953783</v>
      </c>
      <c r="H68" s="47">
        <f t="shared" si="154"/>
        <v>0.22442388268156424</v>
      </c>
      <c r="I68" s="47">
        <f t="shared" si="154"/>
        <v>0.27462136389133746</v>
      </c>
      <c r="J68" s="47">
        <f t="shared" si="154"/>
        <v>0.27462136389133746</v>
      </c>
      <c r="K68" s="47">
        <f t="shared" si="154"/>
        <v>0.27462136389133746</v>
      </c>
      <c r="L68" s="47">
        <f t="shared" si="154"/>
        <v>0.27462136389133746</v>
      </c>
      <c r="M68" s="47">
        <f t="shared" si="154"/>
        <v>0.27462136389133746</v>
      </c>
      <c r="N68" s="47">
        <f t="shared" si="154"/>
        <v>0.27462136389133746</v>
      </c>
    </row>
    <row r="69" spans="1:14" x14ac:dyDescent="0.2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3">
        <f>I69</f>
        <v>134</v>
      </c>
      <c r="K69" s="3">
        <f t="shared" ref="K69:N69" si="155">J69</f>
        <v>134</v>
      </c>
      <c r="L69" s="3">
        <f t="shared" si="155"/>
        <v>134</v>
      </c>
      <c r="M69" s="3">
        <f t="shared" si="155"/>
        <v>134</v>
      </c>
      <c r="N69" s="3">
        <f t="shared" si="155"/>
        <v>134</v>
      </c>
    </row>
    <row r="70" spans="1:14" x14ac:dyDescent="0.2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2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2">
      <c r="A72" s="9" t="s">
        <v>134</v>
      </c>
      <c r="B72" s="48">
        <f>B66-B69</f>
        <v>0</v>
      </c>
      <c r="C72" s="48">
        <f t="shared" ref="C72:I72" si="156">C66-C69</f>
        <v>0</v>
      </c>
      <c r="D72" s="48">
        <f t="shared" si="156"/>
        <v>1507</v>
      </c>
      <c r="E72" s="48">
        <f t="shared" si="156"/>
        <v>1587</v>
      </c>
      <c r="F72" s="48">
        <f t="shared" si="156"/>
        <v>1995</v>
      </c>
      <c r="G72" s="48">
        <f t="shared" si="156"/>
        <v>1541</v>
      </c>
      <c r="H72" s="48">
        <f t="shared" si="156"/>
        <v>2435</v>
      </c>
      <c r="I72" s="48">
        <f t="shared" si="156"/>
        <v>3293</v>
      </c>
      <c r="J72" s="9">
        <f>I66-I69</f>
        <v>3293</v>
      </c>
      <c r="K72" s="9">
        <f t="shared" ref="K72:N72" si="157">J66-J69</f>
        <v>3293</v>
      </c>
      <c r="L72" s="9">
        <f t="shared" si="157"/>
        <v>3293</v>
      </c>
      <c r="M72" s="9">
        <f t="shared" si="157"/>
        <v>3293</v>
      </c>
      <c r="N72" s="9">
        <f t="shared" si="157"/>
        <v>3293</v>
      </c>
    </row>
    <row r="73" spans="1:14" x14ac:dyDescent="0.2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2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2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59">
        <f>J77*I52</f>
        <v>196.99999999999997</v>
      </c>
      <c r="K75" s="59">
        <f t="shared" ref="K75:N75" si="158">K77*J52</f>
        <v>196.99999999999997</v>
      </c>
      <c r="L75" s="59">
        <f t="shared" si="158"/>
        <v>196.99999999999997</v>
      </c>
      <c r="M75" s="59">
        <f t="shared" si="158"/>
        <v>196.99999999999997</v>
      </c>
      <c r="N75" s="59">
        <f t="shared" si="158"/>
        <v>196.99999999999997</v>
      </c>
    </row>
    <row r="76" spans="1:14" x14ac:dyDescent="0.2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2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2">
      <c r="A78" s="9" t="s">
        <v>143</v>
      </c>
      <c r="B78" s="9">
        <f>(B52+B75)-B69</f>
        <v>0</v>
      </c>
      <c r="C78" s="9">
        <f t="shared" ref="C78:I78" si="159">(C52+C75)-C69</f>
        <v>149</v>
      </c>
      <c r="D78" s="9">
        <f t="shared" si="159"/>
        <v>8037</v>
      </c>
      <c r="E78" s="9">
        <f t="shared" si="159"/>
        <v>9366</v>
      </c>
      <c r="F78" s="9">
        <f t="shared" si="159"/>
        <v>9934</v>
      </c>
      <c r="G78" s="9">
        <f t="shared" si="159"/>
        <v>9354</v>
      </c>
      <c r="H78" s="9">
        <f t="shared" si="159"/>
        <v>11473</v>
      </c>
      <c r="I78" s="9">
        <f t="shared" si="159"/>
        <v>12542</v>
      </c>
      <c r="J78" s="3">
        <f>I78</f>
        <v>12542</v>
      </c>
      <c r="K78" s="3">
        <f t="shared" ref="K78:N78" si="160">J78</f>
        <v>12542</v>
      </c>
      <c r="L78" s="3">
        <f t="shared" si="160"/>
        <v>12542</v>
      </c>
      <c r="M78" s="3">
        <f t="shared" si="160"/>
        <v>12542</v>
      </c>
      <c r="N78" s="3">
        <f t="shared" si="160"/>
        <v>12542</v>
      </c>
    </row>
    <row r="79" spans="1:14" x14ac:dyDescent="0.2">
      <c r="A79" s="46" t="s">
        <v>129</v>
      </c>
      <c r="B79" s="47" t="str">
        <f t="shared" ref="B79" si="161">+IFERROR(B78/A78-1,"nm")</f>
        <v>nm</v>
      </c>
      <c r="C79" s="47" t="str">
        <f t="shared" ref="C79" si="162">+IFERROR(C78/B78-1,"nm")</f>
        <v>nm</v>
      </c>
      <c r="D79" s="47">
        <f t="shared" ref="D79" si="163">+IFERROR(D78/C78-1,"nm")</f>
        <v>52.939597315436245</v>
      </c>
      <c r="E79" s="47">
        <f t="shared" ref="E79" si="164">+IFERROR(E78/D78-1,"nm")</f>
        <v>0.16536020903322135</v>
      </c>
      <c r="F79" s="47">
        <f t="shared" ref="F79" si="165">+IFERROR(F78/E78-1,"nm")</f>
        <v>6.064488575699345E-2</v>
      </c>
      <c r="G79" s="47">
        <f t="shared" ref="G79" si="166">+IFERROR(G78/F78-1,"nm")</f>
        <v>-5.8385343265552669E-2</v>
      </c>
      <c r="H79" s="47">
        <f t="shared" ref="H79" si="167">+IFERROR(H78/G78-1,"nm")</f>
        <v>0.22653410305751542</v>
      </c>
      <c r="I79" s="47">
        <f t="shared" ref="I79" si="168">+IFERROR(I78/H78-1,"nm")</f>
        <v>9.3175281094744156E-2</v>
      </c>
      <c r="J79" s="47">
        <f>+IFERROR(J78/I78-1,"nm")</f>
        <v>0</v>
      </c>
      <c r="K79" s="47">
        <f t="shared" ref="K79" si="169">+IFERROR(K78/J78-1,"nm")</f>
        <v>0</v>
      </c>
      <c r="L79" s="47">
        <f t="shared" ref="L79" si="170">+IFERROR(L78/K78-1,"nm")</f>
        <v>0</v>
      </c>
      <c r="M79" s="47">
        <f t="shared" ref="M79" si="171">+IFERROR(M78/L78-1,"nm")</f>
        <v>0</v>
      </c>
      <c r="N79" s="47">
        <f t="shared" ref="N79" si="172">+IFERROR(N78/M78-1,"nm")</f>
        <v>0</v>
      </c>
    </row>
    <row r="80" spans="1:14" x14ac:dyDescent="0.2">
      <c r="A80" s="46" t="s">
        <v>133</v>
      </c>
      <c r="B80" s="47">
        <f t="shared" ref="B80:N80" si="173">+IFERROR(B78/B$21,"nm")</f>
        <v>0</v>
      </c>
      <c r="C80" s="47">
        <f t="shared" si="173"/>
        <v>1.0092115957735031E-2</v>
      </c>
      <c r="D80" s="47">
        <f t="shared" si="173"/>
        <v>0.52819400630914826</v>
      </c>
      <c r="E80" s="47">
        <f t="shared" si="173"/>
        <v>0.63049478290138006</v>
      </c>
      <c r="F80" s="47">
        <f t="shared" si="173"/>
        <v>0.62470129543453656</v>
      </c>
      <c r="G80" s="47">
        <f t="shared" si="173"/>
        <v>0.64581607290803644</v>
      </c>
      <c r="H80" s="47">
        <f t="shared" si="173"/>
        <v>0.66785028232143895</v>
      </c>
      <c r="I80" s="47">
        <f t="shared" si="173"/>
        <v>0.68337601482046528</v>
      </c>
      <c r="J80" s="47">
        <f t="shared" si="173"/>
        <v>0.68337601482046528</v>
      </c>
      <c r="K80" s="47">
        <f t="shared" si="173"/>
        <v>0.68337601482046528</v>
      </c>
      <c r="L80" s="47">
        <f t="shared" si="173"/>
        <v>0.68337601482046528</v>
      </c>
      <c r="M80" s="47">
        <f t="shared" si="173"/>
        <v>0.68337601482046528</v>
      </c>
      <c r="N80" s="47">
        <f t="shared" si="173"/>
        <v>0.68337601482046528</v>
      </c>
    </row>
    <row r="81" spans="1:14" x14ac:dyDescent="0.2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2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4">J82*(1+J83)</f>
        <v>#VALUE!</v>
      </c>
      <c r="L82" s="9" t="e">
        <f t="shared" si="174"/>
        <v>#VALUE!</v>
      </c>
      <c r="M82" s="9" t="e">
        <f t="shared" si="174"/>
        <v>#VALUE!</v>
      </c>
      <c r="N82" s="9" t="e">
        <f t="shared" si="174"/>
        <v>#VALUE!</v>
      </c>
    </row>
    <row r="83" spans="1:14" x14ac:dyDescent="0.2">
      <c r="A83" s="44" t="s">
        <v>129</v>
      </c>
      <c r="B83" s="47" t="s">
        <v>168</v>
      </c>
      <c r="C83" s="47">
        <v>3.1375985977212917E-2</v>
      </c>
      <c r="D83" s="47">
        <v>-1</v>
      </c>
      <c r="E83" s="47" t="s">
        <v>168</v>
      </c>
      <c r="F83" s="47" t="s">
        <v>168</v>
      </c>
      <c r="G83" s="47" t="s">
        <v>168</v>
      </c>
      <c r="H83" s="47" t="s">
        <v>168</v>
      </c>
      <c r="I83" s="47" t="s">
        <v>168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2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5">J84*(1+J85)</f>
        <v>#VALUE!</v>
      </c>
      <c r="L84" s="9" t="e">
        <f t="shared" si="175"/>
        <v>#VALUE!</v>
      </c>
      <c r="M84" s="9" t="e">
        <f t="shared" si="175"/>
        <v>#VALUE!</v>
      </c>
      <c r="N84" s="9" t="e">
        <f t="shared" si="175"/>
        <v>#VALUE!</v>
      </c>
    </row>
    <row r="85" spans="1:14" x14ac:dyDescent="0.2">
      <c r="A85" s="44" t="s">
        <v>129</v>
      </c>
      <c r="B85" s="47" t="s">
        <v>168</v>
      </c>
      <c r="C85" s="47" t="s">
        <v>168</v>
      </c>
      <c r="D85" s="47" t="s">
        <v>168</v>
      </c>
      <c r="E85" s="47" t="s">
        <v>168</v>
      </c>
      <c r="F85" s="47" t="s">
        <v>168</v>
      </c>
      <c r="G85" s="47" t="s">
        <v>168</v>
      </c>
      <c r="H85" s="47" t="s">
        <v>168</v>
      </c>
      <c r="I85" s="47" t="s">
        <v>168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2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2">
      <c r="A87" s="44" t="s">
        <v>138</v>
      </c>
      <c r="B87" s="47" t="s">
        <v>168</v>
      </c>
      <c r="C87" s="47" t="s">
        <v>168</v>
      </c>
      <c r="D87" s="47" t="s">
        <v>168</v>
      </c>
      <c r="E87" s="47" t="s">
        <v>168</v>
      </c>
      <c r="F87" s="47" t="s">
        <v>168</v>
      </c>
      <c r="G87" s="47" t="s">
        <v>168</v>
      </c>
      <c r="H87" s="47" t="s">
        <v>168</v>
      </c>
      <c r="I87" s="47" t="s">
        <v>168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2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6">J88*(1+J89)</f>
        <v>#VALUE!</v>
      </c>
      <c r="L88" s="9" t="e">
        <f t="shared" si="176"/>
        <v>#VALUE!</v>
      </c>
      <c r="M88" s="9" t="e">
        <f t="shared" si="176"/>
        <v>#VALUE!</v>
      </c>
      <c r="N88" s="9" t="e">
        <f t="shared" si="176"/>
        <v>#VALUE!</v>
      </c>
    </row>
    <row r="89" spans="1:14" x14ac:dyDescent="0.2">
      <c r="A89" s="44" t="s">
        <v>129</v>
      </c>
      <c r="B89" s="47" t="s">
        <v>168</v>
      </c>
      <c r="C89" s="47" t="s">
        <v>168</v>
      </c>
      <c r="D89" s="47" t="s">
        <v>168</v>
      </c>
      <c r="E89" s="47" t="s">
        <v>168</v>
      </c>
      <c r="F89" s="47" t="s">
        <v>168</v>
      </c>
      <c r="G89" s="47" t="s">
        <v>168</v>
      </c>
      <c r="H89" s="47" t="s">
        <v>168</v>
      </c>
      <c r="I89" s="47" t="s">
        <v>168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2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2">
      <c r="A91" s="44" t="s">
        <v>138</v>
      </c>
      <c r="B91" s="47" t="s">
        <v>168</v>
      </c>
      <c r="C91" s="47" t="s">
        <v>168</v>
      </c>
      <c r="D91" s="47" t="s">
        <v>168</v>
      </c>
      <c r="E91" s="47" t="s">
        <v>168</v>
      </c>
      <c r="F91" s="47" t="s">
        <v>168</v>
      </c>
      <c r="G91" s="47" t="s">
        <v>168</v>
      </c>
      <c r="H91" s="47" t="s">
        <v>168</v>
      </c>
      <c r="I91" s="47" t="s">
        <v>168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2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77">J92*(1+J93)</f>
        <v>#VALUE!</v>
      </c>
      <c r="L92" s="9" t="e">
        <f t="shared" si="177"/>
        <v>#VALUE!</v>
      </c>
      <c r="M92" s="9" t="e">
        <f t="shared" si="177"/>
        <v>#VALUE!</v>
      </c>
      <c r="N92" s="9" t="e">
        <f t="shared" si="177"/>
        <v>#VALUE!</v>
      </c>
    </row>
    <row r="93" spans="1:14" x14ac:dyDescent="0.2">
      <c r="A93" s="44" t="s">
        <v>129</v>
      </c>
      <c r="B93" s="47" t="s">
        <v>168</v>
      </c>
      <c r="C93" s="47" t="s">
        <v>168</v>
      </c>
      <c r="D93" s="47" t="s">
        <v>168</v>
      </c>
      <c r="E93" s="47" t="s">
        <v>168</v>
      </c>
      <c r="F93" s="47" t="s">
        <v>168</v>
      </c>
      <c r="G93" s="47" t="s">
        <v>168</v>
      </c>
      <c r="H93" s="47" t="s">
        <v>168</v>
      </c>
      <c r="I93" s="47" t="s">
        <v>168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2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2">
      <c r="A95" s="44" t="s">
        <v>138</v>
      </c>
      <c r="B95" s="47" t="s">
        <v>168</v>
      </c>
      <c r="C95" s="47" t="s">
        <v>168</v>
      </c>
      <c r="D95" s="47" t="s">
        <v>168</v>
      </c>
      <c r="E95" s="47" t="s">
        <v>168</v>
      </c>
      <c r="F95" s="47" t="s">
        <v>168</v>
      </c>
      <c r="G95" s="47" t="s">
        <v>168</v>
      </c>
      <c r="H95" s="47" t="s">
        <v>168</v>
      </c>
      <c r="I95" s="47" t="s">
        <v>168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2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78">J96*(1+J97)</f>
        <v>#VALUE!</v>
      </c>
      <c r="L96" s="9" t="e">
        <f t="shared" si="178"/>
        <v>#VALUE!</v>
      </c>
      <c r="M96" s="9" t="e">
        <f t="shared" si="178"/>
        <v>#VALUE!</v>
      </c>
      <c r="N96" s="9" t="e">
        <f t="shared" si="178"/>
        <v>#VALUE!</v>
      </c>
    </row>
    <row r="97" spans="1:14" x14ac:dyDescent="0.2">
      <c r="A97" s="46" t="s">
        <v>129</v>
      </c>
      <c r="B97" s="47" t="s">
        <v>168</v>
      </c>
      <c r="C97" s="47">
        <v>6.2222222222222179E-2</v>
      </c>
      <c r="D97" s="47">
        <v>-1</v>
      </c>
      <c r="E97" s="47" t="s">
        <v>168</v>
      </c>
      <c r="F97" s="47" t="s">
        <v>168</v>
      </c>
      <c r="G97" s="47" t="s">
        <v>168</v>
      </c>
      <c r="H97" s="47" t="s">
        <v>168</v>
      </c>
      <c r="I97" s="47" t="s">
        <v>168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2">
      <c r="A98" s="46" t="s">
        <v>131</v>
      </c>
      <c r="B98" s="47">
        <f>+IFERROR(B96/B$82,"nm")</f>
        <v>0.23663453111305871</v>
      </c>
      <c r="C98" s="47">
        <f t="shared" ref="C98:N98" si="179">+IFERROR(C96/C$82,"nm")</f>
        <v>0.24371176070700204</v>
      </c>
      <c r="D98" s="47" t="str">
        <f t="shared" si="179"/>
        <v>nm</v>
      </c>
      <c r="E98" s="47" t="str">
        <f t="shared" si="179"/>
        <v>nm</v>
      </c>
      <c r="F98" s="47" t="str">
        <f t="shared" si="179"/>
        <v>nm</v>
      </c>
      <c r="G98" s="47" t="str">
        <f t="shared" si="179"/>
        <v>nm</v>
      </c>
      <c r="H98" s="47" t="str">
        <f t="shared" si="179"/>
        <v>nm</v>
      </c>
      <c r="I98" s="47" t="str">
        <f t="shared" si="179"/>
        <v>nm</v>
      </c>
      <c r="J98" s="47" t="str">
        <f t="shared" si="179"/>
        <v>nm</v>
      </c>
      <c r="K98" s="47" t="str">
        <f t="shared" si="179"/>
        <v>nm</v>
      </c>
      <c r="L98" s="47" t="str">
        <f t="shared" si="179"/>
        <v>nm</v>
      </c>
      <c r="M98" s="47" t="str">
        <f t="shared" si="179"/>
        <v>nm</v>
      </c>
      <c r="N98" s="47" t="str">
        <f t="shared" si="179"/>
        <v>nm</v>
      </c>
    </row>
    <row r="99" spans="1:14" x14ac:dyDescent="0.2">
      <c r="A99" s="9" t="s">
        <v>132</v>
      </c>
      <c r="B99" s="9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80">J99*(1+J100)</f>
        <v>#VALUE!</v>
      </c>
      <c r="L99" s="9" t="e">
        <f t="shared" si="180"/>
        <v>#VALUE!</v>
      </c>
      <c r="M99" s="9" t="e">
        <f t="shared" si="180"/>
        <v>#VALUE!</v>
      </c>
      <c r="N99" s="9" t="e">
        <f t="shared" si="180"/>
        <v>#VALUE!</v>
      </c>
    </row>
    <row r="100" spans="1:14" x14ac:dyDescent="0.2">
      <c r="A100" s="46" t="s">
        <v>129</v>
      </c>
      <c r="B100" s="47" t="s">
        <v>168</v>
      </c>
      <c r="C100" s="47">
        <v>-1</v>
      </c>
      <c r="D100" s="47" t="s">
        <v>168</v>
      </c>
      <c r="E100" s="47" t="s">
        <v>168</v>
      </c>
      <c r="F100" s="47" t="s">
        <v>168</v>
      </c>
      <c r="G100" s="47" t="s">
        <v>168</v>
      </c>
      <c r="H100" s="47" t="s">
        <v>168</v>
      </c>
      <c r="I100" s="47" t="s">
        <v>168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2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2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1">J102*(1+J103)</f>
        <v>#VALUE!</v>
      </c>
      <c r="L102" s="9" t="e">
        <f t="shared" si="181"/>
        <v>#VALUE!</v>
      </c>
      <c r="M102" s="9" t="e">
        <f t="shared" si="181"/>
        <v>#VALUE!</v>
      </c>
      <c r="N102" s="9" t="e">
        <f t="shared" si="181"/>
        <v>#VALUE!</v>
      </c>
    </row>
    <row r="103" spans="1:14" x14ac:dyDescent="0.2">
      <c r="A103" s="46" t="s">
        <v>129</v>
      </c>
      <c r="B103" s="47" t="s">
        <v>168</v>
      </c>
      <c r="C103" s="47">
        <v>0.12470588235294122</v>
      </c>
      <c r="D103" s="47">
        <v>-1</v>
      </c>
      <c r="E103" s="47" t="s">
        <v>168</v>
      </c>
      <c r="F103" s="47" t="s">
        <v>168</v>
      </c>
      <c r="G103" s="47" t="s">
        <v>168</v>
      </c>
      <c r="H103" s="47" t="s">
        <v>168</v>
      </c>
      <c r="I103" s="47" t="s">
        <v>168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2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2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2">J105*(1+J106)</f>
        <v>#VALUE!</v>
      </c>
      <c r="L105" s="9" t="e">
        <f t="shared" si="182"/>
        <v>#VALUE!</v>
      </c>
      <c r="M105" s="9" t="e">
        <f t="shared" si="182"/>
        <v>#VALUE!</v>
      </c>
      <c r="N105" s="9" t="e">
        <f t="shared" si="182"/>
        <v>#VALUE!</v>
      </c>
    </row>
    <row r="106" spans="1:14" x14ac:dyDescent="0.2">
      <c r="A106" s="46" t="s">
        <v>129</v>
      </c>
      <c r="B106" s="47" t="s">
        <v>168</v>
      </c>
      <c r="C106" s="47">
        <v>-1</v>
      </c>
      <c r="D106" s="47" t="s">
        <v>168</v>
      </c>
      <c r="E106" s="47" t="s">
        <v>168</v>
      </c>
      <c r="F106" s="47" t="s">
        <v>168</v>
      </c>
      <c r="G106" s="47" t="s">
        <v>168</v>
      </c>
      <c r="H106" s="47" t="s">
        <v>168</v>
      </c>
      <c r="I106" s="47" t="s">
        <v>168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2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2">
      <c r="A108" s="9" t="s">
        <v>143</v>
      </c>
      <c r="B108" s="9">
        <f>(B82+B105)-B99</f>
        <v>5921</v>
      </c>
      <c r="C108" s="9">
        <f>(C82+C105)-C99</f>
        <v>5884</v>
      </c>
      <c r="D108" s="9">
        <f t="shared" ref="D108:I108" si="183">(D82+D105)-D99</f>
        <v>0</v>
      </c>
      <c r="E108" s="9">
        <f t="shared" si="183"/>
        <v>0</v>
      </c>
      <c r="F108" s="9">
        <f t="shared" si="183"/>
        <v>0</v>
      </c>
      <c r="G108" s="9">
        <f t="shared" si="183"/>
        <v>0</v>
      </c>
      <c r="H108" s="9">
        <f t="shared" si="183"/>
        <v>94</v>
      </c>
      <c r="I108" s="9">
        <f t="shared" si="183"/>
        <v>78</v>
      </c>
      <c r="J108" s="9">
        <f>I108*(1+I109)</f>
        <v>64.723404255319153</v>
      </c>
      <c r="K108" s="9">
        <f t="shared" ref="K108:N108" si="184">J108*(1+J109)</f>
        <v>53.7066545948393</v>
      </c>
      <c r="L108" s="9">
        <f t="shared" si="184"/>
        <v>44.565096365930486</v>
      </c>
      <c r="M108" s="9">
        <f t="shared" si="184"/>
        <v>36.979548048325299</v>
      </c>
      <c r="N108" s="9">
        <f t="shared" si="184"/>
        <v>30.685156891163547</v>
      </c>
    </row>
    <row r="109" spans="1:14" x14ac:dyDescent="0.2">
      <c r="A109" s="46" t="s">
        <v>129</v>
      </c>
      <c r="B109" s="47" t="str">
        <f t="shared" ref="B109" si="185">+IFERROR(B108/A108-1,"nm")</f>
        <v>nm</v>
      </c>
      <c r="C109" s="47">
        <f t="shared" ref="C109" si="186">+IFERROR(C108/B108-1,"nm")</f>
        <v>-6.2489444350616319E-3</v>
      </c>
      <c r="D109" s="47">
        <f t="shared" ref="D109" si="187">+IFERROR(D108/C108-1,"nm")</f>
        <v>-1</v>
      </c>
      <c r="E109" s="47" t="str">
        <f t="shared" ref="E109" si="188">+IFERROR(E108/D108-1,"nm")</f>
        <v>nm</v>
      </c>
      <c r="F109" s="47" t="str">
        <f t="shared" ref="F109" si="189">+IFERROR(F108/E108-1,"nm")</f>
        <v>nm</v>
      </c>
      <c r="G109" s="47" t="str">
        <f t="shared" ref="G109" si="190">+IFERROR(G108/F108-1,"nm")</f>
        <v>nm</v>
      </c>
      <c r="H109" s="47" t="str">
        <f t="shared" ref="H109" si="191">+IFERROR(H108/G108-1,"nm")</f>
        <v>nm</v>
      </c>
      <c r="I109" s="47">
        <f t="shared" ref="I109" si="192">+IFERROR(I108/H108-1,"nm")</f>
        <v>-0.17021276595744683</v>
      </c>
      <c r="J109" s="47">
        <f t="shared" ref="J109" si="193">+IFERROR(J108/I108-1,"nm")</f>
        <v>-0.17021276595744672</v>
      </c>
      <c r="K109" s="47">
        <f t="shared" ref="K109" si="194">+IFERROR(K108/J108-1,"nm")</f>
        <v>-0.17021276595744672</v>
      </c>
      <c r="L109" s="47">
        <f t="shared" ref="L109" si="195">+IFERROR(L108/K108-1,"nm")</f>
        <v>-0.17021276595744672</v>
      </c>
      <c r="M109" s="47">
        <f t="shared" ref="M109" si="196">+IFERROR(M108/L108-1,"nm")</f>
        <v>-0.17021276595744672</v>
      </c>
      <c r="N109" s="47">
        <f t="shared" ref="N109" si="197">+IFERROR(N108/M108-1,"nm")</f>
        <v>-0.17021276595744672</v>
      </c>
    </row>
    <row r="110" spans="1:14" x14ac:dyDescent="0.2">
      <c r="A110" s="46" t="s">
        <v>133</v>
      </c>
      <c r="B110" s="47">
        <f t="shared" ref="B110:N110" si="198">+IFERROR(B108/B$21,"nm")</f>
        <v>0.4309315866084425</v>
      </c>
      <c r="C110" s="47">
        <f t="shared" si="198"/>
        <v>0.39853698184773773</v>
      </c>
      <c r="D110" s="47">
        <f t="shared" si="198"/>
        <v>0</v>
      </c>
      <c r="E110" s="47">
        <f t="shared" si="198"/>
        <v>0</v>
      </c>
      <c r="F110" s="47">
        <f t="shared" si="198"/>
        <v>0</v>
      </c>
      <c r="G110" s="47">
        <f t="shared" si="198"/>
        <v>0</v>
      </c>
      <c r="H110" s="47">
        <f t="shared" si="198"/>
        <v>5.4717969614063678E-3</v>
      </c>
      <c r="I110" s="47">
        <f t="shared" si="198"/>
        <v>4.2499863782487881E-3</v>
      </c>
      <c r="J110" s="47">
        <f t="shared" si="198"/>
        <v>3.5265844415255901E-3</v>
      </c>
      <c r="K110" s="47">
        <f t="shared" si="198"/>
        <v>2.9263147493510215E-3</v>
      </c>
      <c r="L110" s="47">
        <f t="shared" si="198"/>
        <v>2.4282186218019118E-3</v>
      </c>
      <c r="M110" s="47">
        <f t="shared" si="198"/>
        <v>2.0149048138356292E-3</v>
      </c>
      <c r="N110" s="47">
        <f t="shared" si="198"/>
        <v>1.6719422923316923E-3</v>
      </c>
    </row>
    <row r="111" spans="1:14" x14ac:dyDescent="0.2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2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199">J112*(1+J113)</f>
        <v>#VALUE!</v>
      </c>
      <c r="L112" s="9" t="e">
        <f t="shared" si="199"/>
        <v>#VALUE!</v>
      </c>
      <c r="M112" s="9" t="e">
        <f t="shared" si="199"/>
        <v>#VALUE!</v>
      </c>
      <c r="N112" s="9" t="e">
        <f t="shared" si="199"/>
        <v>#VALUE!</v>
      </c>
    </row>
    <row r="113" spans="1:14" x14ac:dyDescent="0.2">
      <c r="A113" s="44" t="s">
        <v>129</v>
      </c>
      <c r="B113" s="47" t="s">
        <v>168</v>
      </c>
      <c r="C113" s="47">
        <v>7.0372976776917895E-3</v>
      </c>
      <c r="D113" s="47">
        <v>-1</v>
      </c>
      <c r="E113" s="47" t="s">
        <v>168</v>
      </c>
      <c r="F113" s="47" t="s">
        <v>168</v>
      </c>
      <c r="G113" s="47" t="s">
        <v>168</v>
      </c>
      <c r="H113" s="47" t="s">
        <v>168</v>
      </c>
      <c r="I113" s="47" t="s">
        <v>168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2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200">J114*(1+J115)</f>
        <v>#VALUE!</v>
      </c>
      <c r="L114" s="9" t="e">
        <f t="shared" si="200"/>
        <v>#VALUE!</v>
      </c>
      <c r="M114" s="9" t="e">
        <f t="shared" si="200"/>
        <v>#VALUE!</v>
      </c>
      <c r="N114" s="9" t="e">
        <f t="shared" si="200"/>
        <v>#VALUE!</v>
      </c>
    </row>
    <row r="115" spans="1:14" x14ac:dyDescent="0.2">
      <c r="A115" s="44" t="s">
        <v>129</v>
      </c>
      <c r="B115" s="47" t="s">
        <v>168</v>
      </c>
      <c r="C115" s="47" t="s">
        <v>168</v>
      </c>
      <c r="D115" s="47" t="s">
        <v>168</v>
      </c>
      <c r="E115" s="47" t="s">
        <v>168</v>
      </c>
      <c r="F115" s="47" t="s">
        <v>168</v>
      </c>
      <c r="G115" s="47" t="s">
        <v>168</v>
      </c>
      <c r="H115" s="47" t="s">
        <v>168</v>
      </c>
      <c r="I115" s="47" t="s">
        <v>168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2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2">
      <c r="A117" s="44" t="s">
        <v>138</v>
      </c>
      <c r="B117" s="47" t="s">
        <v>168</v>
      </c>
      <c r="C117" s="47" t="s">
        <v>168</v>
      </c>
      <c r="D117" s="47" t="s">
        <v>168</v>
      </c>
      <c r="E117" s="47" t="s">
        <v>168</v>
      </c>
      <c r="F117" s="47" t="s">
        <v>168</v>
      </c>
      <c r="G117" s="47" t="s">
        <v>168</v>
      </c>
      <c r="H117" s="47" t="s">
        <v>168</v>
      </c>
      <c r="I117" s="47" t="s">
        <v>168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2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201">J118*(1+J119)</f>
        <v>#VALUE!</v>
      </c>
      <c r="L118" s="9" t="e">
        <f t="shared" si="201"/>
        <v>#VALUE!</v>
      </c>
      <c r="M118" s="9" t="e">
        <f t="shared" si="201"/>
        <v>#VALUE!</v>
      </c>
      <c r="N118" s="9" t="e">
        <f t="shared" si="201"/>
        <v>#VALUE!</v>
      </c>
    </row>
    <row r="119" spans="1:14" x14ac:dyDescent="0.2">
      <c r="A119" s="44" t="s">
        <v>129</v>
      </c>
      <c r="B119" s="47" t="s">
        <v>168</v>
      </c>
      <c r="C119" s="47" t="s">
        <v>168</v>
      </c>
      <c r="D119" s="47" t="s">
        <v>168</v>
      </c>
      <c r="E119" s="47" t="s">
        <v>168</v>
      </c>
      <c r="F119" s="47" t="s">
        <v>168</v>
      </c>
      <c r="G119" s="47" t="s">
        <v>168</v>
      </c>
      <c r="H119" s="47" t="s">
        <v>168</v>
      </c>
      <c r="I119" s="47" t="s">
        <v>168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2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2">
      <c r="A121" s="44" t="s">
        <v>138</v>
      </c>
      <c r="B121" s="47" t="s">
        <v>168</v>
      </c>
      <c r="C121" s="47" t="s">
        <v>168</v>
      </c>
      <c r="D121" s="47" t="s">
        <v>168</v>
      </c>
      <c r="E121" s="47" t="s">
        <v>168</v>
      </c>
      <c r="F121" s="47" t="s">
        <v>168</v>
      </c>
      <c r="G121" s="47" t="s">
        <v>168</v>
      </c>
      <c r="H121" s="47" t="s">
        <v>168</v>
      </c>
      <c r="I121" s="47" t="s">
        <v>168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2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2">J122*(1+J123)</f>
        <v>#VALUE!</v>
      </c>
      <c r="L122" s="9" t="e">
        <f t="shared" si="202"/>
        <v>#VALUE!</v>
      </c>
      <c r="M122" s="9" t="e">
        <f t="shared" si="202"/>
        <v>#VALUE!</v>
      </c>
      <c r="N122" s="9" t="e">
        <f t="shared" si="202"/>
        <v>#VALUE!</v>
      </c>
    </row>
    <row r="123" spans="1:14" x14ac:dyDescent="0.2">
      <c r="A123" s="44" t="s">
        <v>129</v>
      </c>
      <c r="B123" s="47" t="s">
        <v>168</v>
      </c>
      <c r="C123" s="47" t="s">
        <v>168</v>
      </c>
      <c r="D123" s="47" t="s">
        <v>168</v>
      </c>
      <c r="E123" s="47" t="s">
        <v>168</v>
      </c>
      <c r="F123" s="47" t="s">
        <v>168</v>
      </c>
      <c r="G123" s="47" t="s">
        <v>168</v>
      </c>
      <c r="H123" s="47" t="s">
        <v>168</v>
      </c>
      <c r="I123" s="47" t="s">
        <v>168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2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2">
      <c r="A125" s="44" t="s">
        <v>138</v>
      </c>
      <c r="B125" s="47" t="s">
        <v>168</v>
      </c>
      <c r="C125" s="47" t="s">
        <v>168</v>
      </c>
      <c r="D125" s="47" t="s">
        <v>168</v>
      </c>
      <c r="E125" s="47" t="s">
        <v>168</v>
      </c>
      <c r="F125" s="47" t="s">
        <v>168</v>
      </c>
      <c r="G125" s="47" t="s">
        <v>168</v>
      </c>
      <c r="H125" s="47" t="s">
        <v>168</v>
      </c>
      <c r="I125" s="47" t="s">
        <v>168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2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03">J126*(1+J127)</f>
        <v>#VALUE!</v>
      </c>
      <c r="L126" s="9" t="e">
        <f t="shared" si="203"/>
        <v>#VALUE!</v>
      </c>
      <c r="M126" s="9" t="e">
        <f t="shared" si="203"/>
        <v>#VALUE!</v>
      </c>
      <c r="N126" s="9" t="e">
        <f t="shared" si="203"/>
        <v>#VALUE!</v>
      </c>
    </row>
    <row r="127" spans="1:14" x14ac:dyDescent="0.2">
      <c r="A127" s="46" t="s">
        <v>129</v>
      </c>
      <c r="B127" s="47" t="s">
        <v>168</v>
      </c>
      <c r="C127" s="47">
        <v>0.10727969348659006</v>
      </c>
      <c r="D127" s="47">
        <v>-1</v>
      </c>
      <c r="E127" s="47" t="s">
        <v>168</v>
      </c>
      <c r="F127" s="47" t="s">
        <v>168</v>
      </c>
      <c r="G127" s="47" t="s">
        <v>168</v>
      </c>
      <c r="H127" s="47" t="s">
        <v>168</v>
      </c>
      <c r="I127" s="47" t="s">
        <v>168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2">
      <c r="A128" s="46" t="s">
        <v>131</v>
      </c>
      <c r="B128" s="47">
        <f>+IFERROR(B126/B$112,"nm")</f>
        <v>0.18367346938775511</v>
      </c>
      <c r="C128" s="47">
        <f t="shared" ref="C128:N128" si="204">+IFERROR(C126/C$112,"nm")</f>
        <v>0.20195667365478687</v>
      </c>
      <c r="D128" s="47" t="str">
        <f t="shared" si="204"/>
        <v>nm</v>
      </c>
      <c r="E128" s="47" t="str">
        <f t="shared" si="204"/>
        <v>nm</v>
      </c>
      <c r="F128" s="47" t="str">
        <f t="shared" si="204"/>
        <v>nm</v>
      </c>
      <c r="G128" s="47" t="str">
        <f t="shared" si="204"/>
        <v>nm</v>
      </c>
      <c r="H128" s="47" t="str">
        <f t="shared" si="204"/>
        <v>nm</v>
      </c>
      <c r="I128" s="47" t="str">
        <f t="shared" si="204"/>
        <v>nm</v>
      </c>
      <c r="J128" s="47" t="str">
        <f t="shared" si="204"/>
        <v>nm</v>
      </c>
      <c r="K128" s="47" t="str">
        <f t="shared" si="204"/>
        <v>nm</v>
      </c>
      <c r="L128" s="47" t="str">
        <f t="shared" si="204"/>
        <v>nm</v>
      </c>
      <c r="M128" s="47" t="str">
        <f t="shared" si="204"/>
        <v>nm</v>
      </c>
      <c r="N128" s="47" t="str">
        <f t="shared" si="204"/>
        <v>nm</v>
      </c>
    </row>
    <row r="129" spans="1:14" x14ac:dyDescent="0.2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05">J129*(1+J130)</f>
        <v>#VALUE!</v>
      </c>
      <c r="L129" s="9" t="e">
        <f t="shared" si="205"/>
        <v>#VALUE!</v>
      </c>
      <c r="M129" s="9" t="e">
        <f t="shared" si="205"/>
        <v>#VALUE!</v>
      </c>
      <c r="N129" s="9" t="e">
        <f t="shared" si="205"/>
        <v>#VALUE!</v>
      </c>
    </row>
    <row r="130" spans="1:14" x14ac:dyDescent="0.2">
      <c r="A130" s="46" t="s">
        <v>129</v>
      </c>
      <c r="B130" s="47" t="s">
        <v>168</v>
      </c>
      <c r="C130" s="47">
        <v>-1</v>
      </c>
      <c r="D130" s="47" t="s">
        <v>168</v>
      </c>
      <c r="E130" s="47" t="s">
        <v>168</v>
      </c>
      <c r="F130" s="47" t="s">
        <v>168</v>
      </c>
      <c r="G130" s="47" t="s">
        <v>168</v>
      </c>
      <c r="H130" s="47" t="s">
        <v>168</v>
      </c>
      <c r="I130" s="47" t="s">
        <v>168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2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2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06">J132*(1+J133)</f>
        <v>#VALUE!</v>
      </c>
      <c r="L132" s="9" t="e">
        <f t="shared" si="206"/>
        <v>#VALUE!</v>
      </c>
      <c r="M132" s="9" t="e">
        <f t="shared" si="206"/>
        <v>#VALUE!</v>
      </c>
      <c r="N132" s="9" t="e">
        <f t="shared" si="206"/>
        <v>#VALUE!</v>
      </c>
    </row>
    <row r="133" spans="1:14" x14ac:dyDescent="0.2">
      <c r="A133" s="46" t="s">
        <v>129</v>
      </c>
      <c r="B133" s="47" t="s">
        <v>168</v>
      </c>
      <c r="C133" s="47">
        <v>0.1606425702811245</v>
      </c>
      <c r="D133" s="47">
        <v>-1</v>
      </c>
      <c r="E133" s="47" t="s">
        <v>168</v>
      </c>
      <c r="F133" s="47" t="s">
        <v>168</v>
      </c>
      <c r="G133" s="47" t="s">
        <v>168</v>
      </c>
      <c r="H133" s="47" t="s">
        <v>168</v>
      </c>
      <c r="I133" s="47" t="s">
        <v>168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2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2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07">J135*(1+J136)</f>
        <v>#VALUE!</v>
      </c>
      <c r="L135" s="9" t="e">
        <f t="shared" si="207"/>
        <v>#VALUE!</v>
      </c>
      <c r="M135" s="9" t="e">
        <f t="shared" si="207"/>
        <v>#VALUE!</v>
      </c>
      <c r="N135" s="9" t="e">
        <f t="shared" si="207"/>
        <v>#VALUE!</v>
      </c>
    </row>
    <row r="136" spans="1:14" x14ac:dyDescent="0.2">
      <c r="A136" s="46" t="s">
        <v>129</v>
      </c>
      <c r="B136" s="47" t="s">
        <v>168</v>
      </c>
      <c r="C136" s="47">
        <v>-1</v>
      </c>
      <c r="D136" s="47" t="s">
        <v>168</v>
      </c>
      <c r="E136" s="47" t="s">
        <v>168</v>
      </c>
      <c r="F136" s="47" t="s">
        <v>168</v>
      </c>
      <c r="G136" s="47" t="s">
        <v>168</v>
      </c>
      <c r="H136" s="47" t="s">
        <v>168</v>
      </c>
      <c r="I136" s="47" t="s">
        <v>168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2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2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08">J138*(1+J139)</f>
        <v>#VALUE!</v>
      </c>
      <c r="L138" s="9" t="e">
        <f t="shared" si="208"/>
        <v>#VALUE!</v>
      </c>
      <c r="M138" s="9" t="e">
        <f t="shared" si="208"/>
        <v>#VALUE!</v>
      </c>
      <c r="N138" s="9" t="e">
        <f t="shared" si="208"/>
        <v>#VALUE!</v>
      </c>
    </row>
    <row r="139" spans="1:14" x14ac:dyDescent="0.2">
      <c r="A139" s="46" t="s">
        <v>129</v>
      </c>
      <c r="B139" s="47" t="str">
        <f t="shared" ref="B139" si="209">+IFERROR(B138/A138-1,"nm")</f>
        <v>nm</v>
      </c>
      <c r="C139" s="47">
        <f t="shared" ref="C139" si="210">+IFERROR(C138/B138-1,"nm")</f>
        <v>6.3829787234042534E-2</v>
      </c>
      <c r="D139" s="47">
        <f t="shared" ref="D139" si="211">+IFERROR(D138/C138-1,"nm")</f>
        <v>-1</v>
      </c>
      <c r="E139" s="47" t="str">
        <f t="shared" ref="E139" si="212">+IFERROR(E138/D138-1,"nm")</f>
        <v>nm</v>
      </c>
      <c r="F139" s="47" t="str">
        <f t="shared" ref="F139" si="213">+IFERROR(F138/E138-1,"nm")</f>
        <v>nm</v>
      </c>
      <c r="G139" s="47" t="str">
        <f t="shared" ref="G139" si="214">+IFERROR(G138/F138-1,"nm")</f>
        <v>nm</v>
      </c>
      <c r="H139" s="47" t="str">
        <f t="shared" ref="H139" si="215">+IFERROR(H138/G138-1,"nm")</f>
        <v>nm</v>
      </c>
      <c r="I139" s="47" t="str">
        <f t="shared" ref="I139" si="216">+IFERROR(I138/H138-1,"nm")</f>
        <v>nm</v>
      </c>
      <c r="J139" s="47" t="str">
        <f t="shared" ref="J139" si="217">+IFERROR(J138/I138-1,"nm")</f>
        <v>nm</v>
      </c>
      <c r="K139" s="47" t="str">
        <f t="shared" ref="K139" si="218">+IFERROR(K138/J138-1,"nm")</f>
        <v>nm</v>
      </c>
      <c r="L139" s="47" t="str">
        <f t="shared" ref="L139" si="219">+IFERROR(L138/K138-1,"nm")</f>
        <v>nm</v>
      </c>
      <c r="M139" s="47" t="str">
        <f t="shared" ref="M139" si="220">+IFERROR(M138/L138-1,"nm")</f>
        <v>nm</v>
      </c>
      <c r="N139" s="47" t="str">
        <f t="shared" ref="N139" si="221">+IFERROR(N138/M138-1,"nm")</f>
        <v>nm</v>
      </c>
    </row>
    <row r="140" spans="1:14" x14ac:dyDescent="0.2">
      <c r="A140" s="46" t="s">
        <v>133</v>
      </c>
      <c r="B140" s="47">
        <f t="shared" ref="B140:N140" si="222">+IFERROR(B138/B$21,"nm")</f>
        <v>3.4206695778748182E-3</v>
      </c>
      <c r="C140" s="47">
        <f t="shared" si="222"/>
        <v>3.3866160931996748E-3</v>
      </c>
      <c r="D140" s="47">
        <f t="shared" si="222"/>
        <v>0</v>
      </c>
      <c r="E140" s="47">
        <f t="shared" si="222"/>
        <v>0</v>
      </c>
      <c r="F140" s="47">
        <f t="shared" si="222"/>
        <v>0</v>
      </c>
      <c r="G140" s="47">
        <f t="shared" si="222"/>
        <v>0</v>
      </c>
      <c r="H140" s="47">
        <f t="shared" si="222"/>
        <v>0</v>
      </c>
      <c r="I140" s="47">
        <f t="shared" si="222"/>
        <v>0</v>
      </c>
      <c r="J140" s="47" t="str">
        <f t="shared" si="222"/>
        <v>nm</v>
      </c>
      <c r="K140" s="47" t="str">
        <f t="shared" si="222"/>
        <v>nm</v>
      </c>
      <c r="L140" s="47" t="str">
        <f t="shared" si="222"/>
        <v>nm</v>
      </c>
      <c r="M140" s="47" t="str">
        <f t="shared" si="222"/>
        <v>nm</v>
      </c>
      <c r="N140" s="47" t="str">
        <f t="shared" si="222"/>
        <v>nm</v>
      </c>
    </row>
    <row r="141" spans="1:14" x14ac:dyDescent="0.2">
      <c r="A141" s="43" t="s">
        <v>155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2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23">J142*(1+J143)</f>
        <v>#VALUE!</v>
      </c>
      <c r="L142" s="9" t="e">
        <f t="shared" si="223"/>
        <v>#VALUE!</v>
      </c>
      <c r="M142" s="9" t="e">
        <f t="shared" si="223"/>
        <v>#VALUE!</v>
      </c>
      <c r="N142" s="9" t="e">
        <f t="shared" si="223"/>
        <v>#VALUE!</v>
      </c>
    </row>
    <row r="143" spans="1:14" x14ac:dyDescent="0.2">
      <c r="A143" s="44" t="s">
        <v>129</v>
      </c>
      <c r="B143" s="47" t="s">
        <v>168</v>
      </c>
      <c r="C143" s="47">
        <v>0.15099337748344377</v>
      </c>
      <c r="D143" s="47">
        <v>-1</v>
      </c>
      <c r="E143" s="47" t="s">
        <v>168</v>
      </c>
      <c r="F143" s="47" t="s">
        <v>168</v>
      </c>
      <c r="G143" s="47" t="s">
        <v>168</v>
      </c>
      <c r="H143" s="47" t="s">
        <v>168</v>
      </c>
      <c r="I143" s="47" t="s">
        <v>168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2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24">J144*(1+J145)</f>
        <v>#VALUE!</v>
      </c>
      <c r="L144" s="9" t="e">
        <f t="shared" si="224"/>
        <v>#VALUE!</v>
      </c>
      <c r="M144" s="9" t="e">
        <f t="shared" si="224"/>
        <v>#VALUE!</v>
      </c>
      <c r="N144" s="9" t="e">
        <f t="shared" si="224"/>
        <v>#VALUE!</v>
      </c>
    </row>
    <row r="145" spans="1:14" x14ac:dyDescent="0.2">
      <c r="A145" s="44" t="s">
        <v>129</v>
      </c>
      <c r="B145" s="47" t="s">
        <v>168</v>
      </c>
      <c r="C145" s="47" t="s">
        <v>168</v>
      </c>
      <c r="D145" s="47" t="s">
        <v>168</v>
      </c>
      <c r="E145" s="47" t="s">
        <v>168</v>
      </c>
      <c r="F145" s="47" t="s">
        <v>168</v>
      </c>
      <c r="G145" s="47" t="s">
        <v>168</v>
      </c>
      <c r="H145" s="47" t="s">
        <v>168</v>
      </c>
      <c r="I145" s="47" t="s">
        <v>168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2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2">
      <c r="A147" s="44" t="s">
        <v>138</v>
      </c>
      <c r="B147" s="47" t="s">
        <v>168</v>
      </c>
      <c r="C147" s="47" t="s">
        <v>168</v>
      </c>
      <c r="D147" s="47" t="s">
        <v>168</v>
      </c>
      <c r="E147" s="47" t="s">
        <v>168</v>
      </c>
      <c r="F147" s="47" t="s">
        <v>168</v>
      </c>
      <c r="G147" s="47" t="s">
        <v>168</v>
      </c>
      <c r="H147" s="47" t="s">
        <v>168</v>
      </c>
      <c r="I147" s="47" t="s">
        <v>168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2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25">J148*(1+J149)</f>
        <v>#VALUE!</v>
      </c>
      <c r="L148" s="9" t="e">
        <f t="shared" si="225"/>
        <v>#VALUE!</v>
      </c>
      <c r="M148" s="9" t="e">
        <f t="shared" si="225"/>
        <v>#VALUE!</v>
      </c>
      <c r="N148" s="9" t="e">
        <f t="shared" si="225"/>
        <v>#VALUE!</v>
      </c>
    </row>
    <row r="149" spans="1:14" x14ac:dyDescent="0.2">
      <c r="A149" s="44" t="s">
        <v>129</v>
      </c>
      <c r="B149" s="47" t="s">
        <v>168</v>
      </c>
      <c r="C149" s="47" t="s">
        <v>168</v>
      </c>
      <c r="D149" s="47" t="s">
        <v>168</v>
      </c>
      <c r="E149" s="47" t="s">
        <v>168</v>
      </c>
      <c r="F149" s="47" t="s">
        <v>168</v>
      </c>
      <c r="G149" s="47" t="s">
        <v>168</v>
      </c>
      <c r="H149" s="47" t="s">
        <v>168</v>
      </c>
      <c r="I149" s="47" t="s">
        <v>168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2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2">
      <c r="A151" s="44" t="s">
        <v>138</v>
      </c>
      <c r="B151" s="47" t="s">
        <v>168</v>
      </c>
      <c r="C151" s="47" t="s">
        <v>168</v>
      </c>
      <c r="D151" s="47" t="s">
        <v>168</v>
      </c>
      <c r="E151" s="47" t="s">
        <v>168</v>
      </c>
      <c r="F151" s="47" t="s">
        <v>168</v>
      </c>
      <c r="G151" s="47" t="s">
        <v>168</v>
      </c>
      <c r="H151" s="47" t="s">
        <v>168</v>
      </c>
      <c r="I151" s="47" t="s">
        <v>168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2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26">J152*(1+J153)</f>
        <v>#VALUE!</v>
      </c>
      <c r="L152" s="9" t="e">
        <f t="shared" si="226"/>
        <v>#VALUE!</v>
      </c>
      <c r="M152" s="9" t="e">
        <f t="shared" si="226"/>
        <v>#VALUE!</v>
      </c>
      <c r="N152" s="9" t="e">
        <f t="shared" si="226"/>
        <v>#VALUE!</v>
      </c>
    </row>
    <row r="153" spans="1:14" x14ac:dyDescent="0.2">
      <c r="A153" s="44" t="s">
        <v>129</v>
      </c>
      <c r="B153" s="47" t="s">
        <v>168</v>
      </c>
      <c r="C153" s="47" t="s">
        <v>168</v>
      </c>
      <c r="D153" s="47" t="s">
        <v>168</v>
      </c>
      <c r="E153" s="47" t="s">
        <v>168</v>
      </c>
      <c r="F153" s="47" t="s">
        <v>168</v>
      </c>
      <c r="G153" s="47" t="s">
        <v>168</v>
      </c>
      <c r="H153" s="47" t="s">
        <v>168</v>
      </c>
      <c r="I153" s="47" t="s">
        <v>168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2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2">
      <c r="A155" s="44" t="s">
        <v>138</v>
      </c>
      <c r="B155" s="47" t="s">
        <v>168</v>
      </c>
      <c r="C155" s="47" t="s">
        <v>168</v>
      </c>
      <c r="D155" s="47" t="s">
        <v>168</v>
      </c>
      <c r="E155" s="47" t="s">
        <v>168</v>
      </c>
      <c r="F155" s="47" t="s">
        <v>168</v>
      </c>
      <c r="G155" s="47" t="s">
        <v>168</v>
      </c>
      <c r="H155" s="47" t="s">
        <v>168</v>
      </c>
      <c r="I155" s="47" t="s">
        <v>168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2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27">J156*(1+J157)</f>
        <v>#VALUE!</v>
      </c>
      <c r="L156" s="9" t="e">
        <f t="shared" si="227"/>
        <v>#VALUE!</v>
      </c>
      <c r="M156" s="9" t="e">
        <f t="shared" si="227"/>
        <v>#VALUE!</v>
      </c>
      <c r="N156" s="9" t="e">
        <f t="shared" si="227"/>
        <v>#VALUE!</v>
      </c>
    </row>
    <row r="157" spans="1:14" x14ac:dyDescent="0.2">
      <c r="A157" s="46" t="s">
        <v>129</v>
      </c>
      <c r="B157" s="47" t="s">
        <v>168</v>
      </c>
      <c r="C157" s="47">
        <v>0.42622950819672134</v>
      </c>
      <c r="D157" s="47">
        <v>-1</v>
      </c>
      <c r="E157" s="47" t="s">
        <v>168</v>
      </c>
      <c r="F157" s="47" t="s">
        <v>168</v>
      </c>
      <c r="G157" s="47" t="s">
        <v>168</v>
      </c>
      <c r="H157" s="47" t="s">
        <v>168</v>
      </c>
      <c r="I157" s="47" t="s">
        <v>168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2">
      <c r="A158" s="46" t="s">
        <v>131</v>
      </c>
      <c r="B158" s="47">
        <f>+IFERROR(B156/B$142,"nm")</f>
        <v>0.16158940397350993</v>
      </c>
      <c r="C158" s="47">
        <f t="shared" ref="C158:N158" si="228">+IFERROR(C156/C$142,"nm")</f>
        <v>0.2002301495972382</v>
      </c>
      <c r="D158" s="47" t="str">
        <f t="shared" si="228"/>
        <v>nm</v>
      </c>
      <c r="E158" s="47" t="str">
        <f t="shared" si="228"/>
        <v>nm</v>
      </c>
      <c r="F158" s="47" t="str">
        <f t="shared" si="228"/>
        <v>nm</v>
      </c>
      <c r="G158" s="47" t="str">
        <f t="shared" si="228"/>
        <v>nm</v>
      </c>
      <c r="H158" s="47" t="str">
        <f t="shared" si="228"/>
        <v>nm</v>
      </c>
      <c r="I158" s="47" t="str">
        <f t="shared" si="228"/>
        <v>nm</v>
      </c>
      <c r="J158" s="47" t="str">
        <f t="shared" si="228"/>
        <v>nm</v>
      </c>
      <c r="K158" s="47" t="str">
        <f t="shared" si="228"/>
        <v>nm</v>
      </c>
      <c r="L158" s="47" t="str">
        <f t="shared" si="228"/>
        <v>nm</v>
      </c>
      <c r="M158" s="47" t="str">
        <f t="shared" si="228"/>
        <v>nm</v>
      </c>
      <c r="N158" s="47" t="str">
        <f t="shared" si="228"/>
        <v>nm</v>
      </c>
    </row>
    <row r="159" spans="1:14" x14ac:dyDescent="0.2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29">J159*(1+J160)</f>
        <v>#VALUE!</v>
      </c>
      <c r="L159" s="9" t="e">
        <f t="shared" si="229"/>
        <v>#VALUE!</v>
      </c>
      <c r="M159" s="9" t="e">
        <f t="shared" si="229"/>
        <v>#VALUE!</v>
      </c>
      <c r="N159" s="9" t="e">
        <f t="shared" si="229"/>
        <v>#VALUE!</v>
      </c>
    </row>
    <row r="160" spans="1:14" x14ac:dyDescent="0.2">
      <c r="A160" s="46" t="s">
        <v>129</v>
      </c>
      <c r="B160" s="47" t="s">
        <v>168</v>
      </c>
      <c r="C160" s="47">
        <v>-1</v>
      </c>
      <c r="D160" s="47" t="s">
        <v>168</v>
      </c>
      <c r="E160" s="47" t="s">
        <v>168</v>
      </c>
      <c r="F160" s="47" t="s">
        <v>168</v>
      </c>
      <c r="G160" s="47" t="s">
        <v>168</v>
      </c>
      <c r="H160" s="47" t="s">
        <v>168</v>
      </c>
      <c r="I160" s="47" t="s">
        <v>168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2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2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30">J162*(1+J163)</f>
        <v>#VALUE!</v>
      </c>
      <c r="L162" s="9" t="e">
        <f t="shared" si="230"/>
        <v>#VALUE!</v>
      </c>
      <c r="M162" s="9" t="e">
        <f t="shared" si="230"/>
        <v>#VALUE!</v>
      </c>
      <c r="N162" s="9" t="e">
        <f t="shared" si="230"/>
        <v>#VALUE!</v>
      </c>
    </row>
    <row r="163" spans="1:14" x14ac:dyDescent="0.2">
      <c r="A163" s="46" t="s">
        <v>129</v>
      </c>
      <c r="B163" s="47" t="s">
        <v>168</v>
      </c>
      <c r="C163" s="47">
        <v>0.74</v>
      </c>
      <c r="D163" s="47">
        <v>-1</v>
      </c>
      <c r="E163" s="47" t="s">
        <v>168</v>
      </c>
      <c r="F163" s="47" t="s">
        <v>168</v>
      </c>
      <c r="G163" s="47" t="s">
        <v>168</v>
      </c>
      <c r="H163" s="47" t="s">
        <v>168</v>
      </c>
      <c r="I163" s="47" t="s">
        <v>168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2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2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31">J165*(1+J166)</f>
        <v>#VALUE!</v>
      </c>
      <c r="L165" s="9" t="e">
        <f t="shared" si="231"/>
        <v>#VALUE!</v>
      </c>
      <c r="M165" s="9" t="e">
        <f t="shared" si="231"/>
        <v>#VALUE!</v>
      </c>
      <c r="N165" s="9" t="e">
        <f t="shared" si="231"/>
        <v>#VALUE!</v>
      </c>
    </row>
    <row r="166" spans="1:14" x14ac:dyDescent="0.2">
      <c r="A166" s="46" t="s">
        <v>129</v>
      </c>
      <c r="B166" s="47" t="s">
        <v>168</v>
      </c>
      <c r="C166" s="47">
        <v>-1</v>
      </c>
      <c r="D166" s="47" t="s">
        <v>168</v>
      </c>
      <c r="E166" s="47" t="s">
        <v>168</v>
      </c>
      <c r="F166" s="47" t="s">
        <v>168</v>
      </c>
      <c r="G166" s="47" t="s">
        <v>168</v>
      </c>
      <c r="H166" s="47" t="s">
        <v>168</v>
      </c>
      <c r="I166" s="47" t="s">
        <v>168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2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2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32">J168*(1+J169)</f>
        <v>#VALUE!</v>
      </c>
      <c r="L168" s="9" t="e">
        <f t="shared" si="232"/>
        <v>#VALUE!</v>
      </c>
      <c r="M168" s="9" t="e">
        <f t="shared" si="232"/>
        <v>#VALUE!</v>
      </c>
      <c r="N168" s="9" t="e">
        <f t="shared" si="232"/>
        <v>#VALUE!</v>
      </c>
    </row>
    <row r="169" spans="1:14" x14ac:dyDescent="0.2">
      <c r="A169" s="46" t="s">
        <v>129</v>
      </c>
      <c r="B169" s="47" t="str">
        <f t="shared" ref="B169" si="233">+IFERROR(B168/A168-1,"nm")</f>
        <v>nm</v>
      </c>
      <c r="C169" s="47">
        <f t="shared" ref="C169" si="234">+IFERROR(C168/B168-1,"nm")</f>
        <v>8.7804878048780566E-2</v>
      </c>
      <c r="D169" s="47">
        <f t="shared" ref="D169" si="235">+IFERROR(D168/C168-1,"nm")</f>
        <v>-1</v>
      </c>
      <c r="E169" s="47" t="str">
        <f t="shared" ref="E169" si="236">+IFERROR(E168/D168-1,"nm")</f>
        <v>nm</v>
      </c>
      <c r="F169" s="47" t="str">
        <f t="shared" ref="F169" si="237">+IFERROR(F168/E168-1,"nm")</f>
        <v>nm</v>
      </c>
      <c r="G169" s="47" t="str">
        <f t="shared" ref="G169" si="238">+IFERROR(G168/F168-1,"nm")</f>
        <v>nm</v>
      </c>
      <c r="H169" s="47" t="str">
        <f t="shared" ref="H169" si="239">+IFERROR(H168/G168-1,"nm")</f>
        <v>nm</v>
      </c>
      <c r="I169" s="47" t="str">
        <f t="shared" ref="I169" si="240">+IFERROR(I168/H168-1,"nm")</f>
        <v>nm</v>
      </c>
      <c r="J169" s="47" t="str">
        <f t="shared" ref="J169" si="241">+IFERROR(J168/I168-1,"nm")</f>
        <v>nm</v>
      </c>
      <c r="K169" s="47" t="str">
        <f t="shared" ref="K169" si="242">+IFERROR(K168/J168-1,"nm")</f>
        <v>nm</v>
      </c>
      <c r="L169" s="47" t="str">
        <f t="shared" ref="L169" si="243">+IFERROR(L168/K168-1,"nm")</f>
        <v>nm</v>
      </c>
      <c r="M169" s="47" t="str">
        <f t="shared" ref="M169" si="244">+IFERROR(M168/L168-1,"nm")</f>
        <v>nm</v>
      </c>
      <c r="N169" s="47" t="str">
        <f t="shared" ref="N169" si="245">+IFERROR(N168/M168-1,"nm")</f>
        <v>nm</v>
      </c>
    </row>
    <row r="170" spans="1:14" x14ac:dyDescent="0.2">
      <c r="A170" s="46" t="s">
        <v>133</v>
      </c>
      <c r="B170" s="47">
        <f t="shared" ref="B170:N170" si="246">+IFERROR(B168/B$21,"nm")</f>
        <v>1.4919941775836972E-2</v>
      </c>
      <c r="C170" s="47">
        <f t="shared" si="246"/>
        <v>1.5104307775670549E-2</v>
      </c>
      <c r="D170" s="47">
        <f t="shared" si="246"/>
        <v>0</v>
      </c>
      <c r="E170" s="47">
        <f t="shared" si="246"/>
        <v>0</v>
      </c>
      <c r="F170" s="47">
        <f t="shared" si="246"/>
        <v>0</v>
      </c>
      <c r="G170" s="47">
        <f t="shared" si="246"/>
        <v>0</v>
      </c>
      <c r="H170" s="47">
        <f t="shared" si="246"/>
        <v>0</v>
      </c>
      <c r="I170" s="47">
        <f t="shared" si="246"/>
        <v>0</v>
      </c>
      <c r="J170" s="47" t="str">
        <f t="shared" si="246"/>
        <v>nm</v>
      </c>
      <c r="K170" s="47" t="str">
        <f t="shared" si="246"/>
        <v>nm</v>
      </c>
      <c r="L170" s="47" t="str">
        <f t="shared" si="246"/>
        <v>nm</v>
      </c>
      <c r="M170" s="47" t="str">
        <f t="shared" si="246"/>
        <v>nm</v>
      </c>
      <c r="N170" s="47" t="str">
        <f t="shared" si="246"/>
        <v>nm</v>
      </c>
    </row>
    <row r="171" spans="1:14" x14ac:dyDescent="0.2">
      <c r="A171" s="43" t="s">
        <v>165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2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47">J172*(1+J173)</f>
        <v>#VALUE!</v>
      </c>
      <c r="L172" s="9" t="e">
        <f t="shared" si="247"/>
        <v>#VALUE!</v>
      </c>
      <c r="M172" s="9" t="e">
        <f t="shared" si="247"/>
        <v>#VALUE!</v>
      </c>
      <c r="N172" s="9" t="e">
        <f t="shared" si="247"/>
        <v>#VALUE!</v>
      </c>
    </row>
    <row r="173" spans="1:14" x14ac:dyDescent="0.2">
      <c r="A173" s="44" t="s">
        <v>129</v>
      </c>
      <c r="B173" s="47" t="s">
        <v>168</v>
      </c>
      <c r="C173" s="47">
        <v>-5.0538737814263768E-2</v>
      </c>
      <c r="D173" s="47">
        <v>-1</v>
      </c>
      <c r="E173" s="47" t="s">
        <v>168</v>
      </c>
      <c r="F173" s="47" t="s">
        <v>168</v>
      </c>
      <c r="G173" s="47" t="s">
        <v>168</v>
      </c>
      <c r="H173" s="47" t="s">
        <v>168</v>
      </c>
      <c r="I173" s="47" t="s">
        <v>168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2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48">J174*(1+J175)</f>
        <v>#VALUE!</v>
      </c>
      <c r="L174" s="9" t="e">
        <f t="shared" si="248"/>
        <v>#VALUE!</v>
      </c>
      <c r="M174" s="9" t="e">
        <f t="shared" si="248"/>
        <v>#VALUE!</v>
      </c>
      <c r="N174" s="9" t="e">
        <f t="shared" si="248"/>
        <v>#VALUE!</v>
      </c>
    </row>
    <row r="175" spans="1:14" x14ac:dyDescent="0.2">
      <c r="A175" s="44" t="s">
        <v>129</v>
      </c>
      <c r="B175" s="47" t="s">
        <v>168</v>
      </c>
      <c r="C175" s="47" t="s">
        <v>168</v>
      </c>
      <c r="D175" s="47" t="s">
        <v>168</v>
      </c>
      <c r="E175" s="47" t="s">
        <v>168</v>
      </c>
      <c r="F175" s="47" t="s">
        <v>168</v>
      </c>
      <c r="G175" s="47" t="s">
        <v>168</v>
      </c>
      <c r="H175" s="47" t="s">
        <v>168</v>
      </c>
      <c r="I175" s="47" t="s">
        <v>168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2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2">
      <c r="A177" s="44" t="s">
        <v>138</v>
      </c>
      <c r="B177" s="47" t="s">
        <v>168</v>
      </c>
      <c r="C177" s="47" t="s">
        <v>168</v>
      </c>
      <c r="D177" s="47" t="s">
        <v>168</v>
      </c>
      <c r="E177" s="47" t="s">
        <v>168</v>
      </c>
      <c r="F177" s="47" t="s">
        <v>168</v>
      </c>
      <c r="G177" s="47" t="s">
        <v>168</v>
      </c>
      <c r="H177" s="47" t="s">
        <v>168</v>
      </c>
      <c r="I177" s="47" t="s">
        <v>168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2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49">J178*(1+J179)</f>
        <v>#VALUE!</v>
      </c>
      <c r="L178" s="9" t="e">
        <f t="shared" si="249"/>
        <v>#VALUE!</v>
      </c>
      <c r="M178" s="9" t="e">
        <f t="shared" si="249"/>
        <v>#VALUE!</v>
      </c>
      <c r="N178" s="9" t="e">
        <f t="shared" si="249"/>
        <v>#VALUE!</v>
      </c>
    </row>
    <row r="179" spans="1:14" x14ac:dyDescent="0.2">
      <c r="A179" s="44" t="s">
        <v>129</v>
      </c>
      <c r="B179" s="47" t="s">
        <v>168</v>
      </c>
      <c r="C179" s="47" t="s">
        <v>168</v>
      </c>
      <c r="D179" s="47" t="s">
        <v>168</v>
      </c>
      <c r="E179" s="47" t="s">
        <v>168</v>
      </c>
      <c r="F179" s="47" t="s">
        <v>168</v>
      </c>
      <c r="G179" s="47" t="s">
        <v>168</v>
      </c>
      <c r="H179" s="47" t="s">
        <v>168</v>
      </c>
      <c r="I179" s="47" t="s">
        <v>168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2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2">
      <c r="A181" s="44" t="s">
        <v>138</v>
      </c>
      <c r="B181" s="47" t="s">
        <v>168</v>
      </c>
      <c r="C181" s="47" t="s">
        <v>168</v>
      </c>
      <c r="D181" s="47" t="s">
        <v>168</v>
      </c>
      <c r="E181" s="47" t="s">
        <v>168</v>
      </c>
      <c r="F181" s="47" t="s">
        <v>168</v>
      </c>
      <c r="G181" s="47" t="s">
        <v>168</v>
      </c>
      <c r="H181" s="47" t="s">
        <v>168</v>
      </c>
      <c r="I181" s="47" t="s">
        <v>168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2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50">J182*(1+J183)</f>
        <v>#VALUE!</v>
      </c>
      <c r="L182" s="9" t="e">
        <f t="shared" si="250"/>
        <v>#VALUE!</v>
      </c>
      <c r="M182" s="9" t="e">
        <f t="shared" si="250"/>
        <v>#VALUE!</v>
      </c>
      <c r="N182" s="9" t="e">
        <f t="shared" si="250"/>
        <v>#VALUE!</v>
      </c>
    </row>
    <row r="183" spans="1:14" x14ac:dyDescent="0.2">
      <c r="A183" s="44" t="s">
        <v>129</v>
      </c>
      <c r="B183" s="47" t="s">
        <v>168</v>
      </c>
      <c r="C183" s="47" t="s">
        <v>168</v>
      </c>
      <c r="D183" s="47" t="s">
        <v>168</v>
      </c>
      <c r="E183" s="47" t="s">
        <v>168</v>
      </c>
      <c r="F183" s="47" t="s">
        <v>168</v>
      </c>
      <c r="G183" s="47" t="s">
        <v>168</v>
      </c>
      <c r="H183" s="47" t="s">
        <v>168</v>
      </c>
      <c r="I183" s="47" t="s">
        <v>168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2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2">
      <c r="A185" s="44" t="s">
        <v>138</v>
      </c>
      <c r="B185" s="47" t="s">
        <v>168</v>
      </c>
      <c r="C185" s="47" t="s">
        <v>168</v>
      </c>
      <c r="D185" s="47" t="s">
        <v>168</v>
      </c>
      <c r="E185" s="47" t="s">
        <v>168</v>
      </c>
      <c r="F185" s="47" t="s">
        <v>168</v>
      </c>
      <c r="G185" s="47" t="s">
        <v>168</v>
      </c>
      <c r="H185" s="47" t="s">
        <v>168</v>
      </c>
      <c r="I185" s="47" t="s">
        <v>168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2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51">J186*(1+J187)</f>
        <v>#VALUE!</v>
      </c>
      <c r="L186" s="9" t="e">
        <f t="shared" si="251"/>
        <v>#VALUE!</v>
      </c>
      <c r="M186" s="9" t="e">
        <f t="shared" si="251"/>
        <v>#VALUE!</v>
      </c>
      <c r="N186" s="9" t="e">
        <f t="shared" si="251"/>
        <v>#VALUE!</v>
      </c>
    </row>
    <row r="187" spans="1:14" x14ac:dyDescent="0.2">
      <c r="A187" s="46" t="s">
        <v>129</v>
      </c>
      <c r="B187" s="47" t="s">
        <v>168</v>
      </c>
      <c r="C187" s="47">
        <v>5.5621301775147902E-2</v>
      </c>
      <c r="D187" s="47">
        <v>-1</v>
      </c>
      <c r="E187" s="47" t="s">
        <v>168</v>
      </c>
      <c r="F187" s="47" t="s">
        <v>168</v>
      </c>
      <c r="G187" s="47" t="s">
        <v>168</v>
      </c>
      <c r="H187" s="47" t="s">
        <v>168</v>
      </c>
      <c r="I187" s="47" t="s">
        <v>168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2">
      <c r="A188" s="46" t="s">
        <v>131</v>
      </c>
      <c r="B188" s="47">
        <f>+IFERROR(B186/B$172,"nm")</f>
        <v>0.2167778347870703</v>
      </c>
      <c r="C188" s="47">
        <f t="shared" ref="C188:N188" si="252">+IFERROR(C186/C$172,"nm")</f>
        <v>0.24101594163739529</v>
      </c>
      <c r="D188" s="47" t="str">
        <f t="shared" si="252"/>
        <v>nm</v>
      </c>
      <c r="E188" s="47" t="str">
        <f t="shared" si="252"/>
        <v>nm</v>
      </c>
      <c r="F188" s="47" t="str">
        <f t="shared" si="252"/>
        <v>nm</v>
      </c>
      <c r="G188" s="47" t="str">
        <f t="shared" si="252"/>
        <v>nm</v>
      </c>
      <c r="H188" s="47" t="str">
        <f t="shared" si="252"/>
        <v>nm</v>
      </c>
      <c r="I188" s="47" t="str">
        <f t="shared" si="252"/>
        <v>nm</v>
      </c>
      <c r="J188" s="47" t="str">
        <f t="shared" si="252"/>
        <v>nm</v>
      </c>
      <c r="K188" s="47" t="str">
        <f t="shared" si="252"/>
        <v>nm</v>
      </c>
      <c r="L188" s="47" t="str">
        <f t="shared" si="252"/>
        <v>nm</v>
      </c>
      <c r="M188" s="47" t="str">
        <f t="shared" si="252"/>
        <v>nm</v>
      </c>
      <c r="N188" s="47" t="str">
        <f t="shared" si="252"/>
        <v>nm</v>
      </c>
    </row>
    <row r="189" spans="1:14" x14ac:dyDescent="0.2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53">J189*(1+J190)</f>
        <v>#VALUE!</v>
      </c>
      <c r="L189" s="9" t="e">
        <f t="shared" si="253"/>
        <v>#VALUE!</v>
      </c>
      <c r="M189" s="9" t="e">
        <f t="shared" si="253"/>
        <v>#VALUE!</v>
      </c>
      <c r="N189" s="9" t="e">
        <f t="shared" si="253"/>
        <v>#VALUE!</v>
      </c>
    </row>
    <row r="190" spans="1:14" x14ac:dyDescent="0.2">
      <c r="A190" s="46" t="s">
        <v>129</v>
      </c>
      <c r="B190" s="47" t="s">
        <v>168</v>
      </c>
      <c r="C190" s="47">
        <v>-1</v>
      </c>
      <c r="D190" s="47" t="s">
        <v>168</v>
      </c>
      <c r="E190" s="47" t="s">
        <v>168</v>
      </c>
      <c r="F190" s="47" t="s">
        <v>168</v>
      </c>
      <c r="G190" s="47" t="s">
        <v>168</v>
      </c>
      <c r="H190" s="47" t="s">
        <v>168</v>
      </c>
      <c r="I190" s="47" t="s">
        <v>168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2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2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54">J192*(1+J193)</f>
        <v>#VALUE!</v>
      </c>
      <c r="L192" s="9" t="e">
        <f t="shared" si="254"/>
        <v>#VALUE!</v>
      </c>
      <c r="M192" s="9" t="e">
        <f t="shared" si="254"/>
        <v>#VALUE!</v>
      </c>
      <c r="N192" s="9" t="e">
        <f t="shared" si="254"/>
        <v>#VALUE!</v>
      </c>
    </row>
    <row r="193" spans="1:14" x14ac:dyDescent="0.2">
      <c r="A193" s="46" t="s">
        <v>129</v>
      </c>
      <c r="B193" s="47" t="s">
        <v>168</v>
      </c>
      <c r="C193" s="47">
        <v>9.0464547677261642E-2</v>
      </c>
      <c r="D193" s="47">
        <v>-1</v>
      </c>
      <c r="E193" s="47" t="s">
        <v>168</v>
      </c>
      <c r="F193" s="47" t="s">
        <v>168</v>
      </c>
      <c r="G193" s="47" t="s">
        <v>168</v>
      </c>
      <c r="H193" s="47" t="s">
        <v>168</v>
      </c>
      <c r="I193" s="47" t="s">
        <v>168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2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2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55">J195*(1+J196)</f>
        <v>#VALUE!</v>
      </c>
      <c r="L195" s="9" t="e">
        <f t="shared" si="255"/>
        <v>#VALUE!</v>
      </c>
      <c r="M195" s="9" t="e">
        <f t="shared" si="255"/>
        <v>#VALUE!</v>
      </c>
      <c r="N195" s="9" t="e">
        <f t="shared" si="255"/>
        <v>#VALUE!</v>
      </c>
    </row>
    <row r="196" spans="1:14" x14ac:dyDescent="0.2">
      <c r="A196" s="46" t="s">
        <v>129</v>
      </c>
      <c r="B196" s="47" t="s">
        <v>168</v>
      </c>
      <c r="C196" s="47">
        <v>-1</v>
      </c>
      <c r="D196" s="47" t="s">
        <v>168</v>
      </c>
      <c r="E196" s="47" t="s">
        <v>168</v>
      </c>
      <c r="F196" s="47" t="s">
        <v>168</v>
      </c>
      <c r="G196" s="47" t="s">
        <v>168</v>
      </c>
      <c r="H196" s="47" t="s">
        <v>168</v>
      </c>
      <c r="I196" s="47" t="s">
        <v>168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2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2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56">J198*(1+J199)</f>
        <v>#VALUE!</v>
      </c>
      <c r="L198" s="9" t="e">
        <f t="shared" si="256"/>
        <v>#VALUE!</v>
      </c>
      <c r="M198" s="9" t="e">
        <f t="shared" si="256"/>
        <v>#VALUE!</v>
      </c>
      <c r="N198" s="9" t="e">
        <f t="shared" si="256"/>
        <v>#VALUE!</v>
      </c>
    </row>
    <row r="199" spans="1:14" x14ac:dyDescent="0.2">
      <c r="A199" s="46" t="s">
        <v>129</v>
      </c>
      <c r="B199" s="47" t="str">
        <f t="shared" ref="B199" si="257">+IFERROR(B198/A198-1,"nm")</f>
        <v>nm</v>
      </c>
      <c r="C199" s="47">
        <f t="shared" ref="C199" si="258">+IFERROR(C198/B198-1,"nm")</f>
        <v>5.8252427184465994E-2</v>
      </c>
      <c r="D199" s="47">
        <f t="shared" ref="D199" si="259">+IFERROR(D198/C198-1,"nm")</f>
        <v>-1</v>
      </c>
      <c r="E199" s="47" t="str">
        <f t="shared" ref="E199" si="260">+IFERROR(E198/D198-1,"nm")</f>
        <v>nm</v>
      </c>
      <c r="F199" s="47" t="str">
        <f t="shared" ref="F199" si="261">+IFERROR(F198/E198-1,"nm")</f>
        <v>nm</v>
      </c>
      <c r="G199" s="47" t="str">
        <f t="shared" ref="G199" si="262">+IFERROR(G198/F198-1,"nm")</f>
        <v>nm</v>
      </c>
      <c r="H199" s="47" t="str">
        <f t="shared" ref="H199" si="263">+IFERROR(H198/G198-1,"nm")</f>
        <v>nm</v>
      </c>
      <c r="I199" s="47" t="str">
        <f t="shared" ref="I199" si="264">+IFERROR(I198/H198-1,"nm")</f>
        <v>nm</v>
      </c>
      <c r="J199" s="47" t="str">
        <f t="shared" ref="J199" si="265">+IFERROR(J198/I198-1,"nm")</f>
        <v>nm</v>
      </c>
      <c r="K199" s="47" t="str">
        <f t="shared" ref="K199" si="266">+IFERROR(K198/J198-1,"nm")</f>
        <v>nm</v>
      </c>
      <c r="L199" s="47" t="str">
        <f t="shared" ref="L199" si="267">+IFERROR(L198/K198-1,"nm")</f>
        <v>nm</v>
      </c>
      <c r="M199" s="47" t="str">
        <f t="shared" ref="M199" si="268">+IFERROR(M198/L198-1,"nm")</f>
        <v>nm</v>
      </c>
      <c r="N199" s="47" t="str">
        <f t="shared" ref="N199" si="269">+IFERROR(N198/M198-1,"nm")</f>
        <v>nm</v>
      </c>
    </row>
    <row r="200" spans="1:14" x14ac:dyDescent="0.2">
      <c r="A200" s="46" t="s">
        <v>133</v>
      </c>
      <c r="B200" s="47">
        <f t="shared" ref="B200:N200" si="270">+IFERROR(B198/B$21,"nm")</f>
        <v>7.4963609898107712E-3</v>
      </c>
      <c r="C200" s="47">
        <f t="shared" si="270"/>
        <v>7.3828230831752915E-3</v>
      </c>
      <c r="D200" s="47">
        <f t="shared" si="270"/>
        <v>0</v>
      </c>
      <c r="E200" s="47">
        <f t="shared" si="270"/>
        <v>0</v>
      </c>
      <c r="F200" s="47">
        <f t="shared" si="270"/>
        <v>0</v>
      </c>
      <c r="G200" s="47">
        <f t="shared" si="270"/>
        <v>0</v>
      </c>
      <c r="H200" s="47">
        <f t="shared" si="270"/>
        <v>0</v>
      </c>
      <c r="I200" s="47">
        <f t="shared" si="270"/>
        <v>0</v>
      </c>
      <c r="J200" s="47" t="str">
        <f t="shared" si="270"/>
        <v>nm</v>
      </c>
      <c r="K200" s="47" t="str">
        <f t="shared" si="270"/>
        <v>nm</v>
      </c>
      <c r="L200" s="47" t="str">
        <f t="shared" si="270"/>
        <v>nm</v>
      </c>
      <c r="M200" s="47" t="str">
        <f t="shared" si="270"/>
        <v>nm</v>
      </c>
      <c r="N200" s="47" t="str">
        <f t="shared" si="270"/>
        <v>nm</v>
      </c>
    </row>
    <row r="201" spans="1:14" x14ac:dyDescent="0.2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2">
      <c r="A202" s="9" t="s">
        <v>136</v>
      </c>
      <c r="B202" s="9">
        <f>B204+B208+B212</f>
        <v>3067</v>
      </c>
      <c r="C202" s="9">
        <f t="shared" ref="C202:N202" si="271">C204+C208+C212</f>
        <v>3785</v>
      </c>
      <c r="D202" s="9">
        <f t="shared" si="271"/>
        <v>4237</v>
      </c>
      <c r="E202" s="9">
        <f t="shared" si="271"/>
        <v>5134</v>
      </c>
      <c r="F202" s="9">
        <f t="shared" si="271"/>
        <v>6208</v>
      </c>
      <c r="G202" s="9">
        <f t="shared" si="271"/>
        <v>6679</v>
      </c>
      <c r="H202" s="9">
        <f t="shared" si="271"/>
        <v>8290</v>
      </c>
      <c r="I202" s="9">
        <f t="shared" si="271"/>
        <v>7547</v>
      </c>
      <c r="J202" s="9">
        <f t="shared" si="271"/>
        <v>7547</v>
      </c>
      <c r="K202" s="9">
        <f t="shared" si="271"/>
        <v>7547</v>
      </c>
      <c r="L202" s="9">
        <f t="shared" si="271"/>
        <v>7547</v>
      </c>
      <c r="M202" s="9">
        <f t="shared" si="271"/>
        <v>7547</v>
      </c>
      <c r="N202" s="9">
        <f t="shared" si="271"/>
        <v>7547</v>
      </c>
    </row>
    <row r="203" spans="1:14" x14ac:dyDescent="0.2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2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3">
        <f>I204</f>
        <v>5416</v>
      </c>
      <c r="K204" s="3">
        <f t="shared" ref="K204:N204" si="272">J204</f>
        <v>5416</v>
      </c>
      <c r="L204" s="3">
        <f t="shared" si="272"/>
        <v>5416</v>
      </c>
      <c r="M204" s="3">
        <f t="shared" si="272"/>
        <v>5416</v>
      </c>
      <c r="N204" s="3">
        <f t="shared" si="272"/>
        <v>5416</v>
      </c>
    </row>
    <row r="205" spans="1:14" x14ac:dyDescent="0.2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2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2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</row>
    <row r="208" spans="1:14" x14ac:dyDescent="0.2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3">
        <f>I208</f>
        <v>1938</v>
      </c>
      <c r="K208" s="3">
        <f t="shared" ref="K208:N208" si="273">J208</f>
        <v>1938</v>
      </c>
      <c r="L208" s="3">
        <f t="shared" si="273"/>
        <v>1938</v>
      </c>
      <c r="M208" s="3">
        <f t="shared" si="273"/>
        <v>1938</v>
      </c>
      <c r="N208" s="3">
        <f t="shared" si="273"/>
        <v>1938</v>
      </c>
    </row>
    <row r="209" spans="1:14" x14ac:dyDescent="0.2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2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2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</row>
    <row r="212" spans="1:14" x14ac:dyDescent="0.2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3">
        <f>I212</f>
        <v>193</v>
      </c>
      <c r="K212" s="3">
        <f t="shared" ref="K212:N212" si="274">J212</f>
        <v>193</v>
      </c>
      <c r="L212" s="3">
        <f t="shared" si="274"/>
        <v>193</v>
      </c>
      <c r="M212" s="3">
        <f t="shared" si="274"/>
        <v>193</v>
      </c>
      <c r="N212" s="3">
        <f t="shared" si="274"/>
        <v>193</v>
      </c>
    </row>
    <row r="213" spans="1:14" x14ac:dyDescent="0.2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2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2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</row>
    <row r="216" spans="1:14" x14ac:dyDescent="0.2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3">
        <f>I216</f>
        <v>2406</v>
      </c>
      <c r="K216" s="3">
        <f t="shared" ref="K216:N216" si="275">J216</f>
        <v>2406</v>
      </c>
      <c r="L216" s="3">
        <f t="shared" si="275"/>
        <v>2406</v>
      </c>
      <c r="M216" s="3">
        <f t="shared" si="275"/>
        <v>2406</v>
      </c>
      <c r="N216" s="3">
        <f t="shared" si="275"/>
        <v>2406</v>
      </c>
    </row>
    <row r="217" spans="1:14" x14ac:dyDescent="0.2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2">
      <c r="A218" s="46" t="s">
        <v>131</v>
      </c>
      <c r="B218" s="47">
        <f>+IFERROR(B216/B$202,"nm")</f>
        <v>0.33876752526899251</v>
      </c>
      <c r="C218" s="47">
        <f t="shared" ref="C218:N218" si="276">+IFERROR(C216/C$202,"nm")</f>
        <v>0.37516512549537651</v>
      </c>
      <c r="D218" s="47">
        <f t="shared" si="276"/>
        <v>0.36842105263157893</v>
      </c>
      <c r="E218" s="47">
        <f t="shared" si="276"/>
        <v>0.36287495130502534</v>
      </c>
      <c r="F218" s="47">
        <f t="shared" si="276"/>
        <v>0.3907860824742268</v>
      </c>
      <c r="G218" s="47">
        <f t="shared" si="276"/>
        <v>0.37939811349004343</v>
      </c>
      <c r="H218" s="47">
        <f t="shared" si="276"/>
        <v>0.39674306393244874</v>
      </c>
      <c r="I218" s="47">
        <f t="shared" si="276"/>
        <v>0.31880217304889358</v>
      </c>
      <c r="J218" s="47">
        <f t="shared" si="276"/>
        <v>0.31880217304889358</v>
      </c>
      <c r="K218" s="47">
        <f>+IFERROR(K216/K$202,"nm")</f>
        <v>0.31880217304889358</v>
      </c>
      <c r="L218" s="47">
        <f t="shared" si="276"/>
        <v>0.31880217304889358</v>
      </c>
      <c r="M218" s="47">
        <f t="shared" si="276"/>
        <v>0.31880217304889358</v>
      </c>
      <c r="N218" s="47">
        <f t="shared" si="276"/>
        <v>0.31880217304889358</v>
      </c>
    </row>
    <row r="219" spans="1:14" x14ac:dyDescent="0.2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77">J219*(1+J220)</f>
        <v>36.006074168797952</v>
      </c>
      <c r="L219" s="9">
        <f t="shared" si="277"/>
        <v>35.476573078080335</v>
      </c>
      <c r="M219" s="9">
        <f t="shared" si="277"/>
        <v>34.954858768108565</v>
      </c>
      <c r="N219" s="9">
        <f t="shared" si="277"/>
        <v>34.440816727401085</v>
      </c>
    </row>
    <row r="220" spans="1:14" x14ac:dyDescent="0.2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2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2">
      <c r="A222" s="9" t="s">
        <v>134</v>
      </c>
      <c r="B222" s="9">
        <f>B216-B219</f>
        <v>993</v>
      </c>
      <c r="C222" s="9">
        <f t="shared" ref="C222:I222" si="278">C216-C219</f>
        <v>1372</v>
      </c>
      <c r="D222" s="9">
        <f t="shared" si="278"/>
        <v>1507</v>
      </c>
      <c r="E222" s="9">
        <f t="shared" si="278"/>
        <v>1807</v>
      </c>
      <c r="F222" s="9">
        <f t="shared" si="278"/>
        <v>2376</v>
      </c>
      <c r="G222" s="9">
        <f t="shared" si="278"/>
        <v>2490</v>
      </c>
      <c r="H222" s="9">
        <f t="shared" si="278"/>
        <v>3243</v>
      </c>
      <c r="I222" s="9">
        <f t="shared" si="278"/>
        <v>2365</v>
      </c>
      <c r="J222" s="3">
        <f>I222</f>
        <v>2365</v>
      </c>
      <c r="K222" s="3">
        <f t="shared" ref="K222:N222" si="279">J222</f>
        <v>2365</v>
      </c>
      <c r="L222" s="3">
        <f t="shared" si="279"/>
        <v>2365</v>
      </c>
      <c r="M222" s="3">
        <f t="shared" si="279"/>
        <v>2365</v>
      </c>
      <c r="N222" s="3">
        <f t="shared" si="279"/>
        <v>2365</v>
      </c>
    </row>
    <row r="223" spans="1:14" x14ac:dyDescent="0.2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2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2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I202*J227</f>
        <v>78</v>
      </c>
      <c r="K225" s="9">
        <f t="shared" ref="K225:N225" si="280">J202*K227</f>
        <v>78</v>
      </c>
      <c r="L225" s="9">
        <f t="shared" si="280"/>
        <v>78</v>
      </c>
      <c r="M225" s="9">
        <f t="shared" si="280"/>
        <v>78</v>
      </c>
      <c r="N225" s="9">
        <f t="shared" si="280"/>
        <v>78</v>
      </c>
    </row>
    <row r="226" spans="1:14" x14ac:dyDescent="0.2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2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1.0335232542732211E-2</v>
      </c>
      <c r="K227" s="47">
        <v>1.0335232542732211E-2</v>
      </c>
      <c r="L227" s="47">
        <v>1.0335232542732211E-2</v>
      </c>
      <c r="M227" s="47">
        <v>1.0335232542732211E-2</v>
      </c>
      <c r="N227" s="47">
        <v>1.0335232542732211E-2</v>
      </c>
    </row>
    <row r="228" spans="1:14" x14ac:dyDescent="0.2">
      <c r="A228" s="9" t="s">
        <v>143</v>
      </c>
      <c r="B228" s="9">
        <f>(B202+B225)-B219</f>
        <v>3090</v>
      </c>
      <c r="C228" s="9">
        <f t="shared" ref="C228:I228" si="281">(C202+C225)-C219</f>
        <v>3781</v>
      </c>
      <c r="D228" s="9">
        <f t="shared" si="281"/>
        <v>4234</v>
      </c>
      <c r="E228" s="9">
        <f t="shared" si="281"/>
        <v>5154</v>
      </c>
      <c r="F228" s="9">
        <f t="shared" si="281"/>
        <v>6207</v>
      </c>
      <c r="G228" s="9">
        <f t="shared" si="281"/>
        <v>6663</v>
      </c>
      <c r="H228" s="9">
        <f t="shared" si="281"/>
        <v>8338</v>
      </c>
      <c r="I228" s="9">
        <f t="shared" si="281"/>
        <v>7584</v>
      </c>
      <c r="J228" s="3">
        <f>I228</f>
        <v>7584</v>
      </c>
      <c r="K228" s="3">
        <f t="shared" ref="K228:N228" si="282">J228</f>
        <v>7584</v>
      </c>
      <c r="L228" s="3">
        <f t="shared" si="282"/>
        <v>7584</v>
      </c>
      <c r="M228" s="3">
        <f t="shared" si="282"/>
        <v>7584</v>
      </c>
      <c r="N228" s="3">
        <f t="shared" si="282"/>
        <v>7584</v>
      </c>
    </row>
    <row r="229" spans="1:14" x14ac:dyDescent="0.2">
      <c r="A229" s="46" t="s">
        <v>129</v>
      </c>
      <c r="B229" s="47" t="str">
        <f t="shared" ref="B229" si="283">+IFERROR(B228/A228-1,"nm")</f>
        <v>nm</v>
      </c>
      <c r="C229" s="47">
        <f t="shared" ref="C229" si="284">+IFERROR(C228/B228-1,"nm")</f>
        <v>0.22362459546925573</v>
      </c>
      <c r="D229" s="47">
        <f t="shared" ref="D229" si="285">+IFERROR(D228/C228-1,"nm")</f>
        <v>0.11980957418672311</v>
      </c>
      <c r="E229" s="47">
        <f t="shared" ref="E229" si="286">+IFERROR(E228/D228-1,"nm")</f>
        <v>0.2172886159659897</v>
      </c>
      <c r="F229" s="47">
        <f t="shared" ref="F229" si="287">+IFERROR(F228/E228-1,"nm")</f>
        <v>0.20430733410942947</v>
      </c>
      <c r="G229" s="47">
        <f t="shared" ref="G229" si="288">+IFERROR(G228/F228-1,"nm")</f>
        <v>7.3465442242629297E-2</v>
      </c>
      <c r="H229" s="47">
        <f t="shared" ref="H229" si="289">+IFERROR(H228/G228-1,"nm")</f>
        <v>0.25138826354494981</v>
      </c>
      <c r="I229" s="47">
        <f t="shared" ref="I229" si="290">+IFERROR(I228/H228-1,"nm")</f>
        <v>-9.0429359558647171E-2</v>
      </c>
      <c r="J229" s="47">
        <f t="shared" ref="J229" si="291">+IFERROR(J228/I228-1,"nm")</f>
        <v>0</v>
      </c>
      <c r="K229" s="47">
        <f t="shared" ref="K229" si="292">+IFERROR(K228/J228-1,"nm")</f>
        <v>0</v>
      </c>
      <c r="L229" s="47">
        <f t="shared" ref="L229" si="293">+IFERROR(L228/K228-1,"nm")</f>
        <v>0</v>
      </c>
      <c r="M229" s="47">
        <f t="shared" ref="M229" si="294">+IFERROR(M228/L228-1,"nm")</f>
        <v>0</v>
      </c>
      <c r="N229" s="47">
        <f t="shared" ref="N229" si="295">+IFERROR(N228/M228-1,"nm")</f>
        <v>0</v>
      </c>
    </row>
    <row r="230" spans="1:14" x14ac:dyDescent="0.2">
      <c r="A230" s="46" t="s">
        <v>133</v>
      </c>
      <c r="B230" s="47">
        <f t="shared" ref="B230:N230" si="296">+IFERROR(B228/B$21,"nm")</f>
        <v>0.22489082969432314</v>
      </c>
      <c r="C230" s="47">
        <f t="shared" si="296"/>
        <v>0.25609590896775941</v>
      </c>
      <c r="D230" s="47">
        <f t="shared" si="296"/>
        <v>0.27825972660357517</v>
      </c>
      <c r="E230" s="47">
        <f t="shared" si="296"/>
        <v>0.34695388757993939</v>
      </c>
      <c r="F230" s="47">
        <f t="shared" si="296"/>
        <v>0.39032826059615144</v>
      </c>
      <c r="G230" s="47">
        <f t="shared" si="296"/>
        <v>0.46002485501242751</v>
      </c>
      <c r="H230" s="47">
        <f t="shared" si="296"/>
        <v>0.48536003259793936</v>
      </c>
      <c r="I230" s="47">
        <f t="shared" si="296"/>
        <v>0.41322944477742057</v>
      </c>
      <c r="J230" s="47">
        <f t="shared" si="296"/>
        <v>0.41322944477742057</v>
      </c>
      <c r="K230" s="47">
        <f t="shared" si="296"/>
        <v>0.41322944477742057</v>
      </c>
      <c r="L230" s="47">
        <f t="shared" si="296"/>
        <v>0.41322944477742057</v>
      </c>
      <c r="M230" s="47">
        <f t="shared" si="296"/>
        <v>0.41322944477742057</v>
      </c>
      <c r="N230" s="47">
        <f t="shared" si="296"/>
        <v>0.41322944477742057</v>
      </c>
    </row>
    <row r="231" spans="1:14" x14ac:dyDescent="0.2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2">
      <c r="A232" s="9" t="s">
        <v>136</v>
      </c>
      <c r="B232" s="9">
        <f>B234+B238+B242</f>
        <v>0</v>
      </c>
      <c r="C232" s="9">
        <f t="shared" ref="C232:N232" si="297">C234+C238+C242</f>
        <v>0</v>
      </c>
      <c r="D232" s="9">
        <f t="shared" si="297"/>
        <v>4737</v>
      </c>
      <c r="E232" s="9">
        <f t="shared" si="297"/>
        <v>5166</v>
      </c>
      <c r="F232" s="9">
        <f t="shared" si="297"/>
        <v>5254</v>
      </c>
      <c r="G232" s="9">
        <f t="shared" si="297"/>
        <v>5028</v>
      </c>
      <c r="H232" s="9">
        <f t="shared" si="297"/>
        <v>5343</v>
      </c>
      <c r="I232" s="9">
        <f t="shared" si="297"/>
        <v>5955</v>
      </c>
      <c r="J232" s="9">
        <f>J234+J238+J242</f>
        <v>5955</v>
      </c>
      <c r="K232" s="9">
        <f t="shared" si="297"/>
        <v>5955</v>
      </c>
      <c r="L232" s="9">
        <f t="shared" si="297"/>
        <v>5955</v>
      </c>
      <c r="M232" s="9">
        <f t="shared" si="297"/>
        <v>5955</v>
      </c>
      <c r="N232" s="9">
        <f t="shared" si="297"/>
        <v>5955</v>
      </c>
    </row>
    <row r="233" spans="1:14" x14ac:dyDescent="0.2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2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3">
        <f>I234</f>
        <v>4111</v>
      </c>
      <c r="K234" s="3">
        <f t="shared" ref="K234:N234" si="298">J234</f>
        <v>4111</v>
      </c>
      <c r="L234" s="3">
        <f t="shared" si="298"/>
        <v>4111</v>
      </c>
      <c r="M234" s="3">
        <f t="shared" si="298"/>
        <v>4111</v>
      </c>
      <c r="N234" s="3">
        <f t="shared" si="298"/>
        <v>4111</v>
      </c>
    </row>
    <row r="235" spans="1:14" x14ac:dyDescent="0.2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2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2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</row>
    <row r="238" spans="1:14" x14ac:dyDescent="0.2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3">
        <f>I238</f>
        <v>1610</v>
      </c>
      <c r="K238" s="3">
        <f t="shared" ref="K238:N238" si="299">J238</f>
        <v>1610</v>
      </c>
      <c r="L238" s="3">
        <f t="shared" si="299"/>
        <v>1610</v>
      </c>
      <c r="M238" s="3">
        <f t="shared" si="299"/>
        <v>1610</v>
      </c>
      <c r="N238" s="3">
        <f t="shared" si="299"/>
        <v>1610</v>
      </c>
    </row>
    <row r="239" spans="1:14" x14ac:dyDescent="0.2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2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2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</row>
    <row r="242" spans="1:14" x14ac:dyDescent="0.2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3">
        <f>I242</f>
        <v>234</v>
      </c>
      <c r="K242" s="3">
        <f t="shared" ref="K242:N242" si="300">J242</f>
        <v>234</v>
      </c>
      <c r="L242" s="3">
        <f t="shared" si="300"/>
        <v>234</v>
      </c>
      <c r="M242" s="3">
        <f t="shared" si="300"/>
        <v>234</v>
      </c>
      <c r="N242" s="3">
        <f t="shared" si="300"/>
        <v>234</v>
      </c>
    </row>
    <row r="243" spans="1:14" x14ac:dyDescent="0.2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2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2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</row>
    <row r="246" spans="1:14" x14ac:dyDescent="0.2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3">
        <f>I246</f>
        <v>1938</v>
      </c>
      <c r="K246" s="3">
        <f t="shared" ref="K246:N246" si="301">J246</f>
        <v>1938</v>
      </c>
      <c r="L246" s="3">
        <f t="shared" si="301"/>
        <v>1938</v>
      </c>
      <c r="M246" s="3">
        <f t="shared" si="301"/>
        <v>1938</v>
      </c>
      <c r="N246" s="3">
        <f t="shared" si="301"/>
        <v>1938</v>
      </c>
    </row>
    <row r="247" spans="1:14" x14ac:dyDescent="0.2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2">
      <c r="A248" s="46" t="s">
        <v>131</v>
      </c>
      <c r="B248" s="47" t="str">
        <f>+IFERROR(B246/B$232,"nm")</f>
        <v>nm</v>
      </c>
      <c r="C248" s="47" t="str">
        <f t="shared" ref="C248:N248" si="302">+IFERROR(C246/C$232,"nm")</f>
        <v>nm</v>
      </c>
      <c r="D248" s="47">
        <f t="shared" si="302"/>
        <v>0.21828161283512773</v>
      </c>
      <c r="E248" s="47">
        <f t="shared" si="302"/>
        <v>0.2408052651955091</v>
      </c>
      <c r="F248" s="47">
        <f t="shared" si="302"/>
        <v>0.26189569851541683</v>
      </c>
      <c r="G248" s="47">
        <f t="shared" si="302"/>
        <v>0.24463007159904535</v>
      </c>
      <c r="H248" s="47">
        <f t="shared" si="302"/>
        <v>0.2944038929440389</v>
      </c>
      <c r="I248" s="47">
        <f t="shared" si="302"/>
        <v>0.32544080604534004</v>
      </c>
      <c r="J248" s="47">
        <f t="shared" si="302"/>
        <v>0.32544080604534004</v>
      </c>
      <c r="K248" s="47">
        <f t="shared" si="302"/>
        <v>0.32544080604534004</v>
      </c>
      <c r="L248" s="47">
        <f t="shared" si="302"/>
        <v>0.32544080604534004</v>
      </c>
      <c r="M248" s="47">
        <f t="shared" si="302"/>
        <v>0.32544080604534004</v>
      </c>
      <c r="N248" s="47">
        <f t="shared" si="302"/>
        <v>0.32544080604534004</v>
      </c>
    </row>
    <row r="249" spans="1:14" x14ac:dyDescent="0.2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3">
        <f>I249</f>
        <v>42</v>
      </c>
      <c r="K249" s="3">
        <f t="shared" ref="K249:N249" si="303">J249</f>
        <v>42</v>
      </c>
      <c r="L249" s="3">
        <f t="shared" si="303"/>
        <v>42</v>
      </c>
      <c r="M249" s="3">
        <f t="shared" si="303"/>
        <v>42</v>
      </c>
      <c r="N249" s="3">
        <f t="shared" si="303"/>
        <v>42</v>
      </c>
    </row>
    <row r="250" spans="1:14" x14ac:dyDescent="0.2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2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2">
      <c r="A252" s="9" t="s">
        <v>134</v>
      </c>
      <c r="B252" s="9">
        <f>B246-B249</f>
        <v>0</v>
      </c>
      <c r="C252" s="9">
        <f t="shared" ref="C252:I252" si="304">C246-C249</f>
        <v>0</v>
      </c>
      <c r="D252" s="9">
        <f t="shared" si="304"/>
        <v>980</v>
      </c>
      <c r="E252" s="9">
        <f t="shared" si="304"/>
        <v>1189</v>
      </c>
      <c r="F252" s="9">
        <f t="shared" si="304"/>
        <v>1323</v>
      </c>
      <c r="G252" s="9">
        <f t="shared" si="304"/>
        <v>1184</v>
      </c>
      <c r="H252" s="9">
        <f t="shared" si="304"/>
        <v>1530</v>
      </c>
      <c r="I252" s="9">
        <f t="shared" si="304"/>
        <v>1896</v>
      </c>
      <c r="J252" s="3">
        <f>I252</f>
        <v>1896</v>
      </c>
      <c r="K252" s="3">
        <f t="shared" ref="K252:N252" si="305">J252</f>
        <v>1896</v>
      </c>
      <c r="L252" s="3">
        <f t="shared" si="305"/>
        <v>1896</v>
      </c>
      <c r="M252" s="3">
        <f t="shared" si="305"/>
        <v>1896</v>
      </c>
      <c r="N252" s="3">
        <f t="shared" si="305"/>
        <v>1896</v>
      </c>
    </row>
    <row r="253" spans="1:14" x14ac:dyDescent="0.2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2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2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3">
        <f>I232*J257</f>
        <v>56</v>
      </c>
      <c r="K255" s="3">
        <f t="shared" ref="K255:N255" si="306">J255</f>
        <v>56</v>
      </c>
      <c r="L255" s="3">
        <f t="shared" si="306"/>
        <v>56</v>
      </c>
      <c r="M255" s="3">
        <f t="shared" si="306"/>
        <v>56</v>
      </c>
      <c r="N255" s="3">
        <f t="shared" si="306"/>
        <v>56</v>
      </c>
    </row>
    <row r="256" spans="1:14" x14ac:dyDescent="0.2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2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9.4038623005877411E-3</v>
      </c>
      <c r="K257" s="47">
        <v>9.4038623005877411E-3</v>
      </c>
      <c r="L257" s="47">
        <v>9.4038623005877411E-3</v>
      </c>
      <c r="M257" s="47">
        <v>9.4038623005877411E-3</v>
      </c>
      <c r="N257" s="47">
        <v>9.4038623005877411E-3</v>
      </c>
    </row>
    <row r="258" spans="1:14" x14ac:dyDescent="0.2">
      <c r="A258" s="9" t="s">
        <v>143</v>
      </c>
      <c r="B258" s="9">
        <f>(B232+B255)-B249</f>
        <v>0</v>
      </c>
      <c r="C258" s="9">
        <f t="shared" ref="C258:I258" si="307">(C232+C255)-C249</f>
        <v>20</v>
      </c>
      <c r="D258" s="9">
        <f t="shared" si="307"/>
        <v>4742</v>
      </c>
      <c r="E258" s="9">
        <f t="shared" si="307"/>
        <v>5160</v>
      </c>
      <c r="F258" s="9">
        <f t="shared" si="307"/>
        <v>5248</v>
      </c>
      <c r="G258" s="9">
        <f t="shared" si="307"/>
        <v>5023</v>
      </c>
      <c r="H258" s="9">
        <f t="shared" si="307"/>
        <v>5354</v>
      </c>
      <c r="I258" s="9">
        <f t="shared" si="307"/>
        <v>5969</v>
      </c>
      <c r="J258" s="3">
        <f>I258</f>
        <v>5969</v>
      </c>
      <c r="K258" s="3">
        <f t="shared" ref="K258:N258" si="308">J258</f>
        <v>5969</v>
      </c>
      <c r="L258" s="3">
        <f t="shared" si="308"/>
        <v>5969</v>
      </c>
      <c r="M258" s="3">
        <f t="shared" si="308"/>
        <v>5969</v>
      </c>
      <c r="N258" s="3">
        <f t="shared" si="308"/>
        <v>5969</v>
      </c>
    </row>
    <row r="259" spans="1:14" x14ac:dyDescent="0.2">
      <c r="A259" s="46" t="s">
        <v>129</v>
      </c>
      <c r="B259" s="47" t="str">
        <f t="shared" ref="B259" si="309">+IFERROR(B258/A258-1,"nm")</f>
        <v>nm</v>
      </c>
      <c r="C259" s="47" t="str">
        <f t="shared" ref="C259" si="310">+IFERROR(C258/B258-1,"nm")</f>
        <v>nm</v>
      </c>
      <c r="D259" s="47">
        <f t="shared" ref="D259" si="311">+IFERROR(D258/C258-1,"nm")</f>
        <v>236.1</v>
      </c>
      <c r="E259" s="47">
        <f t="shared" ref="E259" si="312">+IFERROR(E258/D258-1,"nm")</f>
        <v>8.8148460565162345E-2</v>
      </c>
      <c r="F259" s="47">
        <f t="shared" ref="F259" si="313">+IFERROR(F258/E258-1,"nm")</f>
        <v>1.7054263565891459E-2</v>
      </c>
      <c r="G259" s="47">
        <f t="shared" ref="G259" si="314">+IFERROR(G258/F258-1,"nm")</f>
        <v>-4.2873475609756073E-2</v>
      </c>
      <c r="H259" s="47">
        <f t="shared" ref="H259" si="315">+IFERROR(H258/G258-1,"nm")</f>
        <v>6.5896874377861847E-2</v>
      </c>
      <c r="I259" s="47">
        <f t="shared" ref="I259" si="316">+IFERROR(I258/H258-1,"nm")</f>
        <v>0.11486738886813597</v>
      </c>
      <c r="J259" s="47">
        <f t="shared" ref="J259" si="317">+IFERROR(J258/I258-1,"nm")</f>
        <v>0</v>
      </c>
      <c r="K259" s="47">
        <f t="shared" ref="K259" si="318">+IFERROR(K258/J258-1,"nm")</f>
        <v>0</v>
      </c>
      <c r="L259" s="47">
        <f t="shared" ref="L259" si="319">+IFERROR(L258/K258-1,"nm")</f>
        <v>0</v>
      </c>
      <c r="M259" s="47">
        <f t="shared" ref="M259" si="320">+IFERROR(M258/L258-1,"nm")</f>
        <v>0</v>
      </c>
      <c r="N259" s="47">
        <f t="shared" ref="N259" si="321">+IFERROR(N258/M258-1,"nm")</f>
        <v>0</v>
      </c>
    </row>
    <row r="260" spans="1:14" x14ac:dyDescent="0.2">
      <c r="A260" s="46" t="s">
        <v>133</v>
      </c>
      <c r="B260" s="47">
        <f t="shared" ref="B260:N260" si="322">+IFERROR(B258/B$21,"nm")</f>
        <v>0</v>
      </c>
      <c r="C260" s="47">
        <f t="shared" si="322"/>
        <v>1.35464643727987E-3</v>
      </c>
      <c r="D260" s="47">
        <f t="shared" si="322"/>
        <v>0.31164563617245006</v>
      </c>
      <c r="E260" s="47">
        <f t="shared" si="322"/>
        <v>0.34735779198922923</v>
      </c>
      <c r="F260" s="47">
        <f t="shared" si="322"/>
        <v>0.33002138095837003</v>
      </c>
      <c r="G260" s="47">
        <f t="shared" si="322"/>
        <v>0.3467964650648992</v>
      </c>
      <c r="H260" s="47">
        <f t="shared" si="322"/>
        <v>0.31165958437627334</v>
      </c>
      <c r="I260" s="47">
        <f t="shared" si="322"/>
        <v>0.32523293194573094</v>
      </c>
      <c r="J260" s="47">
        <f t="shared" si="322"/>
        <v>0.32523293194573094</v>
      </c>
      <c r="K260" s="47">
        <f t="shared" si="322"/>
        <v>0.32523293194573094</v>
      </c>
      <c r="L260" s="47">
        <f t="shared" si="322"/>
        <v>0.32523293194573094</v>
      </c>
      <c r="M260" s="47">
        <f t="shared" si="322"/>
        <v>0.32523293194573094</v>
      </c>
      <c r="N260" s="47">
        <f t="shared" si="322"/>
        <v>0.32523293194573094</v>
      </c>
    </row>
    <row r="261" spans="1:14" x14ac:dyDescent="0.2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2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</f>
        <v>102</v>
      </c>
      <c r="K262" s="9">
        <f t="shared" ref="K262:N262" si="323">J262</f>
        <v>102</v>
      </c>
      <c r="L262" s="9">
        <f t="shared" si="323"/>
        <v>102</v>
      </c>
      <c r="M262" s="9">
        <f t="shared" si="323"/>
        <v>102</v>
      </c>
      <c r="N262" s="9">
        <f t="shared" si="323"/>
        <v>102</v>
      </c>
    </row>
    <row r="263" spans="1:14" x14ac:dyDescent="0.2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2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24">J264*(1+J265)</f>
        <v>#VALUE!</v>
      </c>
      <c r="L264" s="9" t="e">
        <f t="shared" si="324"/>
        <v>#VALUE!</v>
      </c>
      <c r="M264" s="9" t="e">
        <f t="shared" si="324"/>
        <v>#VALUE!</v>
      </c>
      <c r="N264" s="9" t="e">
        <f t="shared" si="324"/>
        <v>#VALUE!</v>
      </c>
    </row>
    <row r="265" spans="1:14" x14ac:dyDescent="0.2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2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2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2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25">J268*(1+J269)</f>
        <v>#VALUE!</v>
      </c>
      <c r="L268" s="9" t="e">
        <f t="shared" si="325"/>
        <v>#VALUE!</v>
      </c>
      <c r="M268" s="9" t="e">
        <f t="shared" si="325"/>
        <v>#VALUE!</v>
      </c>
      <c r="N268" s="9" t="e">
        <f t="shared" si="325"/>
        <v>#VALUE!</v>
      </c>
    </row>
    <row r="269" spans="1:14" x14ac:dyDescent="0.2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2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2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2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26">J272*(1+J273)</f>
        <v>#VALUE!</v>
      </c>
      <c r="L272" s="9" t="e">
        <f t="shared" si="326"/>
        <v>#VALUE!</v>
      </c>
      <c r="M272" s="9" t="e">
        <f t="shared" si="326"/>
        <v>#VALUE!</v>
      </c>
      <c r="N272" s="9" t="e">
        <f t="shared" si="326"/>
        <v>#VALUE!</v>
      </c>
    </row>
    <row r="273" spans="1:14" x14ac:dyDescent="0.2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2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2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2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3">
        <f>I276</f>
        <v>-4042</v>
      </c>
      <c r="K276" s="3">
        <f t="shared" ref="K276:N276" si="327">J276</f>
        <v>-4042</v>
      </c>
      <c r="L276" s="3">
        <f t="shared" si="327"/>
        <v>-4042</v>
      </c>
      <c r="M276" s="3">
        <f t="shared" si="327"/>
        <v>-4042</v>
      </c>
      <c r="N276" s="3">
        <f t="shared" si="327"/>
        <v>-4042</v>
      </c>
    </row>
    <row r="277" spans="1:14" x14ac:dyDescent="0.2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2">
      <c r="A278" s="46" t="s">
        <v>131</v>
      </c>
      <c r="B278" s="47">
        <f>+IFERROR(B276/B$262,"nm")</f>
        <v>-17.88695652173913</v>
      </c>
      <c r="C278" s="47">
        <f t="shared" ref="C278:N278" si="328">+IFERROR(C276/C$262,"nm")</f>
        <v>-32.410958904109592</v>
      </c>
      <c r="D278" s="47">
        <f t="shared" si="328"/>
        <v>-33.479452054794521</v>
      </c>
      <c r="E278" s="47">
        <f t="shared" si="328"/>
        <v>-27.738636363636363</v>
      </c>
      <c r="F278" s="47">
        <f t="shared" si="328"/>
        <v>-73.023809523809518</v>
      </c>
      <c r="G278" s="47">
        <f t="shared" si="328"/>
        <v>-108.46666666666667</v>
      </c>
      <c r="H278" s="47">
        <f t="shared" si="328"/>
        <v>-137.36000000000001</v>
      </c>
      <c r="I278" s="47">
        <f t="shared" si="328"/>
        <v>-39.627450980392155</v>
      </c>
      <c r="J278" s="47">
        <f t="shared" si="328"/>
        <v>-39.627450980392155</v>
      </c>
      <c r="K278" s="47">
        <f t="shared" si="328"/>
        <v>-39.627450980392155</v>
      </c>
      <c r="L278" s="47">
        <f t="shared" si="328"/>
        <v>-39.627450980392155</v>
      </c>
      <c r="M278" s="47">
        <f t="shared" si="328"/>
        <v>-39.627450980392155</v>
      </c>
      <c r="N278" s="47">
        <f t="shared" si="328"/>
        <v>-39.627450980392155</v>
      </c>
    </row>
    <row r="279" spans="1:14" x14ac:dyDescent="0.2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3">
        <f>I279</f>
        <v>220</v>
      </c>
      <c r="K279" s="3">
        <f t="shared" ref="K279:N279" si="329">J279</f>
        <v>220</v>
      </c>
      <c r="L279" s="3">
        <f t="shared" si="329"/>
        <v>220</v>
      </c>
      <c r="M279" s="3">
        <f t="shared" si="329"/>
        <v>220</v>
      </c>
      <c r="N279" s="3">
        <f t="shared" si="329"/>
        <v>220</v>
      </c>
    </row>
    <row r="280" spans="1:14" x14ac:dyDescent="0.2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2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2">
      <c r="A282" s="9" t="s">
        <v>134</v>
      </c>
      <c r="B282" s="9">
        <f>B276-B279</f>
        <v>-2267</v>
      </c>
      <c r="C282" s="9">
        <f t="shared" ref="C282:I282" si="330">C276-C279</f>
        <v>-2596</v>
      </c>
      <c r="D282" s="9">
        <f t="shared" si="330"/>
        <v>-2677</v>
      </c>
      <c r="E282" s="9">
        <f t="shared" si="330"/>
        <v>-2658</v>
      </c>
      <c r="F282" s="9">
        <f t="shared" si="330"/>
        <v>-3262</v>
      </c>
      <c r="G282" s="9">
        <f t="shared" si="330"/>
        <v>-3468</v>
      </c>
      <c r="H282" s="9">
        <f t="shared" si="330"/>
        <v>-3656</v>
      </c>
      <c r="I282" s="9">
        <f t="shared" si="330"/>
        <v>-4262</v>
      </c>
      <c r="J282" s="9">
        <f>I276-I279</f>
        <v>-4262</v>
      </c>
      <c r="K282" s="9">
        <f t="shared" ref="K282:N282" si="331">J276-J279</f>
        <v>-4262</v>
      </c>
      <c r="L282" s="9">
        <f t="shared" si="331"/>
        <v>-4262</v>
      </c>
      <c r="M282" s="9">
        <f t="shared" si="331"/>
        <v>-4262</v>
      </c>
      <c r="N282" s="9">
        <f t="shared" si="331"/>
        <v>-4262</v>
      </c>
    </row>
    <row r="283" spans="1:14" x14ac:dyDescent="0.2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2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2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3">
        <f>I262*J287</f>
        <v>221.99999999999997</v>
      </c>
      <c r="K285" s="3">
        <f t="shared" ref="K285:N285" si="332">J285</f>
        <v>221.99999999999997</v>
      </c>
      <c r="L285" s="3">
        <f t="shared" si="332"/>
        <v>221.99999999999997</v>
      </c>
      <c r="M285" s="3">
        <f t="shared" si="332"/>
        <v>221.99999999999997</v>
      </c>
      <c r="N285" s="3">
        <f t="shared" si="332"/>
        <v>221.99999999999997</v>
      </c>
    </row>
    <row r="286" spans="1:14" x14ac:dyDescent="0.2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2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2.1764705882352939</v>
      </c>
      <c r="K287" s="47">
        <v>2.1764705882352939</v>
      </c>
      <c r="L287" s="47">
        <v>2.1764705882352939</v>
      </c>
      <c r="M287" s="47">
        <v>2.1764705882352939</v>
      </c>
      <c r="N287" s="47">
        <v>2.1764705882352939</v>
      </c>
    </row>
    <row r="288" spans="1:14" x14ac:dyDescent="0.2">
      <c r="A288" s="9" t="s">
        <v>143</v>
      </c>
      <c r="B288" s="9">
        <f>(B262+B285)-B279</f>
        <v>130</v>
      </c>
      <c r="C288" s="9">
        <f t="shared" ref="C288:I288" si="333">(C262+C285)-C279</f>
        <v>101</v>
      </c>
      <c r="D288" s="9">
        <f t="shared" si="333"/>
        <v>118</v>
      </c>
      <c r="E288" s="9">
        <f t="shared" si="333"/>
        <v>157</v>
      </c>
      <c r="F288" s="9">
        <f t="shared" si="333"/>
        <v>125</v>
      </c>
      <c r="G288" s="9">
        <f t="shared" si="333"/>
        <v>254</v>
      </c>
      <c r="H288" s="9">
        <f t="shared" si="333"/>
        <v>81</v>
      </c>
      <c r="I288" s="9">
        <f t="shared" si="333"/>
        <v>104</v>
      </c>
      <c r="J288" s="3">
        <f>I288</f>
        <v>104</v>
      </c>
      <c r="K288" s="3">
        <f t="shared" ref="K288:N288" si="334">J288</f>
        <v>104</v>
      </c>
      <c r="L288" s="3">
        <f t="shared" si="334"/>
        <v>104</v>
      </c>
      <c r="M288" s="3">
        <f t="shared" si="334"/>
        <v>104</v>
      </c>
      <c r="N288" s="3">
        <f t="shared" si="334"/>
        <v>104</v>
      </c>
    </row>
    <row r="289" spans="1:14" x14ac:dyDescent="0.2">
      <c r="A289" s="46" t="s">
        <v>129</v>
      </c>
      <c r="B289" s="47" t="str">
        <f t="shared" ref="B289" si="335">+IFERROR(B288/A288-1,"nm")</f>
        <v>nm</v>
      </c>
      <c r="C289" s="47">
        <f t="shared" ref="C289" si="336">+IFERROR(C288/B288-1,"nm")</f>
        <v>-0.22307692307692306</v>
      </c>
      <c r="D289" s="47">
        <f t="shared" ref="D289" si="337">+IFERROR(D288/C288-1,"nm")</f>
        <v>0.16831683168316824</v>
      </c>
      <c r="E289" s="47">
        <f t="shared" ref="E289" si="338">+IFERROR(E288/D288-1,"nm")</f>
        <v>0.33050847457627119</v>
      </c>
      <c r="F289" s="47">
        <f t="shared" ref="F289" si="339">+IFERROR(F288/E288-1,"nm")</f>
        <v>-0.20382165605095537</v>
      </c>
      <c r="G289" s="47">
        <f t="shared" ref="G289" si="340">+IFERROR(G288/F288-1,"nm")</f>
        <v>1.032</v>
      </c>
      <c r="H289" s="47">
        <f t="shared" ref="H289" si="341">+IFERROR(H288/G288-1,"nm")</f>
        <v>-0.68110236220472442</v>
      </c>
      <c r="I289" s="47">
        <f t="shared" ref="I289" si="342">+IFERROR(I288/H288-1,"nm")</f>
        <v>0.28395061728395055</v>
      </c>
      <c r="J289" s="47">
        <f t="shared" ref="J289" si="343">+IFERROR(J288/I288-1,"nm")</f>
        <v>0</v>
      </c>
      <c r="K289" s="47">
        <f t="shared" ref="K289" si="344">+IFERROR(K288/J288-1,"nm")</f>
        <v>0</v>
      </c>
      <c r="L289" s="47">
        <f t="shared" ref="L289" si="345">+IFERROR(L288/K288-1,"nm")</f>
        <v>0</v>
      </c>
      <c r="M289" s="47">
        <f t="shared" ref="M289" si="346">+IFERROR(M288/L288-1,"nm")</f>
        <v>0</v>
      </c>
      <c r="N289" s="47">
        <f t="shared" ref="N289" si="347">+IFERROR(N288/M288-1,"nm")</f>
        <v>0</v>
      </c>
    </row>
    <row r="290" spans="1:14" x14ac:dyDescent="0.2">
      <c r="A290" s="46" t="s">
        <v>133</v>
      </c>
      <c r="B290" s="47">
        <f t="shared" ref="B290:N290" si="348">+IFERROR(B288/B$21,"nm")</f>
        <v>9.4614264919941782E-3</v>
      </c>
      <c r="C290" s="47">
        <f t="shared" si="348"/>
        <v>6.8409645082633435E-3</v>
      </c>
      <c r="D290" s="47">
        <f>+IFERROR(D288/D$262,"nm")</f>
        <v>1.6164383561643836</v>
      </c>
      <c r="E290" s="47">
        <f t="shared" si="348"/>
        <v>1.0568832043083136E-2</v>
      </c>
      <c r="F290" s="47">
        <f t="shared" si="348"/>
        <v>7.8606464595648348E-3</v>
      </c>
      <c r="G290" s="47">
        <f t="shared" si="348"/>
        <v>1.7536592101629386E-2</v>
      </c>
      <c r="H290" s="47">
        <f t="shared" si="348"/>
        <v>4.7150590837650623E-3</v>
      </c>
      <c r="I290" s="47">
        <f t="shared" si="348"/>
        <v>5.6666485043317168E-3</v>
      </c>
      <c r="J290" s="47">
        <f t="shared" si="348"/>
        <v>5.6666485043317168E-3</v>
      </c>
      <c r="K290" s="47">
        <f t="shared" si="348"/>
        <v>5.6666485043317168E-3</v>
      </c>
      <c r="L290" s="47">
        <f t="shared" si="348"/>
        <v>5.6666485043317168E-3</v>
      </c>
      <c r="M290" s="47">
        <f t="shared" si="348"/>
        <v>5.6666485043317168E-3</v>
      </c>
      <c r="N290" s="47">
        <f t="shared" si="348"/>
        <v>5.6666485043317168E-3</v>
      </c>
    </row>
    <row r="291" spans="1:14" x14ac:dyDescent="0.2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2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f t="shared" ref="H292:N292" si="349">H294+H298+H302</f>
        <v>2119</v>
      </c>
      <c r="I292" s="9">
        <f t="shared" si="349"/>
        <v>2223</v>
      </c>
      <c r="J292" s="9">
        <f>J294+J298+J302</f>
        <v>2223</v>
      </c>
      <c r="K292" s="9">
        <f t="shared" si="349"/>
        <v>2223</v>
      </c>
      <c r="L292" s="9">
        <f t="shared" si="349"/>
        <v>2223</v>
      </c>
      <c r="M292" s="9">
        <f t="shared" si="349"/>
        <v>2223</v>
      </c>
      <c r="N292" s="9">
        <f t="shared" si="349"/>
        <v>2223</v>
      </c>
    </row>
    <row r="293" spans="1:14" x14ac:dyDescent="0.2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2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3">
        <f>I294</f>
        <v>2094</v>
      </c>
      <c r="K294" s="3">
        <f t="shared" ref="K294:N294" si="350">J294</f>
        <v>2094</v>
      </c>
      <c r="L294" s="3">
        <f t="shared" si="350"/>
        <v>2094</v>
      </c>
      <c r="M294" s="3">
        <f t="shared" si="350"/>
        <v>2094</v>
      </c>
      <c r="N294" s="3">
        <f t="shared" si="350"/>
        <v>2094</v>
      </c>
    </row>
    <row r="295" spans="1:14" x14ac:dyDescent="0.2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2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2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</row>
    <row r="298" spans="1:14" x14ac:dyDescent="0.2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3">
        <f>I298</f>
        <v>103</v>
      </c>
      <c r="K298" s="3">
        <f t="shared" ref="K298:N298" si="351">J298</f>
        <v>103</v>
      </c>
      <c r="L298" s="3">
        <f t="shared" si="351"/>
        <v>103</v>
      </c>
      <c r="M298" s="3">
        <f t="shared" si="351"/>
        <v>103</v>
      </c>
      <c r="N298" s="3">
        <f t="shared" si="351"/>
        <v>103</v>
      </c>
    </row>
    <row r="299" spans="1:14" x14ac:dyDescent="0.2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2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</row>
    <row r="301" spans="1:14" x14ac:dyDescent="0.2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2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3">
        <f>I302</f>
        <v>26</v>
      </c>
      <c r="K302" s="3">
        <f t="shared" ref="K302:N302" si="352">J302</f>
        <v>26</v>
      </c>
      <c r="L302" s="3">
        <f t="shared" si="352"/>
        <v>26</v>
      </c>
      <c r="M302" s="3">
        <f t="shared" si="352"/>
        <v>26</v>
      </c>
      <c r="N302" s="3">
        <f t="shared" si="352"/>
        <v>26</v>
      </c>
    </row>
    <row r="303" spans="1:14" x14ac:dyDescent="0.2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2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2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</row>
    <row r="306" spans="1:14" x14ac:dyDescent="0.2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3">
        <f>I306</f>
        <v>691</v>
      </c>
      <c r="K306" s="3">
        <f t="shared" ref="K306:N306" si="353">J306</f>
        <v>691</v>
      </c>
      <c r="L306" s="3">
        <f t="shared" si="353"/>
        <v>691</v>
      </c>
      <c r="M306" s="3">
        <f t="shared" si="353"/>
        <v>691</v>
      </c>
      <c r="N306" s="3">
        <f t="shared" si="353"/>
        <v>691</v>
      </c>
    </row>
    <row r="307" spans="1:14" x14ac:dyDescent="0.2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2">
      <c r="A308" s="46" t="s">
        <v>131</v>
      </c>
      <c r="B308" s="47">
        <f>+IFERROR(B306/B$292,"nm")</f>
        <v>0.26992936427850656</v>
      </c>
      <c r="C308" s="47">
        <f t="shared" ref="C308:N308" si="354">+IFERROR(C306/C$292,"nm")</f>
        <v>0.26291560102301792</v>
      </c>
      <c r="D308" s="47">
        <f t="shared" si="354"/>
        <v>0.24730656219392752</v>
      </c>
      <c r="E308" s="47">
        <f t="shared" si="354"/>
        <v>0.18186638388123011</v>
      </c>
      <c r="F308" s="47">
        <f t="shared" si="354"/>
        <v>0.17523609653725078</v>
      </c>
      <c r="G308" s="47">
        <f t="shared" si="354"/>
        <v>0.17443120260021669</v>
      </c>
      <c r="H308" s="47">
        <f t="shared" si="354"/>
        <v>0.26852288815478997</v>
      </c>
      <c r="I308" s="47">
        <f t="shared" si="354"/>
        <v>0.31084120557804767</v>
      </c>
      <c r="J308" s="47">
        <f t="shared" si="354"/>
        <v>0.31084120557804767</v>
      </c>
      <c r="K308" s="47">
        <f t="shared" si="354"/>
        <v>0.31084120557804767</v>
      </c>
      <c r="L308" s="47">
        <f t="shared" si="354"/>
        <v>0.31084120557804767</v>
      </c>
      <c r="M308" s="47">
        <f t="shared" si="354"/>
        <v>0.31084120557804767</v>
      </c>
      <c r="N308" s="47">
        <f t="shared" si="354"/>
        <v>0.31084120557804767</v>
      </c>
    </row>
    <row r="309" spans="1:14" x14ac:dyDescent="0.2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3">
        <f>I309</f>
        <v>22</v>
      </c>
      <c r="K309" s="3">
        <f t="shared" ref="K309:N309" si="355">J309</f>
        <v>22</v>
      </c>
      <c r="L309" s="3">
        <f t="shared" si="355"/>
        <v>22</v>
      </c>
      <c r="M309" s="3">
        <f t="shared" si="355"/>
        <v>22</v>
      </c>
      <c r="N309" s="3">
        <f t="shared" si="355"/>
        <v>22</v>
      </c>
    </row>
    <row r="310" spans="1:14" x14ac:dyDescent="0.2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2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2">
      <c r="A312" s="9" t="s">
        <v>134</v>
      </c>
      <c r="B312" s="9">
        <f>B306-B309</f>
        <v>517</v>
      </c>
      <c r="C312" s="9">
        <f t="shared" ref="C312:I312" si="356">C306-C309</f>
        <v>487</v>
      </c>
      <c r="D312" s="9">
        <f t="shared" si="356"/>
        <v>477</v>
      </c>
      <c r="E312" s="9">
        <f t="shared" si="356"/>
        <v>310</v>
      </c>
      <c r="F312" s="9">
        <f t="shared" si="356"/>
        <v>303</v>
      </c>
      <c r="G312" s="9">
        <f t="shared" si="356"/>
        <v>297</v>
      </c>
      <c r="H312" s="9">
        <f t="shared" si="356"/>
        <v>543</v>
      </c>
      <c r="I312" s="9">
        <f t="shared" si="356"/>
        <v>669</v>
      </c>
      <c r="J312" s="9">
        <f>I306-I309</f>
        <v>669</v>
      </c>
      <c r="K312" s="9">
        <f t="shared" ref="K312:N312" si="357">J306-J309</f>
        <v>669</v>
      </c>
      <c r="L312" s="9">
        <f t="shared" si="357"/>
        <v>669</v>
      </c>
      <c r="M312" s="9">
        <f t="shared" si="357"/>
        <v>669</v>
      </c>
      <c r="N312" s="9">
        <f t="shared" si="357"/>
        <v>669</v>
      </c>
    </row>
    <row r="313" spans="1:14" x14ac:dyDescent="0.2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2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2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3">
        <f>I292*J317</f>
        <v>8.9999999999999609</v>
      </c>
      <c r="K315" s="3">
        <f>J315</f>
        <v>8.9999999999999609</v>
      </c>
      <c r="L315" s="3">
        <f t="shared" ref="K315:N315" si="358">K315</f>
        <v>8.9999999999999609</v>
      </c>
      <c r="M315" s="3">
        <f t="shared" si="358"/>
        <v>8.9999999999999609</v>
      </c>
      <c r="N315" s="3">
        <f t="shared" si="358"/>
        <v>8.9999999999999609</v>
      </c>
    </row>
    <row r="316" spans="1:14" x14ac:dyDescent="0.2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2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4.0485829959513997E-3</v>
      </c>
      <c r="J317" s="47">
        <v>4.0485829959513997E-3</v>
      </c>
      <c r="K317" s="47">
        <v>4.0485829959513997E-3</v>
      </c>
      <c r="L317" s="47">
        <v>4.0485829959513997E-3</v>
      </c>
      <c r="M317" s="47">
        <v>4.0485829959513997E-3</v>
      </c>
      <c r="N317" s="47">
        <v>4.0485829959513997E-3</v>
      </c>
    </row>
    <row r="318" spans="1:14" x14ac:dyDescent="0.2">
      <c r="A318" s="9" t="s">
        <v>143</v>
      </c>
      <c r="B318" s="9">
        <f>(B292+B315)-B309</f>
        <v>2033</v>
      </c>
      <c r="C318" s="9">
        <f t="shared" ref="C318:H318" si="359">(C292+C315)-C309</f>
        <v>1967</v>
      </c>
      <c r="D318" s="9">
        <f t="shared" si="359"/>
        <v>2044</v>
      </c>
      <c r="E318" s="9">
        <f t="shared" si="359"/>
        <v>1875</v>
      </c>
      <c r="F318" s="9">
        <f t="shared" si="359"/>
        <v>1893</v>
      </c>
      <c r="G318" s="9">
        <f t="shared" si="359"/>
        <v>1833</v>
      </c>
      <c r="H318" s="9">
        <f t="shared" si="359"/>
        <v>2100</v>
      </c>
      <c r="I318" s="9">
        <f>(I292+I315)-I309</f>
        <v>2210</v>
      </c>
      <c r="J318" s="3">
        <f>I318</f>
        <v>2210</v>
      </c>
      <c r="K318" s="3">
        <f t="shared" ref="K318:N318" si="360">J318</f>
        <v>2210</v>
      </c>
      <c r="L318" s="3">
        <f t="shared" si="360"/>
        <v>2210</v>
      </c>
      <c r="M318" s="3">
        <f t="shared" si="360"/>
        <v>2210</v>
      </c>
      <c r="N318" s="3">
        <f t="shared" si="360"/>
        <v>2210</v>
      </c>
    </row>
    <row r="319" spans="1:14" x14ac:dyDescent="0.2">
      <c r="A319" s="46" t="s">
        <v>129</v>
      </c>
      <c r="B319" s="47" t="str">
        <f t="shared" ref="B319" si="361">+IFERROR(B318/A318-1,"nm")</f>
        <v>nm</v>
      </c>
      <c r="C319" s="47">
        <f t="shared" ref="C319" si="362">+IFERROR(C318/B318-1,"nm")</f>
        <v>-3.2464338416133831E-2</v>
      </c>
      <c r="D319" s="47">
        <f t="shared" ref="D319" si="363">+IFERROR(D318/C318-1,"nm")</f>
        <v>3.9145907473309594E-2</v>
      </c>
      <c r="E319" s="47">
        <f t="shared" ref="E319" si="364">+IFERROR(E318/D318-1,"nm")</f>
        <v>-8.2681017612524443E-2</v>
      </c>
      <c r="F319" s="47">
        <f t="shared" ref="F319" si="365">+IFERROR(F318/E318-1,"nm")</f>
        <v>9.6000000000000529E-3</v>
      </c>
      <c r="G319" s="47">
        <f t="shared" ref="G319" si="366">+IFERROR(G318/F318-1,"nm")</f>
        <v>-3.1695721077654504E-2</v>
      </c>
      <c r="H319" s="47">
        <f t="shared" ref="H319" si="367">+IFERROR(H318/G318-1,"nm")</f>
        <v>0.14566284779050731</v>
      </c>
      <c r="I319" s="47">
        <f t="shared" ref="I319" si="368">+IFERROR(I318/H318-1,"nm")</f>
        <v>5.2380952380952417E-2</v>
      </c>
      <c r="J319" s="47">
        <f t="shared" ref="J319" si="369">+IFERROR(J318/I318-1,"nm")</f>
        <v>0</v>
      </c>
      <c r="K319" s="47">
        <f t="shared" ref="K319" si="370">+IFERROR(K318/J318-1,"nm")</f>
        <v>0</v>
      </c>
      <c r="L319" s="47">
        <f t="shared" ref="L319" si="371">+IFERROR(L318/K318-1,"nm")</f>
        <v>0</v>
      </c>
      <c r="M319" s="47">
        <f t="shared" ref="M319" si="372">+IFERROR(M318/L318-1,"nm")</f>
        <v>0</v>
      </c>
      <c r="N319" s="47">
        <f t="shared" ref="N319" si="373">+IFERROR(N318/M318-1,"nm")</f>
        <v>0</v>
      </c>
    </row>
    <row r="320" spans="1:14" x14ac:dyDescent="0.2">
      <c r="A320" s="46" t="s">
        <v>133</v>
      </c>
      <c r="B320" s="47">
        <f t="shared" ref="B320:N320" si="374">+IFERROR(B318/B$21,"nm")</f>
        <v>0.14796215429403203</v>
      </c>
      <c r="C320" s="47">
        <f t="shared" si="374"/>
        <v>0.1332294771064752</v>
      </c>
      <c r="D320" s="47">
        <f t="shared" si="374"/>
        <v>0.1343322818086225</v>
      </c>
      <c r="E320" s="47">
        <f t="shared" si="374"/>
        <v>0.12622012790306295</v>
      </c>
      <c r="F320" s="47">
        <f t="shared" si="374"/>
        <v>0.11904162998364985</v>
      </c>
      <c r="G320" s="47">
        <f t="shared" si="374"/>
        <v>0.12655343827671914</v>
      </c>
      <c r="H320" s="47">
        <f t="shared" si="374"/>
        <v>0.12224227254205716</v>
      </c>
      <c r="I320" s="47">
        <f t="shared" si="374"/>
        <v>0.12041628071704899</v>
      </c>
      <c r="J320" s="47">
        <f t="shared" si="374"/>
        <v>0.12041628071704899</v>
      </c>
      <c r="K320" s="47">
        <f t="shared" si="374"/>
        <v>0.12041628071704899</v>
      </c>
      <c r="L320" s="47">
        <f t="shared" si="374"/>
        <v>0.12041628071704899</v>
      </c>
      <c r="M320" s="47">
        <f t="shared" si="374"/>
        <v>0.12041628071704899</v>
      </c>
      <c r="N320" s="47">
        <f t="shared" si="374"/>
        <v>0.12041628071704899</v>
      </c>
    </row>
    <row r="321" spans="1:14" x14ac:dyDescent="0.2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2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</f>
        <v>-72</v>
      </c>
      <c r="K322" s="9">
        <f t="shared" ref="K322:N322" si="375">J322</f>
        <v>-72</v>
      </c>
      <c r="L322" s="9">
        <f t="shared" si="375"/>
        <v>-72</v>
      </c>
      <c r="M322" s="9">
        <f t="shared" si="375"/>
        <v>-72</v>
      </c>
      <c r="N322" s="9">
        <f t="shared" si="375"/>
        <v>-72</v>
      </c>
    </row>
    <row r="323" spans="1:14" x14ac:dyDescent="0.2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2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3">
        <f>I324</f>
        <v>-2085</v>
      </c>
      <c r="K324" s="3">
        <f t="shared" ref="K324:N324" si="376">J324</f>
        <v>-2085</v>
      </c>
      <c r="L324" s="3">
        <f t="shared" si="376"/>
        <v>-2085</v>
      </c>
      <c r="M324" s="3">
        <f t="shared" si="376"/>
        <v>-2085</v>
      </c>
      <c r="N324" s="3">
        <f t="shared" si="376"/>
        <v>-2085</v>
      </c>
    </row>
    <row r="325" spans="1:14" x14ac:dyDescent="0.2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2">
      <c r="A326" s="46" t="s">
        <v>131</v>
      </c>
      <c r="B326" s="47">
        <f>+IFERROR(B324/B$322,"nm")</f>
        <v>12.463414634146341</v>
      </c>
      <c r="C326" s="47">
        <f t="shared" ref="C326:N326" si="377">+IFERROR(C324/C$322,"nm")</f>
        <v>12.662790697674419</v>
      </c>
      <c r="D326" s="47">
        <f t="shared" si="377"/>
        <v>-8.44</v>
      </c>
      <c r="E326" s="47">
        <f t="shared" si="377"/>
        <v>-51.769230769230766</v>
      </c>
      <c r="F326" s="47">
        <f t="shared" si="377"/>
        <v>242</v>
      </c>
      <c r="G326" s="47">
        <f t="shared" si="377"/>
        <v>168.63636363636363</v>
      </c>
      <c r="H326" s="47">
        <f t="shared" si="377"/>
        <v>-53</v>
      </c>
      <c r="I326" s="47">
        <f t="shared" si="377"/>
        <v>28.958333333333332</v>
      </c>
      <c r="J326" s="47">
        <f t="shared" si="377"/>
        <v>28.958333333333332</v>
      </c>
      <c r="K326" s="47">
        <f t="shared" si="377"/>
        <v>28.958333333333332</v>
      </c>
      <c r="L326" s="47">
        <f t="shared" si="377"/>
        <v>28.958333333333332</v>
      </c>
      <c r="M326" s="47">
        <f t="shared" si="377"/>
        <v>28.958333333333332</v>
      </c>
      <c r="N326" s="47">
        <f t="shared" si="377"/>
        <v>28.958333333333332</v>
      </c>
    </row>
    <row r="327" spans="1:14" x14ac:dyDescent="0.2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3">
        <f>I327</f>
        <v>134</v>
      </c>
      <c r="K327" s="3">
        <f t="shared" ref="K327:N327" si="378">J327</f>
        <v>134</v>
      </c>
      <c r="L327" s="3">
        <f t="shared" si="378"/>
        <v>134</v>
      </c>
      <c r="M327" s="3">
        <f t="shared" si="378"/>
        <v>134</v>
      </c>
      <c r="N327" s="3">
        <f t="shared" si="378"/>
        <v>134</v>
      </c>
    </row>
    <row r="328" spans="1:14" x14ac:dyDescent="0.2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2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2">
      <c r="A330" s="9" t="s">
        <v>134</v>
      </c>
      <c r="B330" s="9">
        <f>B324-B327</f>
        <v>-1097</v>
      </c>
      <c r="C330" s="9">
        <f t="shared" ref="C330:I330" si="379">C324-C327</f>
        <v>-1173</v>
      </c>
      <c r="D330" s="9">
        <f t="shared" si="379"/>
        <v>-724</v>
      </c>
      <c r="E330" s="9">
        <f t="shared" si="379"/>
        <v>-1456</v>
      </c>
      <c r="F330" s="9">
        <f t="shared" si="379"/>
        <v>-1810</v>
      </c>
      <c r="G330" s="9">
        <f t="shared" si="379"/>
        <v>-1967</v>
      </c>
      <c r="H330" s="9">
        <f t="shared" si="379"/>
        <v>-2261</v>
      </c>
      <c r="I330" s="9">
        <f t="shared" si="379"/>
        <v>-2219</v>
      </c>
      <c r="J330" s="9">
        <f>I324-I327</f>
        <v>-2219</v>
      </c>
      <c r="K330" s="9">
        <f t="shared" ref="K330:N330" si="380">J324-J327</f>
        <v>-2219</v>
      </c>
      <c r="L330" s="9">
        <f t="shared" si="380"/>
        <v>-2219</v>
      </c>
      <c r="M330" s="9">
        <f t="shared" si="380"/>
        <v>-2219</v>
      </c>
      <c r="N330" s="9">
        <f t="shared" si="380"/>
        <v>-2219</v>
      </c>
    </row>
    <row r="331" spans="1:14" x14ac:dyDescent="0.2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2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2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3">
        <f>I322*J335</f>
        <v>50</v>
      </c>
      <c r="K333" s="3">
        <f t="shared" ref="K333:N333" si="381">J322*K335</f>
        <v>50</v>
      </c>
      <c r="L333" s="3">
        <f t="shared" si="381"/>
        <v>50</v>
      </c>
      <c r="M333" s="3">
        <f t="shared" si="381"/>
        <v>50</v>
      </c>
      <c r="N333" s="3">
        <f t="shared" si="381"/>
        <v>50</v>
      </c>
    </row>
    <row r="334" spans="1:14" x14ac:dyDescent="0.2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2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2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3">
        <f>I336</f>
        <v>1817</v>
      </c>
      <c r="K336" s="3">
        <f t="shared" ref="K336:N336" si="382">J336</f>
        <v>1817</v>
      </c>
      <c r="L336" s="3">
        <f t="shared" si="382"/>
        <v>1817</v>
      </c>
      <c r="M336" s="3">
        <f t="shared" si="382"/>
        <v>1817</v>
      </c>
      <c r="N336" s="3">
        <f t="shared" si="382"/>
        <v>1817</v>
      </c>
    </row>
    <row r="337" spans="1:14" x14ac:dyDescent="0.2">
      <c r="A337" s="46" t="s">
        <v>129</v>
      </c>
      <c r="B337" s="47" t="str">
        <f t="shared" ref="B337" si="383">+IFERROR(B336/A336-1,"nm")</f>
        <v>nm</v>
      </c>
      <c r="C337" s="47">
        <f t="shared" ref="C337" si="384">+IFERROR(C336/B336-1,"nm")</f>
        <v>0.31416549789621318</v>
      </c>
      <c r="D337" s="47">
        <f t="shared" ref="D337" si="385">+IFERROR(D336/C336-1,"nm")</f>
        <v>0.32123799359658478</v>
      </c>
      <c r="E337" s="47">
        <f t="shared" ref="E337" si="386">+IFERROR(E336/D336-1,"nm")</f>
        <v>0.17124394184168024</v>
      </c>
      <c r="F337" s="47">
        <f t="shared" ref="F337" si="387">+IFERROR(F336/E336-1,"nm")</f>
        <v>0.15379310344827579</v>
      </c>
      <c r="G337" s="47">
        <f t="shared" ref="G337" si="388">+IFERROR(G336/F336-1,"nm")</f>
        <v>0.14524805738194857</v>
      </c>
      <c r="H337" s="47">
        <f t="shared" ref="H337" si="389">+IFERROR(H336/G336-1,"nm")</f>
        <v>-2.4008350730688965E-2</v>
      </c>
      <c r="I337" s="47">
        <f>+IFERROR(I336/H336-1,"nm")</f>
        <v>-2.8342245989304793E-2</v>
      </c>
      <c r="J337" s="47">
        <f t="shared" ref="J337" si="390">+IFERROR(J336/I336-1,"nm")</f>
        <v>0</v>
      </c>
      <c r="K337" s="47">
        <f t="shared" ref="K337" si="391">+IFERROR(K336/J336-1,"nm")</f>
        <v>0</v>
      </c>
      <c r="L337" s="47">
        <f t="shared" ref="L337" si="392">+IFERROR(L336/K336-1,"nm")</f>
        <v>0</v>
      </c>
      <c r="M337" s="47">
        <f t="shared" ref="M337" si="393">+IFERROR(M336/L336-1,"nm")</f>
        <v>0</v>
      </c>
      <c r="N337" s="47">
        <f t="shared" ref="N337" si="394">+IFERROR(N336/M336-1,"nm")</f>
        <v>0</v>
      </c>
    </row>
    <row r="338" spans="1:14" x14ac:dyDescent="0.2">
      <c r="A338" s="46" t="s">
        <v>133</v>
      </c>
      <c r="B338" s="47">
        <f t="shared" ref="B338:N338" si="395">+IFERROR(B336/B$21,"nm")</f>
        <v>5.1892285298398837E-2</v>
      </c>
      <c r="C338" s="47">
        <f t="shared" si="395"/>
        <v>6.3465185586561904E-2</v>
      </c>
      <c r="D338" s="47">
        <f t="shared" si="395"/>
        <v>8.1361724500525756E-2</v>
      </c>
      <c r="E338" s="47">
        <f t="shared" si="395"/>
        <v>9.7610232245035344E-2</v>
      </c>
      <c r="F338" s="47">
        <f t="shared" si="395"/>
        <v>0.10520689221481574</v>
      </c>
      <c r="G338" s="47">
        <f t="shared" si="395"/>
        <v>0.13228389947528307</v>
      </c>
      <c r="H338" s="47">
        <f t="shared" si="395"/>
        <v>0.10885383316840329</v>
      </c>
      <c r="I338" s="47">
        <f t="shared" si="395"/>
        <v>9.9002887811257018E-2</v>
      </c>
      <c r="J338" s="47">
        <f t="shared" si="395"/>
        <v>9.9002887811257018E-2</v>
      </c>
      <c r="K338" s="47">
        <f t="shared" si="395"/>
        <v>9.9002887811257018E-2</v>
      </c>
      <c r="L338" s="47">
        <f t="shared" si="395"/>
        <v>9.9002887811257018E-2</v>
      </c>
      <c r="M338" s="47">
        <f t="shared" si="395"/>
        <v>9.9002887811257018E-2</v>
      </c>
      <c r="N338" s="47">
        <f t="shared" si="395"/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2023-11-27T11:37:48Z</dcterms:modified>
</cp:coreProperties>
</file>