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activeTab="1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L8" i="1"/>
  <c r="L6" i="1"/>
  <c r="L7" i="1"/>
  <c r="K7" i="1"/>
  <c r="J6" i="1"/>
  <c r="K6" i="1"/>
  <c r="J8" i="1"/>
  <c r="K8" i="1"/>
  <c r="K40" i="1"/>
  <c r="L40" i="1"/>
  <c r="J40" i="1"/>
  <c r="K39" i="1"/>
  <c r="L39" i="1"/>
  <c r="J39" i="1"/>
  <c r="K38" i="1"/>
  <c r="L38" i="1"/>
  <c r="J38" i="1"/>
  <c r="L37" i="1"/>
  <c r="K37" i="1"/>
  <c r="J37" i="1"/>
  <c r="L36" i="1"/>
  <c r="K36" i="1"/>
  <c r="J36" i="1"/>
  <c r="L35" i="1"/>
  <c r="K34" i="1"/>
  <c r="K35" i="1"/>
  <c r="J35" i="1"/>
  <c r="L34" i="1"/>
  <c r="J34" i="1"/>
  <c r="L29" i="1"/>
  <c r="L28" i="1"/>
  <c r="L25" i="1"/>
  <c r="L24" i="1"/>
  <c r="K29" i="1"/>
  <c r="J29" i="1"/>
  <c r="K28" i="1"/>
  <c r="J28" i="1"/>
  <c r="K25" i="1"/>
  <c r="J25" i="1"/>
  <c r="J24" i="1"/>
  <c r="K24" i="1"/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L11" i="1" l="1"/>
  <c r="L15" i="1"/>
  <c r="L14" i="1"/>
  <c r="J15" i="1"/>
  <c r="J14" i="1"/>
  <c r="J11" i="1"/>
  <c r="K14" i="1"/>
  <c r="K15" i="1"/>
  <c r="K11" i="1"/>
  <c r="D13" i="1"/>
  <c r="L26" i="1" s="1"/>
  <c r="B13" i="1"/>
  <c r="B48" i="1"/>
  <c r="C62" i="1"/>
  <c r="C13" i="1"/>
  <c r="B62" i="1"/>
  <c r="C48" i="1"/>
  <c r="D62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J26" i="1" l="1"/>
  <c r="J12" i="1"/>
  <c r="K26" i="1"/>
  <c r="K12" i="1"/>
  <c r="D18" i="1"/>
  <c r="L16" i="1" s="1"/>
  <c r="L12" i="1"/>
  <c r="B18" i="1"/>
  <c r="C69" i="1"/>
  <c r="D69" i="1"/>
  <c r="B69" i="1"/>
  <c r="C18" i="1"/>
  <c r="K16" i="1" s="1"/>
  <c r="A24" i="3"/>
  <c r="A25" i="3" s="1"/>
  <c r="A26" i="3" s="1"/>
  <c r="A27" i="3" s="1"/>
  <c r="A28" i="3" s="1"/>
  <c r="A29" i="3" s="1"/>
  <c r="A30" i="3" s="1"/>
  <c r="A33" i="3"/>
  <c r="D20" i="1" l="1"/>
  <c r="D22" i="1" s="1"/>
  <c r="L17" i="1" s="1"/>
  <c r="L5" i="1"/>
  <c r="B20" i="1"/>
  <c r="J16" i="1"/>
  <c r="C20" i="1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C22" i="1" l="1"/>
  <c r="K17" i="1" s="1"/>
  <c r="K5" i="1"/>
  <c r="D76" i="1"/>
  <c r="D91" i="1" s="1"/>
  <c r="D109" i="1" s="1"/>
  <c r="B22" i="1"/>
  <c r="J5" i="1"/>
  <c r="C76" i="1" l="1"/>
  <c r="C91" i="1" s="1"/>
  <c r="C109" i="1" s="1"/>
  <c r="J17" i="1"/>
  <c r="B76" i="1"/>
  <c r="B91" i="1" s="1"/>
  <c r="B109" i="1" s="1"/>
</calcChain>
</file>

<file path=xl/sharedStrings.xml><?xml version="1.0" encoding="utf-8"?>
<sst xmlns="http://schemas.openxmlformats.org/spreadsheetml/2006/main" count="203" uniqueCount="166">
  <si>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</si>
  <si>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</si>
  <si>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</si>
  <si>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</si>
  <si>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</si>
  <si>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</si>
  <si>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</si>
  <si>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</si>
  <si>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</si>
  <si>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</si>
  <si>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</si>
  <si>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</si>
  <si>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</si>
  <si>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</si>
  <si>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</si>
  <si>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</si>
  <si>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</si>
  <si>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</si>
  <si>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</si>
  <si>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</si>
  <si>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</si>
  <si>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</si>
  <si>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</si>
  <si>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</si>
  <si>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</si>
  <si>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</si>
  <si>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</si>
  <si>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</si>
  <si>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</si>
  <si>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</si>
  <si>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</si>
  <si>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</si>
  <si>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</si>
  <si>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</si>
  <si>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</si>
  <si>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</si>
  <si>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</si>
  <si>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</si>
  <si>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</si>
  <si>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</si>
  <si>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</si>
  <si>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</si>
  <si>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</si>
  <si>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</si>
  <si>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</si>
  <si>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</si>
  <si>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</si>
  <si>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</si>
  <si>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</si>
  <si>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</si>
  <si>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</si>
  <si>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</si>
  <si>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</si>
  <si>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</si>
  <si>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</si>
  <si>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</si>
  <si>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</si>
  <si>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</si>
  <si>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</si>
  <si>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</si>
  <si>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</si>
  <si>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</si>
  <si>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</si>
  <si>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</si>
  <si>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</si>
  <si>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</si>
  <si>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</si>
  <si>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</si>
  <si>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</si>
  <si>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</si>
  <si>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</si>
  <si>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</si>
  <si>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</si>
  <si>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</si>
  <si>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</si>
  <si>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</si>
  <si>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</si>
  <si>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</si>
  <si>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</si>
  <si>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</si>
  <si>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</si>
  <si>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</si>
  <si>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</si>
  <si>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</si>
  <si>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</si>
  <si>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</si>
  <si>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</si>
  <si>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</si>
  <si>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</si>
  <si>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</si>
  <si>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</si>
  <si>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</si>
  <si>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</si>
  <si>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</si>
  <si>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</si>
  <si>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</si>
  <si>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</si>
  <si>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</si>
  <si>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</si>
  <si>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</si>
  <si>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</si>
  <si>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</si>
  <si>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</si>
  <si>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</si>
  <si>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</si>
  <si>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</si>
  <si>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</si>
  <si>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</si>
  <si>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</si>
  <si>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</si>
  <si>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</si>
  <si>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</si>
  <si>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</si>
  <si>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</si>
  <si>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</si>
  <si>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</si>
  <si>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</si>
  <si>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</si>
  <si>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</si>
  <si>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</si>
  <si>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</si>
  <si>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</si>
  <si>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</si>
  <si>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</si>
  <si>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</si>
  <si>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</si>
  <si>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</si>
  <si>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</si>
  <si>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</si>
  <si>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</si>
  <si>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</si>
  <si>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</si>
  <si>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</si>
  <si>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</si>
  <si>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</si>
  <si>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</si>
  <si>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</si>
  <si>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</si>
  <si>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</si>
  <si>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</si>
  <si>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</si>
  <si>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</si>
  <si>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</si>
  <si>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</si>
  <si>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</si>
  <si>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</si>
  <si>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</si>
  <si>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</si>
  <si>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</si>
  <si>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</si>
  <si>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Net profit margin </t>
  </si>
  <si>
    <t xml:space="preserve">   Services</t>
  </si>
  <si>
    <t xml:space="preserve">   Products</t>
  </si>
  <si>
    <t>Sales (each category and net sales):</t>
  </si>
  <si>
    <t>Each operating expenses:</t>
  </si>
  <si>
    <t>Main line items of the balance sheet:</t>
  </si>
  <si>
    <t xml:space="preserve">  Operating Income</t>
  </si>
  <si>
    <t xml:space="preserve"> Total Current Assets</t>
  </si>
  <si>
    <t xml:space="preserve"> Net Income</t>
  </si>
  <si>
    <t xml:space="preserve"> Total Non Current Assets</t>
  </si>
  <si>
    <t xml:space="preserve">  Total liabilities</t>
  </si>
  <si>
    <t xml:space="preserve">  Total non current labilities</t>
  </si>
  <si>
    <t xml:space="preserve">  Total current labilities</t>
  </si>
  <si>
    <t>Capex</t>
  </si>
  <si>
    <t>Source Capex from cash flow statement, purchase of property plant and equipment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</si>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</sst>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9" fontId="0" fillId="0" borderId="0" xfId="3" applyFont="1"/>
    <xf numFmtId="165" fontId="0" fillId="0" borderId="0" xfId="3" applyNumberFormat="1" applyFont="1"/>
    <xf numFmtId="164" fontId="0" fillId="0" borderId="0" xfId="1" applyFont="1"/>
    <xf numFmtId="43" fontId="0" fillId="0" borderId="0" xfId="0" applyNumberForma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8" fillId="2" borderId="0" xfId="0" applyFont="1" applyFill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4" sqref="A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abSelected="1" topLeftCell="B1" workbookViewId="0">
      <selection activeCell="M1" sqref="M1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7" max="7" width="13.33203125" customWidth="1"/>
    <col min="8" max="8" width="11.5546875" bestFit="1" customWidth="1"/>
    <col min="9" max="9" width="36.44140625" customWidth="1"/>
    <col min="10" max="10" width="12.5546875" customWidth="1"/>
    <col min="11" max="11" width="16.44140625" customWidth="1"/>
    <col min="12" max="12" width="9.5546875" bestFit="1" customWidth="1"/>
    <col min="13" max="13" width="30.21875" customWidth="1"/>
  </cols>
  <sheetData>
    <row r="1" spans="1:13" ht="60" customHeight="1" x14ac:dyDescent="0.3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M1" s="31" t="s">
        <v>165</v>
      </c>
    </row>
    <row r="2" spans="1:13" x14ac:dyDescent="0.3">
      <c r="A2" s="30" t="s">
        <v>1</v>
      </c>
      <c r="B2" s="30"/>
      <c r="C2" s="30"/>
      <c r="D2" s="30"/>
    </row>
    <row r="3" spans="1:13" x14ac:dyDescent="0.3">
      <c r="B3" s="29" t="s">
        <v>23</v>
      </c>
      <c r="C3" s="29"/>
      <c r="D3" s="29"/>
    </row>
    <row r="4" spans="1:13" x14ac:dyDescent="0.3">
      <c r="B4" s="7">
        <v>2022</v>
      </c>
      <c r="C4" s="7">
        <v>2021</v>
      </c>
      <c r="D4" s="7">
        <v>2020</v>
      </c>
      <c r="E4" s="7">
        <v>2019</v>
      </c>
      <c r="J4" s="7">
        <v>2022</v>
      </c>
      <c r="K4" s="7">
        <v>2021</v>
      </c>
      <c r="L4" s="7">
        <v>2020</v>
      </c>
    </row>
    <row r="5" spans="1:13" x14ac:dyDescent="0.3">
      <c r="A5" t="s">
        <v>3</v>
      </c>
      <c r="I5" t="s">
        <v>94</v>
      </c>
      <c r="J5" s="24">
        <f>B21/B20</f>
        <v>0.16204461684424407</v>
      </c>
      <c r="K5" s="24">
        <f t="shared" ref="K5:L5" si="0">C21/C20</f>
        <v>0.13302260844085087</v>
      </c>
      <c r="L5" s="24">
        <f t="shared" si="0"/>
        <v>0.14428164731484103</v>
      </c>
    </row>
    <row r="6" spans="1:13" x14ac:dyDescent="0.3">
      <c r="A6" s="1" t="s">
        <v>4</v>
      </c>
      <c r="B6" s="12">
        <v>316199</v>
      </c>
      <c r="C6" s="12">
        <v>297392</v>
      </c>
      <c r="D6" s="12">
        <v>220747</v>
      </c>
      <c r="E6" s="2">
        <v>213883</v>
      </c>
      <c r="I6" s="1" t="s">
        <v>95</v>
      </c>
      <c r="J6" s="24">
        <f>J8/B8</f>
        <v>3.4948063541011543E-2</v>
      </c>
      <c r="K6" s="24">
        <f>K8/C8</f>
        <v>3.8155689866791319E-2</v>
      </c>
      <c r="L6" s="24">
        <f>L8/D8</f>
        <v>3.8045279857202706E-2</v>
      </c>
    </row>
    <row r="7" spans="1:13" x14ac:dyDescent="0.3">
      <c r="A7" s="1" t="s">
        <v>5</v>
      </c>
      <c r="B7" s="12">
        <v>78129</v>
      </c>
      <c r="C7" s="12">
        <v>68425</v>
      </c>
      <c r="D7" s="12">
        <v>53768</v>
      </c>
      <c r="E7" s="2">
        <v>46291</v>
      </c>
      <c r="I7" s="1" t="s">
        <v>96</v>
      </c>
      <c r="J7" s="24">
        <f>J8/B45</f>
        <v>0.32720754089797471</v>
      </c>
      <c r="K7" s="24">
        <f t="shared" ref="K7" si="1">K8/C45</f>
        <v>0.35390466531440162</v>
      </c>
      <c r="L7" s="24">
        <f>L8/D45</f>
        <v>0.28406680084861013</v>
      </c>
    </row>
    <row r="8" spans="1:13" x14ac:dyDescent="0.3">
      <c r="A8" s="8" t="s">
        <v>6</v>
      </c>
      <c r="B8" s="13">
        <f>+B6+B7</f>
        <v>394328</v>
      </c>
      <c r="C8" s="13">
        <f t="shared" ref="C8:D8" si="2">+C6+C7</f>
        <v>365817</v>
      </c>
      <c r="D8" s="13">
        <f t="shared" si="2"/>
        <v>274515</v>
      </c>
      <c r="I8" t="s">
        <v>163</v>
      </c>
      <c r="J8" s="23">
        <f>B45-C45+B79</f>
        <v>13781</v>
      </c>
      <c r="K8" s="23">
        <f>C45-D45+C79</f>
        <v>13958</v>
      </c>
      <c r="L8" s="23">
        <f>D45-E45+D79</f>
        <v>10444</v>
      </c>
      <c r="M8" t="s">
        <v>164</v>
      </c>
    </row>
    <row r="9" spans="1:13" x14ac:dyDescent="0.3">
      <c r="A9" t="s">
        <v>7</v>
      </c>
      <c r="B9" s="12"/>
      <c r="C9" s="12"/>
      <c r="D9" s="12"/>
      <c r="G9" s="24"/>
    </row>
    <row r="10" spans="1:13" x14ac:dyDescent="0.3">
      <c r="A10" s="1" t="s">
        <v>4</v>
      </c>
      <c r="B10" s="12">
        <v>201471</v>
      </c>
      <c r="C10" s="12">
        <v>192266</v>
      </c>
      <c r="D10" s="12">
        <v>151286</v>
      </c>
      <c r="I10" s="17" t="s">
        <v>92</v>
      </c>
    </row>
    <row r="11" spans="1:13" x14ac:dyDescent="0.3">
      <c r="A11" s="1" t="s">
        <v>5</v>
      </c>
      <c r="B11" s="12">
        <v>22075</v>
      </c>
      <c r="C11" s="12">
        <v>20715</v>
      </c>
      <c r="D11" s="12">
        <v>18273</v>
      </c>
      <c r="G11" s="23"/>
      <c r="I11" s="1" t="s">
        <v>146</v>
      </c>
      <c r="J11" s="24">
        <f>B12/B8</f>
        <v>0.56690369438639909</v>
      </c>
      <c r="K11" s="24">
        <f t="shared" ref="K11:L11" si="3">C12/C8</f>
        <v>0.58220640374832222</v>
      </c>
      <c r="L11" s="24">
        <f t="shared" si="3"/>
        <v>0.61766752272189129</v>
      </c>
    </row>
    <row r="12" spans="1:13" x14ac:dyDescent="0.3">
      <c r="A12" s="8" t="s">
        <v>8</v>
      </c>
      <c r="B12" s="13">
        <f>+B10+B11</f>
        <v>223546</v>
      </c>
      <c r="C12" s="13">
        <f t="shared" ref="C12:D12" si="4">+C10+C11</f>
        <v>212981</v>
      </c>
      <c r="D12" s="13">
        <f t="shared" si="4"/>
        <v>169559</v>
      </c>
      <c r="H12" s="23"/>
      <c r="I12" s="1" t="s">
        <v>89</v>
      </c>
      <c r="J12" s="24">
        <f>B13/B8</f>
        <v>0.43309630561360085</v>
      </c>
      <c r="K12" s="24">
        <f t="shared" ref="K12:L12" si="5">C13/C8</f>
        <v>0.41779359625167778</v>
      </c>
      <c r="L12" s="24">
        <f t="shared" si="5"/>
        <v>0.38233247727810865</v>
      </c>
    </row>
    <row r="13" spans="1:13" x14ac:dyDescent="0.3">
      <c r="A13" s="8" t="s">
        <v>9</v>
      </c>
      <c r="B13" s="13">
        <f>+B8-B12</f>
        <v>170782</v>
      </c>
      <c r="C13" s="13">
        <f t="shared" ref="C13:D13" si="6">+C8-C12</f>
        <v>152836</v>
      </c>
      <c r="D13" s="13">
        <f t="shared" si="6"/>
        <v>104956</v>
      </c>
      <c r="E13" s="2">
        <v>98392</v>
      </c>
      <c r="G13" s="23"/>
      <c r="I13" s="1" t="s">
        <v>154</v>
      </c>
    </row>
    <row r="14" spans="1:13" x14ac:dyDescent="0.3">
      <c r="A14" t="s">
        <v>10</v>
      </c>
      <c r="B14" s="12"/>
      <c r="C14" s="12"/>
      <c r="D14" s="12"/>
      <c r="G14" s="25"/>
      <c r="I14" s="1" t="s">
        <v>11</v>
      </c>
      <c r="J14" s="24">
        <f>B15/B8</f>
        <v>6.657148363798665E-2</v>
      </c>
      <c r="K14" s="24">
        <f t="shared" ref="K14:L14" si="7">C15/C8</f>
        <v>5.9904269074427925E-2</v>
      </c>
      <c r="L14" s="24">
        <f t="shared" si="7"/>
        <v>6.8309564140393061E-2</v>
      </c>
    </row>
    <row r="15" spans="1:13" x14ac:dyDescent="0.3">
      <c r="A15" s="1" t="s">
        <v>11</v>
      </c>
      <c r="B15" s="12">
        <v>26251</v>
      </c>
      <c r="C15" s="12">
        <v>21914</v>
      </c>
      <c r="D15" s="12">
        <v>18752</v>
      </c>
      <c r="E15" s="2">
        <v>16217</v>
      </c>
      <c r="I15" s="1" t="s">
        <v>12</v>
      </c>
      <c r="J15" s="24">
        <f>B16/B8</f>
        <v>6.3637378020328261E-2</v>
      </c>
      <c r="K15" s="24">
        <f t="shared" ref="K15:L15" si="8">C16/C8</f>
        <v>6.006555190163388E-2</v>
      </c>
      <c r="L15" s="24">
        <f t="shared" si="8"/>
        <v>7.2549769593646979E-2</v>
      </c>
    </row>
    <row r="16" spans="1:13" x14ac:dyDescent="0.3">
      <c r="A16" s="1" t="s">
        <v>12</v>
      </c>
      <c r="B16" s="12">
        <v>25094</v>
      </c>
      <c r="C16" s="12">
        <v>21973</v>
      </c>
      <c r="D16" s="12">
        <v>19916</v>
      </c>
      <c r="E16" s="2">
        <v>18245</v>
      </c>
      <c r="G16" s="27"/>
      <c r="I16" s="1" t="s">
        <v>14</v>
      </c>
      <c r="J16" s="24">
        <f>B18/B8</f>
        <v>0.30288744395528594</v>
      </c>
      <c r="K16" s="24">
        <f>C18/C8</f>
        <v>0.29782377527561593</v>
      </c>
      <c r="L16" s="24">
        <f>D18/D8</f>
        <v>0.24147314354406862</v>
      </c>
    </row>
    <row r="17" spans="1:14" x14ac:dyDescent="0.3">
      <c r="A17" s="8" t="s">
        <v>13</v>
      </c>
      <c r="B17" s="13">
        <f>+B15+B16</f>
        <v>51345</v>
      </c>
      <c r="C17" s="13">
        <f t="shared" ref="C17" si="9">+C15+C16</f>
        <v>43887</v>
      </c>
      <c r="D17" s="13">
        <f t="shared" ref="D17" si="10">+D15+D16</f>
        <v>38668</v>
      </c>
      <c r="I17" s="1" t="s">
        <v>150</v>
      </c>
      <c r="J17" s="24">
        <f>B22/B8</f>
        <v>0.25309640705199732</v>
      </c>
      <c r="K17" s="24">
        <f t="shared" ref="K17:L17" si="11">C22/C8</f>
        <v>0.25881793355694238</v>
      </c>
      <c r="L17" s="24">
        <f t="shared" si="11"/>
        <v>0.20913611278072236</v>
      </c>
    </row>
    <row r="18" spans="1:14" s="7" customFormat="1" x14ac:dyDescent="0.3">
      <c r="A18" s="8" t="s">
        <v>14</v>
      </c>
      <c r="B18" s="13">
        <f>+B13-B17</f>
        <v>119437</v>
      </c>
      <c r="C18" s="13">
        <f t="shared" ref="C18:D18" si="12">+C13-C17</f>
        <v>108949</v>
      </c>
      <c r="D18" s="13">
        <f t="shared" si="12"/>
        <v>66288</v>
      </c>
      <c r="E18" s="28">
        <v>63930</v>
      </c>
    </row>
    <row r="19" spans="1:1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14" x14ac:dyDescent="0.3">
      <c r="A20" s="8" t="s">
        <v>16</v>
      </c>
      <c r="B20" s="13">
        <f>+B18+B19</f>
        <v>119103</v>
      </c>
      <c r="C20" s="13">
        <f t="shared" ref="C20:D20" si="13">+C18+C19</f>
        <v>109207</v>
      </c>
      <c r="D20" s="13">
        <f t="shared" si="13"/>
        <v>67091</v>
      </c>
    </row>
    <row r="21" spans="1:1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14" ht="15" thickBot="1" x14ac:dyDescent="0.35">
      <c r="A22" s="9" t="s">
        <v>18</v>
      </c>
      <c r="B22" s="14">
        <f>+B20-B21</f>
        <v>99803</v>
      </c>
      <c r="C22" s="14">
        <f t="shared" ref="C22:D22" si="14">+C20-C21</f>
        <v>94680</v>
      </c>
      <c r="D22" s="14">
        <f t="shared" si="14"/>
        <v>57411</v>
      </c>
      <c r="E22" s="28">
        <v>55256</v>
      </c>
      <c r="G22" s="23"/>
      <c r="I22" s="17" t="s">
        <v>149</v>
      </c>
    </row>
    <row r="23" spans="1:14" ht="15" thickTop="1" x14ac:dyDescent="0.3">
      <c r="A23" t="s">
        <v>19</v>
      </c>
      <c r="G23" s="23"/>
      <c r="I23" s="1" t="s">
        <v>153</v>
      </c>
    </row>
    <row r="24" spans="1:14" x14ac:dyDescent="0.3">
      <c r="A24" s="1" t="s">
        <v>20</v>
      </c>
      <c r="B24" s="10">
        <v>6.15</v>
      </c>
      <c r="C24" s="10">
        <v>5.67</v>
      </c>
      <c r="D24" s="10">
        <v>3.31</v>
      </c>
      <c r="G24" s="27"/>
      <c r="I24" t="s">
        <v>152</v>
      </c>
      <c r="J24" s="24">
        <f t="shared" ref="J24:L25" si="15">(B6-C6)/B6</f>
        <v>5.9478366471747222E-2</v>
      </c>
      <c r="K24" s="24">
        <f t="shared" si="15"/>
        <v>0.25772381234195946</v>
      </c>
      <c r="L24" s="24">
        <f t="shared" si="15"/>
        <v>3.1094420309222777E-2</v>
      </c>
      <c r="N24" s="24"/>
    </row>
    <row r="25" spans="1:14" x14ac:dyDescent="0.3">
      <c r="A25" s="1" t="s">
        <v>21</v>
      </c>
      <c r="B25" s="10">
        <v>6.11</v>
      </c>
      <c r="C25" s="10">
        <v>5.61</v>
      </c>
      <c r="D25" s="10">
        <v>3.28</v>
      </c>
      <c r="I25" t="s">
        <v>151</v>
      </c>
      <c r="J25" s="24">
        <f t="shared" si="15"/>
        <v>0.12420484071215554</v>
      </c>
      <c r="K25" s="24">
        <f t="shared" si="15"/>
        <v>0.21420533430763611</v>
      </c>
      <c r="L25" s="24">
        <f t="shared" si="15"/>
        <v>0.13906040767742894</v>
      </c>
    </row>
    <row r="26" spans="1:14" x14ac:dyDescent="0.3">
      <c r="A26" t="s">
        <v>22</v>
      </c>
      <c r="G26" s="27"/>
      <c r="I26" s="1" t="s">
        <v>89</v>
      </c>
      <c r="J26" s="24">
        <f>(B13-C13)/B13</f>
        <v>0.10508133175627409</v>
      </c>
      <c r="K26" s="24">
        <f>(C13-D13)/C13</f>
        <v>0.31327697662854304</v>
      </c>
      <c r="L26" s="24">
        <f>(D13-E13)/D13</f>
        <v>6.2540493159038077E-2</v>
      </c>
    </row>
    <row r="27" spans="1:14" x14ac:dyDescent="0.3">
      <c r="A27" s="1" t="s">
        <v>20</v>
      </c>
      <c r="B27" s="2">
        <v>16215963</v>
      </c>
      <c r="C27" s="2">
        <v>16701272</v>
      </c>
      <c r="D27" s="2">
        <v>17352119</v>
      </c>
      <c r="I27" s="11" t="s">
        <v>154</v>
      </c>
    </row>
    <row r="28" spans="1:14" x14ac:dyDescent="0.3">
      <c r="A28" s="1" t="s">
        <v>21</v>
      </c>
      <c r="B28" s="2">
        <v>16325819</v>
      </c>
      <c r="C28" s="2">
        <v>16864919</v>
      </c>
      <c r="D28" s="2">
        <v>17528214</v>
      </c>
      <c r="G28" s="27"/>
      <c r="I28" s="1" t="s">
        <v>11</v>
      </c>
      <c r="J28" s="24">
        <f t="shared" ref="J28:L29" si="16">(B15-C15)/B15</f>
        <v>0.16521275379985526</v>
      </c>
      <c r="K28" s="24">
        <f t="shared" si="16"/>
        <v>0.14429132061695721</v>
      </c>
      <c r="L28" s="24">
        <f t="shared" si="16"/>
        <v>0.13518558020477817</v>
      </c>
    </row>
    <row r="29" spans="1:14" x14ac:dyDescent="0.3">
      <c r="G29" s="23"/>
      <c r="I29" s="1" t="s">
        <v>12</v>
      </c>
      <c r="J29" s="24">
        <f t="shared" si="16"/>
        <v>0.1243723599266757</v>
      </c>
      <c r="K29" s="24">
        <f t="shared" si="16"/>
        <v>9.3614891002594097E-2</v>
      </c>
      <c r="L29" s="24">
        <f t="shared" si="16"/>
        <v>8.3902390038160274E-2</v>
      </c>
    </row>
    <row r="31" spans="1:14" x14ac:dyDescent="0.3">
      <c r="A31" s="30" t="s">
        <v>24</v>
      </c>
      <c r="B31" s="30"/>
      <c r="C31" s="30"/>
      <c r="D31" s="30"/>
      <c r="G31" s="25"/>
    </row>
    <row r="32" spans="1:14" x14ac:dyDescent="0.3">
      <c r="B32" s="29" t="s">
        <v>142</v>
      </c>
      <c r="C32" s="29"/>
      <c r="D32" s="29"/>
      <c r="I32" s="1"/>
    </row>
    <row r="33" spans="1:12" x14ac:dyDescent="0.3">
      <c r="B33" s="7">
        <f>+B4</f>
        <v>2022</v>
      </c>
      <c r="C33" s="7">
        <f t="shared" ref="C33:D33" si="17">+C4</f>
        <v>2021</v>
      </c>
      <c r="D33" s="7">
        <f t="shared" si="17"/>
        <v>2020</v>
      </c>
      <c r="G33" s="27"/>
      <c r="H33" s="2"/>
      <c r="I33" s="1" t="s">
        <v>155</v>
      </c>
      <c r="J33" s="24"/>
      <c r="K33" s="24"/>
    </row>
    <row r="34" spans="1:12" x14ac:dyDescent="0.3">
      <c r="G34" s="23"/>
      <c r="H34" s="23"/>
      <c r="I34" s="27" t="s">
        <v>158</v>
      </c>
      <c r="J34" s="24">
        <f>(B22-C22)/B22</f>
        <v>5.1331122310952576E-2</v>
      </c>
      <c r="K34" s="24">
        <f>(C22-D22)/C22</f>
        <v>0.39363117870722436</v>
      </c>
      <c r="L34" s="24">
        <f t="shared" ref="L34" si="18">(D22-E22)/D22</f>
        <v>3.7536360627754263E-2</v>
      </c>
    </row>
    <row r="35" spans="1:12" x14ac:dyDescent="0.3">
      <c r="A35" t="s">
        <v>25</v>
      </c>
      <c r="I35" t="s">
        <v>156</v>
      </c>
      <c r="J35" s="24">
        <f>(B18-C18)/B18</f>
        <v>8.7811984560898212E-2</v>
      </c>
      <c r="K35" s="24">
        <f>(C18-D18)/C18</f>
        <v>0.39156853206546183</v>
      </c>
      <c r="L35" s="24">
        <f>(D18-E18)/D18</f>
        <v>3.5572049239681387E-2</v>
      </c>
    </row>
    <row r="36" spans="1:12" x14ac:dyDescent="0.3">
      <c r="A36" s="1" t="s">
        <v>26</v>
      </c>
      <c r="B36" s="12">
        <v>23646</v>
      </c>
      <c r="C36" s="12">
        <v>34940</v>
      </c>
      <c r="D36" s="12">
        <v>38016</v>
      </c>
      <c r="I36" t="s">
        <v>157</v>
      </c>
      <c r="J36" s="24">
        <f>(B42-C42)/B42</f>
        <v>4.2022081902440825E-3</v>
      </c>
      <c r="K36" s="24">
        <f t="shared" ref="K36" si="19">(C42-D42)/C42</f>
        <v>-6.5835533537037583E-2</v>
      </c>
      <c r="L36" s="24">
        <f>(D42-E42)/D42</f>
        <v>-0.13294552336949336</v>
      </c>
    </row>
    <row r="37" spans="1:12" x14ac:dyDescent="0.3">
      <c r="A37" s="1" t="s">
        <v>27</v>
      </c>
      <c r="B37" s="12">
        <v>24658</v>
      </c>
      <c r="C37" s="12">
        <v>27699</v>
      </c>
      <c r="D37" s="12">
        <v>52927</v>
      </c>
      <c r="G37" s="27"/>
      <c r="H37" s="27"/>
      <c r="I37" t="s">
        <v>159</v>
      </c>
      <c r="J37" s="24">
        <f>(B47-C47)/B47</f>
        <v>5.4474350126524039E-3</v>
      </c>
      <c r="K37" s="24">
        <f>(C47-D47)/C47</f>
        <v>0.16649704393845471</v>
      </c>
      <c r="L37" s="24">
        <f>(D47-E47)/D47</f>
        <v>2.4853614541418066E-2</v>
      </c>
    </row>
    <row r="38" spans="1:12" x14ac:dyDescent="0.3">
      <c r="A38" s="1" t="s">
        <v>28</v>
      </c>
      <c r="B38" s="12">
        <v>28184</v>
      </c>
      <c r="C38" s="12">
        <v>26278</v>
      </c>
      <c r="D38" s="12">
        <v>16120</v>
      </c>
      <c r="H38" s="27"/>
      <c r="I38" t="s">
        <v>162</v>
      </c>
      <c r="J38" s="24">
        <f>(B56-C56)/B56</f>
        <v>0.18509306282552507</v>
      </c>
      <c r="K38" s="24">
        <f>(C56-D56)/C56</f>
        <v>0.16009595078139319</v>
      </c>
      <c r="L38" s="24">
        <f>(D56-E56)/D56</f>
        <v>-3.0932139061788373E-3</v>
      </c>
    </row>
    <row r="39" spans="1:12" x14ac:dyDescent="0.3">
      <c r="A39" s="1" t="s">
        <v>29</v>
      </c>
      <c r="B39" s="12">
        <v>4946</v>
      </c>
      <c r="C39" s="12">
        <v>6580</v>
      </c>
      <c r="D39" s="12">
        <v>4061</v>
      </c>
      <c r="I39" t="s">
        <v>161</v>
      </c>
      <c r="J39" s="24">
        <f>(B61-C61)/B61</f>
        <v>-9.6758293326851263E-2</v>
      </c>
      <c r="K39" s="24">
        <f t="shared" ref="K39:L39" si="20">(C61-D61)/C61</f>
        <v>5.7095012651525875E-2</v>
      </c>
      <c r="L39" s="24">
        <f t="shared" si="20"/>
        <v>7.0822750510913635E-2</v>
      </c>
    </row>
    <row r="40" spans="1:12" x14ac:dyDescent="0.3">
      <c r="A40" s="1" t="s">
        <v>47</v>
      </c>
      <c r="B40" s="12">
        <v>32748</v>
      </c>
      <c r="C40" s="12">
        <v>25228</v>
      </c>
      <c r="D40" s="12">
        <v>21325</v>
      </c>
      <c r="I40" t="s">
        <v>160</v>
      </c>
      <c r="J40" s="24">
        <f>(B62-C62)/B62</f>
        <v>4.6910948315529173E-2</v>
      </c>
      <c r="K40" s="24">
        <f t="shared" ref="K40:L40" si="21">(C62-D62)/C62</f>
        <v>0.10198602350718275</v>
      </c>
      <c r="L40" s="24">
        <f t="shared" si="21"/>
        <v>4.0692479955443651E-2</v>
      </c>
    </row>
    <row r="41" spans="1:12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12" x14ac:dyDescent="0.3">
      <c r="A42" s="8" t="s">
        <v>31</v>
      </c>
      <c r="B42" s="13">
        <f>+SUM(B36:B41)</f>
        <v>135405</v>
      </c>
      <c r="C42" s="13">
        <f t="shared" ref="C42:D42" si="22">+SUM(C36:C41)</f>
        <v>134836</v>
      </c>
      <c r="D42" s="13">
        <f t="shared" si="22"/>
        <v>143713</v>
      </c>
      <c r="E42" s="28">
        <v>162819</v>
      </c>
      <c r="G42" s="23"/>
    </row>
    <row r="43" spans="1:12" x14ac:dyDescent="0.3">
      <c r="A43" t="s">
        <v>48</v>
      </c>
      <c r="B43" s="12"/>
      <c r="C43" s="12"/>
      <c r="D43" s="12"/>
    </row>
    <row r="44" spans="1:12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12" x14ac:dyDescent="0.3">
      <c r="A45" s="1" t="s">
        <v>32</v>
      </c>
      <c r="B45" s="12">
        <v>42117</v>
      </c>
      <c r="C45" s="12">
        <v>39440</v>
      </c>
      <c r="D45" s="12">
        <v>36766</v>
      </c>
      <c r="E45" s="2">
        <v>37378</v>
      </c>
    </row>
    <row r="46" spans="1:12" x14ac:dyDescent="0.3">
      <c r="A46" s="1" t="s">
        <v>49</v>
      </c>
      <c r="B46" s="12">
        <v>54428</v>
      </c>
      <c r="C46" s="12">
        <v>48849</v>
      </c>
      <c r="D46" s="12">
        <v>42522</v>
      </c>
      <c r="G46" s="26"/>
    </row>
    <row r="47" spans="1:12" x14ac:dyDescent="0.3">
      <c r="A47" s="8" t="s">
        <v>50</v>
      </c>
      <c r="B47" s="13">
        <f>+SUM(B44:B46)</f>
        <v>217350</v>
      </c>
      <c r="C47" s="13">
        <f t="shared" ref="C47:D47" si="23">+SUM(C44:C46)</f>
        <v>216166</v>
      </c>
      <c r="D47" s="13">
        <f t="shared" si="23"/>
        <v>180175</v>
      </c>
      <c r="E47" s="28">
        <v>175697</v>
      </c>
      <c r="G47" s="23"/>
    </row>
    <row r="48" spans="1:12" ht="15" thickBot="1" x14ac:dyDescent="0.35">
      <c r="A48" s="9" t="s">
        <v>33</v>
      </c>
      <c r="B48" s="14">
        <f>+B42+B47</f>
        <v>352755</v>
      </c>
      <c r="C48" s="14">
        <f t="shared" ref="C48:D48" si="24">+C42+C47</f>
        <v>351002</v>
      </c>
      <c r="D48" s="14">
        <f t="shared" si="24"/>
        <v>323888</v>
      </c>
    </row>
    <row r="49" spans="1:9" ht="15" thickTop="1" x14ac:dyDescent="0.3">
      <c r="G49" s="23"/>
    </row>
    <row r="50" spans="1:9" x14ac:dyDescent="0.3">
      <c r="A50" t="s">
        <v>34</v>
      </c>
      <c r="G50" s="23"/>
      <c r="H50" s="27"/>
    </row>
    <row r="51" spans="1:9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9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9" x14ac:dyDescent="0.3">
      <c r="A53" s="1" t="s">
        <v>37</v>
      </c>
      <c r="B53" s="12">
        <v>7912</v>
      </c>
      <c r="C53" s="12">
        <v>7612</v>
      </c>
      <c r="D53" s="12">
        <v>6643</v>
      </c>
      <c r="H53" s="27"/>
    </row>
    <row r="54" spans="1:9" x14ac:dyDescent="0.3">
      <c r="A54" s="1" t="s">
        <v>38</v>
      </c>
      <c r="B54" s="12">
        <v>9982</v>
      </c>
      <c r="C54" s="12">
        <v>6000</v>
      </c>
      <c r="D54" s="12">
        <v>4996</v>
      </c>
      <c r="G54" s="23"/>
      <c r="H54" s="26"/>
    </row>
    <row r="55" spans="1:9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9" x14ac:dyDescent="0.3">
      <c r="A56" s="8" t="s">
        <v>40</v>
      </c>
      <c r="B56" s="13">
        <f>+SUM(B51:B55)</f>
        <v>153982</v>
      </c>
      <c r="C56" s="13">
        <f t="shared" ref="C56:D56" si="25">+SUM(C51:C55)</f>
        <v>125481</v>
      </c>
      <c r="D56" s="13">
        <f t="shared" si="25"/>
        <v>105392</v>
      </c>
      <c r="E56" s="28">
        <v>105718</v>
      </c>
    </row>
    <row r="57" spans="1:9" x14ac:dyDescent="0.3">
      <c r="A57" t="s">
        <v>51</v>
      </c>
      <c r="B57" s="12"/>
      <c r="C57" s="12"/>
      <c r="D57" s="12"/>
      <c r="H57" s="23"/>
      <c r="I57" s="23"/>
    </row>
    <row r="58" spans="1:9" x14ac:dyDescent="0.3">
      <c r="A58" s="1" t="s">
        <v>37</v>
      </c>
      <c r="B58" s="12"/>
      <c r="C58" s="12"/>
      <c r="D58" s="12"/>
    </row>
    <row r="59" spans="1:9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9" x14ac:dyDescent="0.3">
      <c r="A60" s="1" t="s">
        <v>52</v>
      </c>
      <c r="B60" s="12">
        <v>49142</v>
      </c>
      <c r="C60" s="12">
        <v>53325</v>
      </c>
      <c r="D60" s="12">
        <v>54490</v>
      </c>
      <c r="H60" s="23"/>
      <c r="I60" s="23"/>
    </row>
    <row r="61" spans="1:9" x14ac:dyDescent="0.3">
      <c r="A61" s="22" t="s">
        <v>53</v>
      </c>
      <c r="B61" s="21">
        <f>+B59+B60</f>
        <v>148101</v>
      </c>
      <c r="C61" s="21">
        <f t="shared" ref="C61:D61" si="26">+C59+C60</f>
        <v>162431</v>
      </c>
      <c r="D61" s="21">
        <f t="shared" si="26"/>
        <v>153157</v>
      </c>
      <c r="E61" s="2">
        <v>142310</v>
      </c>
    </row>
    <row r="62" spans="1:9" x14ac:dyDescent="0.3">
      <c r="A62" s="8" t="s">
        <v>41</v>
      </c>
      <c r="B62" s="13">
        <f>+B56+B61</f>
        <v>302083</v>
      </c>
      <c r="C62" s="13">
        <f t="shared" ref="C62:D62" si="27">+C56+C61</f>
        <v>287912</v>
      </c>
      <c r="D62" s="13">
        <f t="shared" si="27"/>
        <v>258549</v>
      </c>
      <c r="E62" s="2">
        <v>248028</v>
      </c>
    </row>
    <row r="63" spans="1:9" x14ac:dyDescent="0.3">
      <c r="B63" s="12"/>
      <c r="C63" s="12"/>
      <c r="D63" s="12"/>
    </row>
    <row r="64" spans="1:9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28">+SUM(C65:C67)</f>
        <v>63090</v>
      </c>
      <c r="D68" s="13">
        <f t="shared" si="28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29">+C68+C62</f>
        <v>351002</v>
      </c>
      <c r="D69" s="14">
        <f t="shared" si="29"/>
        <v>323888</v>
      </c>
    </row>
    <row r="70" spans="1:4" ht="15" thickTop="1" x14ac:dyDescent="0.3"/>
    <row r="71" spans="1:4" x14ac:dyDescent="0.3">
      <c r="A71" s="30" t="s">
        <v>55</v>
      </c>
      <c r="B71" s="30"/>
      <c r="C71" s="30"/>
      <c r="D71" s="30"/>
    </row>
    <row r="72" spans="1:4" x14ac:dyDescent="0.3">
      <c r="B72" s="29" t="s">
        <v>23</v>
      </c>
      <c r="C72" s="29"/>
      <c r="D72" s="29"/>
    </row>
    <row r="73" spans="1:4" x14ac:dyDescent="0.3">
      <c r="B73" s="7">
        <f>+B33</f>
        <v>2022</v>
      </c>
      <c r="C73" s="7">
        <f t="shared" ref="C73:D73" si="30">+C33</f>
        <v>2021</v>
      </c>
      <c r="D73" s="7">
        <f t="shared" si="30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31">+C22</f>
        <v>94680</v>
      </c>
      <c r="D76" s="12">
        <f t="shared" si="31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32">+SUM(C76:C90)</f>
        <v>104038</v>
      </c>
      <c r="D91" s="13">
        <f t="shared" si="32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33">+SUM(C93:C98)</f>
        <v>-14545</v>
      </c>
      <c r="D99" s="13">
        <f t="shared" si="33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34">+SUM(C101:C107)</f>
        <v>-93353</v>
      </c>
      <c r="D108" s="13">
        <f t="shared" si="34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35">+C91+C99+C108</f>
        <v>-3860</v>
      </c>
      <c r="D109" s="13">
        <f t="shared" si="35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19" workbookViewId="0">
      <selection activeCell="D45" sqref="D45"/>
    </sheetView>
  </sheetViews>
  <sheetFormatPr defaultRowHeight="14.4" x14ac:dyDescent="0.3"/>
  <cols>
    <col min="1" max="1" width="4.6640625" customWidth="1"/>
    <col min="2" max="2" width="44.886718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9" t="s">
        <v>23</v>
      </c>
      <c r="D2" s="29"/>
      <c r="E2" s="29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</row>
    <row r="6" spans="1:10" x14ac:dyDescent="0.3">
      <c r="A6" s="18">
        <f t="shared" ref="A6:A13" si="0">+A5+0.1</f>
        <v>1.2000000000000002</v>
      </c>
      <c r="B6" s="1" t="s">
        <v>101</v>
      </c>
    </row>
    <row r="7" spans="1:10" x14ac:dyDescent="0.3">
      <c r="A7" s="18">
        <f t="shared" si="0"/>
        <v>1.3000000000000003</v>
      </c>
      <c r="B7" s="1" t="s">
        <v>102</v>
      </c>
    </row>
    <row r="8" spans="1:10" x14ac:dyDescent="0.3">
      <c r="A8" s="18">
        <f t="shared" si="0"/>
        <v>1.4000000000000004</v>
      </c>
      <c r="B8" s="1" t="s">
        <v>103</v>
      </c>
    </row>
    <row r="9" spans="1:10" x14ac:dyDescent="0.3">
      <c r="A9" s="18">
        <f t="shared" si="0"/>
        <v>1.5000000000000004</v>
      </c>
      <c r="B9" s="1" t="s">
        <v>104</v>
      </c>
    </row>
    <row r="10" spans="1:10" x14ac:dyDescent="0.3">
      <c r="A10" s="18">
        <f t="shared" si="0"/>
        <v>1.6000000000000005</v>
      </c>
      <c r="B10" s="1" t="s">
        <v>105</v>
      </c>
    </row>
    <row r="11" spans="1:10" x14ac:dyDescent="0.3">
      <c r="A11" s="18">
        <f t="shared" si="0"/>
        <v>1.7000000000000006</v>
      </c>
      <c r="B11" s="1" t="s">
        <v>106</v>
      </c>
    </row>
    <row r="12" spans="1:10" x14ac:dyDescent="0.3">
      <c r="A12" s="18">
        <f t="shared" si="0"/>
        <v>1.8000000000000007</v>
      </c>
      <c r="B12" s="1" t="s">
        <v>107</v>
      </c>
    </row>
    <row r="13" spans="1:10" x14ac:dyDescent="0.3">
      <c r="A13" s="18">
        <f t="shared" si="0"/>
        <v>1.9000000000000008</v>
      </c>
      <c r="B13" s="1" t="s">
        <v>108</v>
      </c>
    </row>
    <row r="14" spans="1:10" x14ac:dyDescent="0.3">
      <c r="A14" s="18"/>
      <c r="B14" s="3" t="s">
        <v>109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2" x14ac:dyDescent="0.3">
      <c r="A17" s="18">
        <f>+A16+0.1</f>
        <v>2.1</v>
      </c>
      <c r="B17" s="1" t="s">
        <v>9</v>
      </c>
    </row>
    <row r="18" spans="1:2" x14ac:dyDescent="0.3">
      <c r="A18" s="18">
        <f>+A17+0.1</f>
        <v>2.2000000000000002</v>
      </c>
      <c r="B18" s="1" t="s">
        <v>111</v>
      </c>
    </row>
    <row r="19" spans="1:2" x14ac:dyDescent="0.3">
      <c r="A19" s="18"/>
      <c r="B19" s="3" t="s">
        <v>112</v>
      </c>
    </row>
    <row r="20" spans="1:2" x14ac:dyDescent="0.3">
      <c r="A20" s="18">
        <f>+A18+0.1</f>
        <v>2.3000000000000003</v>
      </c>
      <c r="B20" s="1" t="s">
        <v>113</v>
      </c>
    </row>
    <row r="21" spans="1:2" x14ac:dyDescent="0.3">
      <c r="A21" s="18"/>
      <c r="B21" s="3" t="s">
        <v>114</v>
      </c>
    </row>
    <row r="22" spans="1:2" x14ac:dyDescent="0.3">
      <c r="A22" s="18">
        <f>+A20+0.1</f>
        <v>2.4000000000000004</v>
      </c>
      <c r="B22" s="1" t="s">
        <v>115</v>
      </c>
    </row>
    <row r="23" spans="1:2" x14ac:dyDescent="0.3">
      <c r="A23" s="18"/>
    </row>
    <row r="24" spans="1:2" x14ac:dyDescent="0.3">
      <c r="A24" s="18">
        <f>+A16+1</f>
        <v>3</v>
      </c>
      <c r="B24" s="7" t="s">
        <v>116</v>
      </c>
    </row>
    <row r="25" spans="1:2" x14ac:dyDescent="0.3">
      <c r="A25" s="18">
        <f>+A24+0.1</f>
        <v>3.1</v>
      </c>
      <c r="B25" s="1" t="s">
        <v>117</v>
      </c>
    </row>
    <row r="26" spans="1:2" x14ac:dyDescent="0.3">
      <c r="A26" s="18">
        <f t="shared" ref="A26:A30" si="1">+A25+0.1</f>
        <v>3.2</v>
      </c>
      <c r="B26" s="1" t="s">
        <v>118</v>
      </c>
    </row>
    <row r="27" spans="1:2" x14ac:dyDescent="0.3">
      <c r="A27" s="18">
        <f t="shared" si="1"/>
        <v>3.3000000000000003</v>
      </c>
      <c r="B27" s="1" t="s">
        <v>119</v>
      </c>
    </row>
    <row r="28" spans="1:2" x14ac:dyDescent="0.3">
      <c r="A28" s="18">
        <f t="shared" si="1"/>
        <v>3.4000000000000004</v>
      </c>
      <c r="B28" s="1" t="s">
        <v>120</v>
      </c>
    </row>
    <row r="29" spans="1:2" x14ac:dyDescent="0.3">
      <c r="A29" s="18">
        <f t="shared" si="1"/>
        <v>3.5000000000000004</v>
      </c>
      <c r="B29" s="1" t="s">
        <v>121</v>
      </c>
    </row>
    <row r="30" spans="1:2" x14ac:dyDescent="0.3">
      <c r="A30" s="18">
        <f t="shared" si="1"/>
        <v>3.6000000000000005</v>
      </c>
      <c r="B30" s="1" t="s">
        <v>122</v>
      </c>
    </row>
    <row r="31" spans="1:2" x14ac:dyDescent="0.3">
      <c r="A31" s="18"/>
      <c r="B31" s="3" t="s">
        <v>123</v>
      </c>
    </row>
    <row r="32" spans="1:2" x14ac:dyDescent="0.3">
      <c r="A32" s="18"/>
    </row>
    <row r="33" spans="1:2" x14ac:dyDescent="0.3">
      <c r="A33" s="18">
        <f>+A24+1</f>
        <v>4</v>
      </c>
      <c r="B33" s="17" t="s">
        <v>124</v>
      </c>
    </row>
    <row r="34" spans="1:2" x14ac:dyDescent="0.3">
      <c r="A34" s="18">
        <f>+A33+0.1</f>
        <v>4.0999999999999996</v>
      </c>
      <c r="B34" s="1" t="s">
        <v>125</v>
      </c>
    </row>
    <row r="35" spans="1:2" x14ac:dyDescent="0.3">
      <c r="A35" s="18">
        <f t="shared" ref="A35:A37" si="2">+A34+0.1</f>
        <v>4.1999999999999993</v>
      </c>
      <c r="B35" s="1" t="s">
        <v>126</v>
      </c>
    </row>
    <row r="36" spans="1:2" x14ac:dyDescent="0.3">
      <c r="A36" s="18">
        <f t="shared" si="2"/>
        <v>4.2999999999999989</v>
      </c>
      <c r="B36" s="1" t="s">
        <v>127</v>
      </c>
    </row>
    <row r="37" spans="1:2" x14ac:dyDescent="0.3">
      <c r="A37" s="18">
        <f t="shared" si="2"/>
        <v>4.3999999999999986</v>
      </c>
      <c r="B37" s="1" t="s">
        <v>128</v>
      </c>
    </row>
    <row r="38" spans="1:2" x14ac:dyDescent="0.3">
      <c r="A38" s="18"/>
    </row>
    <row r="39" spans="1:2" x14ac:dyDescent="0.3">
      <c r="A39" s="18">
        <f>+A33+1</f>
        <v>5</v>
      </c>
      <c r="B39" s="17" t="s">
        <v>129</v>
      </c>
    </row>
    <row r="40" spans="1:2" x14ac:dyDescent="0.3">
      <c r="A40" s="18">
        <f>+A39+0.1</f>
        <v>5.0999999999999996</v>
      </c>
      <c r="B40" s="1" t="s">
        <v>130</v>
      </c>
    </row>
    <row r="41" spans="1:2" x14ac:dyDescent="0.3">
      <c r="A41" s="18">
        <f t="shared" ref="A41:A44" si="3">+A40+0.1</f>
        <v>5.1999999999999993</v>
      </c>
      <c r="B41" s="3" t="s">
        <v>131</v>
      </c>
    </row>
    <row r="42" spans="1:2" x14ac:dyDescent="0.3">
      <c r="A42" s="18">
        <f t="shared" si="3"/>
        <v>5.2999999999999989</v>
      </c>
      <c r="B42" s="1" t="s">
        <v>132</v>
      </c>
    </row>
    <row r="43" spans="1:2" x14ac:dyDescent="0.3">
      <c r="A43" s="18">
        <f t="shared" si="3"/>
        <v>5.3999999999999986</v>
      </c>
      <c r="B43" s="3" t="s">
        <v>133</v>
      </c>
    </row>
    <row r="44" spans="1:2" x14ac:dyDescent="0.3">
      <c r="A44" s="18">
        <f t="shared" si="3"/>
        <v>5.4999999999999982</v>
      </c>
      <c r="B44" s="1" t="s">
        <v>134</v>
      </c>
    </row>
    <row r="45" spans="1:2" x14ac:dyDescent="0.3">
      <c r="A45" s="18"/>
      <c r="B45" s="3" t="s">
        <v>135</v>
      </c>
    </row>
    <row r="46" spans="1:2" x14ac:dyDescent="0.3">
      <c r="A46" s="18">
        <f>+A44+0.1</f>
        <v>5.5999999999999979</v>
      </c>
      <c r="B46" s="1" t="s">
        <v>136</v>
      </c>
    </row>
    <row r="47" spans="1:2" x14ac:dyDescent="0.3">
      <c r="A47" s="18">
        <f t="shared" ref="A47:A50" si="4">+A45+0.1</f>
        <v>0.1</v>
      </c>
      <c r="B47" s="1" t="s">
        <v>137</v>
      </c>
    </row>
    <row r="48" spans="1:2" x14ac:dyDescent="0.3">
      <c r="A48" s="18">
        <f t="shared" si="4"/>
        <v>5.6999999999999975</v>
      </c>
      <c r="B48" s="1" t="s">
        <v>138</v>
      </c>
    </row>
    <row r="49" spans="1:2" x14ac:dyDescent="0.3">
      <c r="A49" s="18">
        <f t="shared" si="4"/>
        <v>0.2</v>
      </c>
      <c r="B49" s="1" t="s">
        <v>128</v>
      </c>
    </row>
    <row r="50" spans="1:2" x14ac:dyDescent="0.3">
      <c r="A50" s="18">
        <f t="shared" si="4"/>
        <v>5.7999999999999972</v>
      </c>
      <c r="B50" s="1" t="s">
        <v>139</v>
      </c>
    </row>
    <row r="51" spans="1:2" x14ac:dyDescent="0.3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2023-09-01T18:56:21Z</dcterms:modified>
</cp:coreProperties>
</file>