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Downloads_D\task 12\"/>
    </mc:Choice>
  </mc:AlternateContent>
  <xr:revisionPtr revIDLastSave="0" documentId="13_ncr:1_{C8958725-7CC7-4FCE-806A-46228C972971}" xr6:coauthVersionLast="47" xr6:coauthVersionMax="47" xr10:uidLastSave="{00000000-0000-0000-0000-000000000000}"/>
  <bookViews>
    <workbookView xWindow="-120" yWindow="-120" windowWidth="29040" windowHeight="15840" activeTab="2"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K29" i="3"/>
  <c r="J215" i="3"/>
  <c r="K215" i="3"/>
  <c r="L215" i="3"/>
  <c r="M215" i="3"/>
  <c r="N215" i="3"/>
  <c r="K214" i="3"/>
  <c r="J214" i="3"/>
  <c r="J196" i="3"/>
  <c r="K196" i="3"/>
  <c r="L196" i="3"/>
  <c r="M196" i="3"/>
  <c r="N196" i="3"/>
  <c r="K195" i="3"/>
  <c r="J195" i="3"/>
  <c r="J161" i="3"/>
  <c r="K161" i="3"/>
  <c r="L161" i="3"/>
  <c r="M161" i="3"/>
  <c r="N161" i="3"/>
  <c r="K160" i="3"/>
  <c r="J160" i="3"/>
  <c r="J142" i="3"/>
  <c r="K142" i="3"/>
  <c r="L142" i="3"/>
  <c r="M142" i="3"/>
  <c r="N142" i="3"/>
  <c r="K141" i="3"/>
  <c r="J141" i="3"/>
  <c r="J111" i="3"/>
  <c r="K111" i="3"/>
  <c r="L111" i="3"/>
  <c r="M111" i="3"/>
  <c r="N111" i="3"/>
  <c r="K110" i="3"/>
  <c r="J110" i="3"/>
  <c r="J112" i="3" s="1"/>
  <c r="J80" i="3"/>
  <c r="K80" i="3"/>
  <c r="L80" i="3"/>
  <c r="M80" i="3"/>
  <c r="N80" i="3"/>
  <c r="K79" i="3"/>
  <c r="J79" i="3"/>
  <c r="J69" i="3" s="1"/>
  <c r="J73" i="3" s="1"/>
  <c r="J204" i="3"/>
  <c r="J208" i="3" s="1"/>
  <c r="J185" i="3"/>
  <c r="J189" i="3" s="1"/>
  <c r="J150" i="3"/>
  <c r="J154" i="3" s="1"/>
  <c r="J131" i="3"/>
  <c r="J135" i="3" s="1"/>
  <c r="J100" i="3"/>
  <c r="J104" i="3" s="1"/>
  <c r="K211" i="3"/>
  <c r="L211" i="3"/>
  <c r="M211" i="3"/>
  <c r="N211" i="3"/>
  <c r="J211" i="3"/>
  <c r="K192" i="3"/>
  <c r="K193" i="3" s="1"/>
  <c r="L192" i="3"/>
  <c r="L193" i="3" s="1"/>
  <c r="M192" i="3"/>
  <c r="M193" i="3" s="1"/>
  <c r="N192" i="3"/>
  <c r="J192" i="3"/>
  <c r="J193" i="3"/>
  <c r="K157" i="3"/>
  <c r="L157" i="3"/>
  <c r="M157" i="3"/>
  <c r="N157" i="3"/>
  <c r="J157" i="3"/>
  <c r="K138" i="3"/>
  <c r="K139" i="3" s="1"/>
  <c r="L138" i="3"/>
  <c r="L139" i="3" s="1"/>
  <c r="M138" i="3"/>
  <c r="M139" i="3" s="1"/>
  <c r="N138" i="3"/>
  <c r="J138" i="3"/>
  <c r="J139" i="3"/>
  <c r="N139" i="3"/>
  <c r="K108" i="3"/>
  <c r="L108" i="3"/>
  <c r="M108" i="3"/>
  <c r="N108" i="3"/>
  <c r="J108" i="3"/>
  <c r="K107" i="3"/>
  <c r="L107" i="3"/>
  <c r="M107" i="3"/>
  <c r="N107" i="3"/>
  <c r="J107" i="3"/>
  <c r="K77" i="3"/>
  <c r="L77" i="3"/>
  <c r="M77" i="3"/>
  <c r="N77" i="3"/>
  <c r="J77" i="3"/>
  <c r="K76" i="3"/>
  <c r="L76" i="3"/>
  <c r="M76" i="3"/>
  <c r="N76" i="3"/>
  <c r="J76" i="3"/>
  <c r="I70" i="4"/>
  <c r="H70" i="4"/>
  <c r="G70" i="4"/>
  <c r="F70" i="4"/>
  <c r="E70" i="4"/>
  <c r="D70" i="4"/>
  <c r="C70" i="4"/>
  <c r="B70" i="4"/>
  <c r="I69" i="4"/>
  <c r="H69" i="4"/>
  <c r="G69" i="4"/>
  <c r="F69" i="4"/>
  <c r="E69" i="4"/>
  <c r="D69" i="4"/>
  <c r="C69" i="4"/>
  <c r="B69" i="4"/>
  <c r="I68" i="4"/>
  <c r="H68" i="4"/>
  <c r="G68" i="4"/>
  <c r="F68" i="4"/>
  <c r="E68" i="4"/>
  <c r="D68" i="4"/>
  <c r="C68" i="4"/>
  <c r="B68" i="4"/>
  <c r="J67" i="4"/>
  <c r="I67" i="4"/>
  <c r="H67" i="4"/>
  <c r="G67" i="4"/>
  <c r="F67" i="4"/>
  <c r="E67" i="4"/>
  <c r="D67" i="4"/>
  <c r="C67" i="4"/>
  <c r="B67" i="4"/>
  <c r="I66" i="4"/>
  <c r="H66" i="4"/>
  <c r="G66" i="4"/>
  <c r="F66" i="4"/>
  <c r="E66" i="4"/>
  <c r="D66" i="4"/>
  <c r="C66" i="4"/>
  <c r="B66" i="4"/>
  <c r="I65" i="4"/>
  <c r="H65" i="4"/>
  <c r="G65" i="4"/>
  <c r="F65" i="4"/>
  <c r="E65" i="4"/>
  <c r="D65" i="4"/>
  <c r="C65" i="4"/>
  <c r="B65" i="4"/>
  <c r="N64" i="4"/>
  <c r="M64" i="4"/>
  <c r="L64" i="4"/>
  <c r="K64" i="4"/>
  <c r="J64" i="4"/>
  <c r="I64" i="4"/>
  <c r="H64" i="4"/>
  <c r="G64" i="4"/>
  <c r="F64" i="4"/>
  <c r="E64" i="4"/>
  <c r="D64" i="4"/>
  <c r="C64" i="4"/>
  <c r="B64" i="4"/>
  <c r="I63" i="4"/>
  <c r="H63" i="4"/>
  <c r="G63" i="4"/>
  <c r="F63" i="4"/>
  <c r="E63" i="4"/>
  <c r="D63" i="4"/>
  <c r="C63" i="4"/>
  <c r="B63" i="4"/>
  <c r="I62" i="4"/>
  <c r="H62" i="4"/>
  <c r="G62" i="4"/>
  <c r="F62" i="4"/>
  <c r="E62" i="4"/>
  <c r="D62" i="4"/>
  <c r="C62" i="4"/>
  <c r="B62" i="4"/>
  <c r="I61" i="4"/>
  <c r="H61" i="4"/>
  <c r="G61" i="4"/>
  <c r="F61" i="4"/>
  <c r="E61" i="4"/>
  <c r="D61" i="4"/>
  <c r="C61" i="4"/>
  <c r="B61" i="4"/>
  <c r="N60" i="4"/>
  <c r="M60" i="4"/>
  <c r="L60" i="4"/>
  <c r="K60" i="4"/>
  <c r="J60" i="4"/>
  <c r="I60" i="4"/>
  <c r="H60" i="4"/>
  <c r="G60" i="4"/>
  <c r="F60" i="4"/>
  <c r="E60" i="4"/>
  <c r="D60" i="4"/>
  <c r="C60" i="4"/>
  <c r="B60" i="4"/>
  <c r="I59" i="4"/>
  <c r="H59" i="4"/>
  <c r="G59" i="4"/>
  <c r="F59" i="4"/>
  <c r="E59" i="4"/>
  <c r="D59" i="4"/>
  <c r="C59" i="4"/>
  <c r="B59" i="4"/>
  <c r="I58" i="4"/>
  <c r="H58" i="4"/>
  <c r="G58" i="4"/>
  <c r="F58" i="4"/>
  <c r="E58" i="4"/>
  <c r="D58" i="4"/>
  <c r="C58" i="4"/>
  <c r="B58" i="4"/>
  <c r="I57" i="4"/>
  <c r="H57" i="4"/>
  <c r="G57" i="4"/>
  <c r="F57" i="4"/>
  <c r="E57" i="4"/>
  <c r="D57" i="4"/>
  <c r="C57" i="4"/>
  <c r="B57" i="4"/>
  <c r="I55" i="4"/>
  <c r="H55" i="4"/>
  <c r="G55" i="4"/>
  <c r="F55" i="4"/>
  <c r="E55" i="4"/>
  <c r="D55" i="4"/>
  <c r="C55" i="4"/>
  <c r="B55" i="4"/>
  <c r="I54" i="4"/>
  <c r="H54" i="4"/>
  <c r="G54" i="4"/>
  <c r="F54" i="4"/>
  <c r="E54" i="4"/>
  <c r="D54" i="4"/>
  <c r="C54" i="4"/>
  <c r="B54" i="4"/>
  <c r="I53" i="4"/>
  <c r="H53" i="4"/>
  <c r="G53" i="4"/>
  <c r="F53" i="4"/>
  <c r="E53" i="4"/>
  <c r="D53" i="4"/>
  <c r="C53" i="4"/>
  <c r="B53" i="4"/>
  <c r="I52" i="4"/>
  <c r="H52" i="4"/>
  <c r="G52" i="4"/>
  <c r="F52" i="4"/>
  <c r="E52" i="4"/>
  <c r="D52" i="4"/>
  <c r="C52" i="4"/>
  <c r="B52" i="4"/>
  <c r="N51" i="4"/>
  <c r="M51" i="4"/>
  <c r="L51" i="4"/>
  <c r="K51" i="4"/>
  <c r="J51" i="4"/>
  <c r="I51" i="4"/>
  <c r="H51" i="4"/>
  <c r="G51" i="4"/>
  <c r="F51" i="4"/>
  <c r="E51" i="4"/>
  <c r="D51" i="4"/>
  <c r="C51" i="4"/>
  <c r="I50" i="4"/>
  <c r="H50" i="4"/>
  <c r="G50" i="4"/>
  <c r="F50" i="4"/>
  <c r="E50" i="4"/>
  <c r="D50" i="4"/>
  <c r="C50" i="4"/>
  <c r="B50" i="4"/>
  <c r="I49" i="4"/>
  <c r="H49" i="4"/>
  <c r="G49" i="4"/>
  <c r="F49" i="4"/>
  <c r="E49" i="4"/>
  <c r="D49" i="4"/>
  <c r="C49" i="4"/>
  <c r="B49" i="4"/>
  <c r="I48" i="4"/>
  <c r="H48" i="4"/>
  <c r="G48" i="4"/>
  <c r="F48" i="4"/>
  <c r="E48" i="4"/>
  <c r="D48" i="4"/>
  <c r="C48" i="4"/>
  <c r="B48" i="4"/>
  <c r="I47" i="4"/>
  <c r="H47" i="4"/>
  <c r="G47" i="4"/>
  <c r="F47" i="4"/>
  <c r="E47" i="4"/>
  <c r="D47" i="4"/>
  <c r="C47" i="4"/>
  <c r="B47" i="4"/>
  <c r="I46" i="4"/>
  <c r="H46" i="4"/>
  <c r="G46" i="4"/>
  <c r="F46" i="4"/>
  <c r="E46" i="4"/>
  <c r="D46" i="4"/>
  <c r="C46" i="4"/>
  <c r="B46" i="4"/>
  <c r="N43" i="4"/>
  <c r="M43" i="4"/>
  <c r="L43" i="4"/>
  <c r="K43" i="4"/>
  <c r="J43" i="4"/>
  <c r="I43" i="4"/>
  <c r="H43" i="4"/>
  <c r="G43" i="4"/>
  <c r="F43" i="4"/>
  <c r="E43" i="4"/>
  <c r="D43" i="4"/>
  <c r="C43" i="4"/>
  <c r="B43" i="4"/>
  <c r="I42" i="4"/>
  <c r="H42" i="4"/>
  <c r="G42" i="4"/>
  <c r="F42" i="4"/>
  <c r="E42" i="4"/>
  <c r="D42" i="4"/>
  <c r="C42" i="4"/>
  <c r="B42" i="4"/>
  <c r="I41" i="4"/>
  <c r="H41" i="4"/>
  <c r="G41" i="4"/>
  <c r="F41" i="4"/>
  <c r="E41" i="4"/>
  <c r="D41" i="4"/>
  <c r="C41" i="4"/>
  <c r="B41" i="4"/>
  <c r="I40" i="4"/>
  <c r="H40" i="4"/>
  <c r="G40" i="4"/>
  <c r="F40" i="4"/>
  <c r="E40" i="4"/>
  <c r="D40" i="4"/>
  <c r="C40" i="4"/>
  <c r="B40" i="4"/>
  <c r="N39" i="4"/>
  <c r="M39" i="4"/>
  <c r="L39" i="4"/>
  <c r="K39" i="4"/>
  <c r="J39"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N32" i="4"/>
  <c r="M32" i="4"/>
  <c r="L32" i="4"/>
  <c r="K32" i="4"/>
  <c r="J32" i="4"/>
  <c r="I32" i="4"/>
  <c r="H32" i="4"/>
  <c r="G32" i="4"/>
  <c r="F32" i="4"/>
  <c r="E32" i="4"/>
  <c r="D32" i="4"/>
  <c r="C32" i="4"/>
  <c r="B32" i="4"/>
  <c r="N31" i="4"/>
  <c r="M31" i="4"/>
  <c r="L31" i="4"/>
  <c r="K31" i="4"/>
  <c r="J31" i="4"/>
  <c r="I31" i="4"/>
  <c r="H31" i="4"/>
  <c r="G31" i="4"/>
  <c r="F31" i="4"/>
  <c r="E31" i="4"/>
  <c r="D31" i="4"/>
  <c r="C31" i="4"/>
  <c r="B31"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1" i="4"/>
  <c r="H21" i="4"/>
  <c r="G21" i="4"/>
  <c r="F21" i="4"/>
  <c r="E21" i="4"/>
  <c r="D21" i="4"/>
  <c r="C21" i="4"/>
  <c r="B21" i="4"/>
  <c r="I19" i="4"/>
  <c r="H19" i="4"/>
  <c r="G19" i="4"/>
  <c r="F19" i="4"/>
  <c r="E19" i="4"/>
  <c r="D19" i="4"/>
  <c r="C19" i="4"/>
  <c r="B19" i="4"/>
  <c r="I18" i="4"/>
  <c r="H18" i="4"/>
  <c r="G18" i="4"/>
  <c r="F18" i="4"/>
  <c r="E18" i="4"/>
  <c r="D18" i="4"/>
  <c r="C18" i="4"/>
  <c r="B18" i="4"/>
  <c r="N17" i="4"/>
  <c r="M17" i="4"/>
  <c r="L17" i="4"/>
  <c r="K17" i="4"/>
  <c r="J17" i="4"/>
  <c r="I17" i="4"/>
  <c r="H17" i="4"/>
  <c r="G17" i="4"/>
  <c r="F17" i="4"/>
  <c r="E17" i="4"/>
  <c r="D17" i="4"/>
  <c r="C17" i="4"/>
  <c r="B17" i="4"/>
  <c r="I16" i="4"/>
  <c r="H16" i="4"/>
  <c r="G16" i="4"/>
  <c r="F16" i="4"/>
  <c r="E16" i="4"/>
  <c r="D16" i="4"/>
  <c r="C16" i="4"/>
  <c r="B16" i="4"/>
  <c r="I15" i="4"/>
  <c r="H15" i="4"/>
  <c r="G15" i="4"/>
  <c r="F15" i="4"/>
  <c r="E15" i="4"/>
  <c r="D15" i="4"/>
  <c r="C15" i="4"/>
  <c r="B15" i="4"/>
  <c r="I14" i="4"/>
  <c r="H14" i="4"/>
  <c r="G14" i="4"/>
  <c r="F14" i="4"/>
  <c r="E14" i="4"/>
  <c r="D14" i="4"/>
  <c r="C14" i="4"/>
  <c r="B14" i="4"/>
  <c r="I13" i="4"/>
  <c r="H13" i="4"/>
  <c r="G13" i="4"/>
  <c r="F13" i="4"/>
  <c r="E13" i="4"/>
  <c r="D13" i="4"/>
  <c r="C13" i="4"/>
  <c r="B13" i="4"/>
  <c r="N12" i="4"/>
  <c r="M12" i="4"/>
  <c r="L12" i="4"/>
  <c r="K12" i="4"/>
  <c r="J12" i="4"/>
  <c r="I12" i="4"/>
  <c r="H12" i="4"/>
  <c r="G12" i="4"/>
  <c r="F12" i="4"/>
  <c r="E12" i="4"/>
  <c r="D12" i="4"/>
  <c r="C12" i="4"/>
  <c r="B12" i="4"/>
  <c r="I11" i="4"/>
  <c r="H11" i="4"/>
  <c r="G11" i="4"/>
  <c r="F11" i="4"/>
  <c r="E11" i="4"/>
  <c r="D11" i="4"/>
  <c r="C11" i="4"/>
  <c r="B11" i="4"/>
  <c r="I10" i="4"/>
  <c r="H10" i="4"/>
  <c r="G10" i="4"/>
  <c r="F10" i="4"/>
  <c r="E10" i="4"/>
  <c r="D10" i="4"/>
  <c r="C10" i="4"/>
  <c r="B10" i="4"/>
  <c r="N9" i="4"/>
  <c r="M9" i="4"/>
  <c r="L9" i="4"/>
  <c r="K9" i="4"/>
  <c r="J9" i="4"/>
  <c r="I9" i="4"/>
  <c r="H9" i="4"/>
  <c r="G9" i="4"/>
  <c r="F9" i="4"/>
  <c r="E9" i="4"/>
  <c r="D9" i="4"/>
  <c r="C9" i="4"/>
  <c r="B9" i="4"/>
  <c r="I8" i="4"/>
  <c r="H8" i="4"/>
  <c r="G8" i="4"/>
  <c r="F8" i="4"/>
  <c r="E8" i="4"/>
  <c r="D8" i="4"/>
  <c r="C8" i="4"/>
  <c r="B8" i="4"/>
  <c r="I7" i="4"/>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I3" i="4"/>
  <c r="H3" i="4"/>
  <c r="G3" i="4"/>
  <c r="F3" i="4"/>
  <c r="E3" i="4"/>
  <c r="D3" i="4"/>
  <c r="C3" i="4"/>
  <c r="B3" i="4"/>
  <c r="N1" i="4"/>
  <c r="M1" i="4"/>
  <c r="L1" i="4"/>
  <c r="K1" i="4"/>
  <c r="J1" i="4"/>
  <c r="H1" i="4"/>
  <c r="G1" i="4"/>
  <c r="F1" i="4"/>
  <c r="E1" i="4"/>
  <c r="D1" i="4"/>
  <c r="C1" i="4"/>
  <c r="B1" i="4"/>
  <c r="J216" i="3"/>
  <c r="I216" i="3"/>
  <c r="H216" i="3"/>
  <c r="G216" i="3"/>
  <c r="F216" i="3"/>
  <c r="E216" i="3"/>
  <c r="D216" i="3"/>
  <c r="C216" i="3"/>
  <c r="B216" i="3"/>
  <c r="I215" i="3"/>
  <c r="H215" i="3"/>
  <c r="G215" i="3"/>
  <c r="F215" i="3"/>
  <c r="E215" i="3"/>
  <c r="D215" i="3"/>
  <c r="C215" i="3"/>
  <c r="B215" i="3"/>
  <c r="I214" i="3"/>
  <c r="H214" i="3"/>
  <c r="G214" i="3"/>
  <c r="F214" i="3"/>
  <c r="E214" i="3"/>
  <c r="D214" i="3"/>
  <c r="C214" i="3"/>
  <c r="B214" i="3"/>
  <c r="I213" i="3"/>
  <c r="H213" i="3"/>
  <c r="G213" i="3"/>
  <c r="F213" i="3"/>
  <c r="E213" i="3"/>
  <c r="D213" i="3"/>
  <c r="C213" i="3"/>
  <c r="B213" i="3"/>
  <c r="I212" i="3"/>
  <c r="H212" i="3"/>
  <c r="G212" i="3"/>
  <c r="F212" i="3"/>
  <c r="E212" i="3"/>
  <c r="D212" i="3"/>
  <c r="C212" i="3"/>
  <c r="B212" i="3"/>
  <c r="I211" i="3"/>
  <c r="H211" i="3"/>
  <c r="G211" i="3"/>
  <c r="F211" i="3"/>
  <c r="E211" i="3"/>
  <c r="D211" i="3"/>
  <c r="C211" i="3"/>
  <c r="B211" i="3"/>
  <c r="I210" i="3"/>
  <c r="H210" i="3"/>
  <c r="G210" i="3"/>
  <c r="F210" i="3"/>
  <c r="E210" i="3"/>
  <c r="D210" i="3"/>
  <c r="C210" i="3"/>
  <c r="B210" i="3"/>
  <c r="I209" i="3"/>
  <c r="H209" i="3"/>
  <c r="G209" i="3"/>
  <c r="F209" i="3"/>
  <c r="E209" i="3"/>
  <c r="D209" i="3"/>
  <c r="C209" i="3"/>
  <c r="B209" i="3"/>
  <c r="I208" i="3"/>
  <c r="H208" i="3"/>
  <c r="G208" i="3"/>
  <c r="F208" i="3"/>
  <c r="E208" i="3"/>
  <c r="D208" i="3"/>
  <c r="C208" i="3"/>
  <c r="B208" i="3"/>
  <c r="I207" i="3"/>
  <c r="H207" i="3"/>
  <c r="G207" i="3"/>
  <c r="F207" i="3"/>
  <c r="E207" i="3"/>
  <c r="D207" i="3"/>
  <c r="C207" i="3"/>
  <c r="B207" i="3"/>
  <c r="I206" i="3"/>
  <c r="H206" i="3"/>
  <c r="G206" i="3"/>
  <c r="F206" i="3"/>
  <c r="E206" i="3"/>
  <c r="D206" i="3"/>
  <c r="C206" i="3"/>
  <c r="B206" i="3"/>
  <c r="I205" i="3"/>
  <c r="H205" i="3"/>
  <c r="G205" i="3"/>
  <c r="F205" i="3"/>
  <c r="E205" i="3"/>
  <c r="D205" i="3"/>
  <c r="C205" i="3"/>
  <c r="B205" i="3"/>
  <c r="I204" i="3"/>
  <c r="H204" i="3"/>
  <c r="G204" i="3"/>
  <c r="F204" i="3"/>
  <c r="E204" i="3"/>
  <c r="D204" i="3"/>
  <c r="C204" i="3"/>
  <c r="B204" i="3"/>
  <c r="I203" i="3"/>
  <c r="H203" i="3"/>
  <c r="G203" i="3"/>
  <c r="F203" i="3"/>
  <c r="E203" i="3"/>
  <c r="D203" i="3"/>
  <c r="C203" i="3"/>
  <c r="B203" i="3"/>
  <c r="N202" i="3"/>
  <c r="M202" i="3"/>
  <c r="L202" i="3"/>
  <c r="K202" i="3"/>
  <c r="J202" i="3"/>
  <c r="I202" i="3"/>
  <c r="H202" i="3"/>
  <c r="G202" i="3"/>
  <c r="F202" i="3"/>
  <c r="E202" i="3"/>
  <c r="D202" i="3"/>
  <c r="C202" i="3"/>
  <c r="B202" i="3"/>
  <c r="N201" i="3"/>
  <c r="M201" i="3"/>
  <c r="L201" i="3"/>
  <c r="K201" i="3"/>
  <c r="J201" i="3"/>
  <c r="I201" i="3"/>
  <c r="H201" i="3"/>
  <c r="G201" i="3"/>
  <c r="F201" i="3"/>
  <c r="E201" i="3"/>
  <c r="D201" i="3"/>
  <c r="C201" i="3"/>
  <c r="B201" i="3"/>
  <c r="J200" i="3"/>
  <c r="I200" i="3"/>
  <c r="H200" i="3"/>
  <c r="G200" i="3"/>
  <c r="F200" i="3"/>
  <c r="E200" i="3"/>
  <c r="D200" i="3"/>
  <c r="C200" i="3"/>
  <c r="B200" i="3"/>
  <c r="N199" i="3"/>
  <c r="M199" i="3"/>
  <c r="L199" i="3"/>
  <c r="K199" i="3"/>
  <c r="J199" i="3"/>
  <c r="I199" i="3"/>
  <c r="H199" i="3"/>
  <c r="G199" i="3"/>
  <c r="F199" i="3"/>
  <c r="E199" i="3"/>
  <c r="D199" i="3"/>
  <c r="C199" i="3"/>
  <c r="B199" i="3"/>
  <c r="K197" i="3"/>
  <c r="J197" i="3"/>
  <c r="I197" i="3"/>
  <c r="H197" i="3"/>
  <c r="G197" i="3"/>
  <c r="F197" i="3"/>
  <c r="E197" i="3"/>
  <c r="D197" i="3"/>
  <c r="C197" i="3"/>
  <c r="B197" i="3"/>
  <c r="I196" i="3"/>
  <c r="H196" i="3"/>
  <c r="G196" i="3"/>
  <c r="F196" i="3"/>
  <c r="E196" i="3"/>
  <c r="D196" i="3"/>
  <c r="C196" i="3"/>
  <c r="B196" i="3"/>
  <c r="I195" i="3"/>
  <c r="H195" i="3"/>
  <c r="G195" i="3"/>
  <c r="F195" i="3"/>
  <c r="E195" i="3"/>
  <c r="D195" i="3"/>
  <c r="C195" i="3"/>
  <c r="B195" i="3"/>
  <c r="I194" i="3"/>
  <c r="H194" i="3"/>
  <c r="G194" i="3"/>
  <c r="F194" i="3"/>
  <c r="E194" i="3"/>
  <c r="D194" i="3"/>
  <c r="C194" i="3"/>
  <c r="B194" i="3"/>
  <c r="I193" i="3"/>
  <c r="H193" i="3"/>
  <c r="G193" i="3"/>
  <c r="F193" i="3"/>
  <c r="E193" i="3"/>
  <c r="D193" i="3"/>
  <c r="C193" i="3"/>
  <c r="B193" i="3"/>
  <c r="I192" i="3"/>
  <c r="H192" i="3"/>
  <c r="G192" i="3"/>
  <c r="F192" i="3"/>
  <c r="E192" i="3"/>
  <c r="D192" i="3"/>
  <c r="C192" i="3"/>
  <c r="B192" i="3"/>
  <c r="I191" i="3"/>
  <c r="H191" i="3"/>
  <c r="G191" i="3"/>
  <c r="F191" i="3"/>
  <c r="E191" i="3"/>
  <c r="D191" i="3"/>
  <c r="C191" i="3"/>
  <c r="B191" i="3"/>
  <c r="I190" i="3"/>
  <c r="H190" i="3"/>
  <c r="G190" i="3"/>
  <c r="F190" i="3"/>
  <c r="E190" i="3"/>
  <c r="D190" i="3"/>
  <c r="C190" i="3"/>
  <c r="B190" i="3"/>
  <c r="I189" i="3"/>
  <c r="H189" i="3"/>
  <c r="G189" i="3"/>
  <c r="F189" i="3"/>
  <c r="E189" i="3"/>
  <c r="D189" i="3"/>
  <c r="C189" i="3"/>
  <c r="B189" i="3"/>
  <c r="I188" i="3"/>
  <c r="H188" i="3"/>
  <c r="G188" i="3"/>
  <c r="F188" i="3"/>
  <c r="E188" i="3"/>
  <c r="D188" i="3"/>
  <c r="C188" i="3"/>
  <c r="B188" i="3"/>
  <c r="I187" i="3"/>
  <c r="H187" i="3"/>
  <c r="G187" i="3"/>
  <c r="F187" i="3"/>
  <c r="E187" i="3"/>
  <c r="D187" i="3"/>
  <c r="C187" i="3"/>
  <c r="B187" i="3"/>
  <c r="I186" i="3"/>
  <c r="H186" i="3"/>
  <c r="G186" i="3"/>
  <c r="F186" i="3"/>
  <c r="E186" i="3"/>
  <c r="D186" i="3"/>
  <c r="C186" i="3"/>
  <c r="B186" i="3"/>
  <c r="I185" i="3"/>
  <c r="H185" i="3"/>
  <c r="G185" i="3"/>
  <c r="F185" i="3"/>
  <c r="E185" i="3"/>
  <c r="D185" i="3"/>
  <c r="C185" i="3"/>
  <c r="B185" i="3"/>
  <c r="J184" i="3"/>
  <c r="I184" i="3"/>
  <c r="H184" i="3"/>
  <c r="G184" i="3"/>
  <c r="F184" i="3"/>
  <c r="E184" i="3"/>
  <c r="D184" i="3"/>
  <c r="C184" i="3"/>
  <c r="B184" i="3"/>
  <c r="N183" i="3"/>
  <c r="M183" i="3"/>
  <c r="L183" i="3"/>
  <c r="K183" i="3"/>
  <c r="J183" i="3"/>
  <c r="I183" i="3"/>
  <c r="H183" i="3"/>
  <c r="G183" i="3"/>
  <c r="F183" i="3"/>
  <c r="E183" i="3"/>
  <c r="D183" i="3"/>
  <c r="C183" i="3"/>
  <c r="B183" i="3"/>
  <c r="N182" i="3"/>
  <c r="M182" i="3"/>
  <c r="L182" i="3"/>
  <c r="K182" i="3"/>
  <c r="J182" i="3"/>
  <c r="I182" i="3"/>
  <c r="H182" i="3"/>
  <c r="G182" i="3"/>
  <c r="F182" i="3"/>
  <c r="E182" i="3"/>
  <c r="D182" i="3"/>
  <c r="C182" i="3"/>
  <c r="B182" i="3"/>
  <c r="I181" i="3"/>
  <c r="H181" i="3"/>
  <c r="G181" i="3"/>
  <c r="F181" i="3"/>
  <c r="E181" i="3"/>
  <c r="D181" i="3"/>
  <c r="C181" i="3"/>
  <c r="B181" i="3"/>
  <c r="I180" i="3"/>
  <c r="H180" i="3"/>
  <c r="G180" i="3"/>
  <c r="F180" i="3"/>
  <c r="E180" i="3"/>
  <c r="D180" i="3"/>
  <c r="C180" i="3"/>
  <c r="B180" i="3"/>
  <c r="N179" i="3"/>
  <c r="M179" i="3"/>
  <c r="L179" i="3"/>
  <c r="K179" i="3"/>
  <c r="J179" i="3"/>
  <c r="I179" i="3"/>
  <c r="H179" i="3"/>
  <c r="G179" i="3"/>
  <c r="F179" i="3"/>
  <c r="E179" i="3"/>
  <c r="D179" i="3"/>
  <c r="C179" i="3"/>
  <c r="B179" i="3"/>
  <c r="N178" i="3"/>
  <c r="M178" i="3"/>
  <c r="L178" i="3"/>
  <c r="K178" i="3"/>
  <c r="J178" i="3"/>
  <c r="I178" i="3"/>
  <c r="H178" i="3"/>
  <c r="G178" i="3"/>
  <c r="F178" i="3"/>
  <c r="E178" i="3"/>
  <c r="D178" i="3"/>
  <c r="C178" i="3"/>
  <c r="B178" i="3"/>
  <c r="I177" i="3"/>
  <c r="H177" i="3"/>
  <c r="G177" i="3"/>
  <c r="F177" i="3"/>
  <c r="E177" i="3"/>
  <c r="D177" i="3"/>
  <c r="C177" i="3"/>
  <c r="B177" i="3"/>
  <c r="I176" i="3"/>
  <c r="H176" i="3"/>
  <c r="G176" i="3"/>
  <c r="F176" i="3"/>
  <c r="E176" i="3"/>
  <c r="D176" i="3"/>
  <c r="C176" i="3"/>
  <c r="B176" i="3"/>
  <c r="N175" i="3"/>
  <c r="M175" i="3"/>
  <c r="L175" i="3"/>
  <c r="K175" i="3"/>
  <c r="J175" i="3"/>
  <c r="I175" i="3"/>
  <c r="H175" i="3"/>
  <c r="G175" i="3"/>
  <c r="F175" i="3"/>
  <c r="E175" i="3"/>
  <c r="D175" i="3"/>
  <c r="C175" i="3"/>
  <c r="B175" i="3"/>
  <c r="N174" i="3"/>
  <c r="M174" i="3"/>
  <c r="L174" i="3"/>
  <c r="K174" i="3"/>
  <c r="J174" i="3"/>
  <c r="I174" i="3"/>
  <c r="H174" i="3"/>
  <c r="G174" i="3"/>
  <c r="F174" i="3"/>
  <c r="E174" i="3"/>
  <c r="D174" i="3"/>
  <c r="C174" i="3"/>
  <c r="B174" i="3"/>
  <c r="I173" i="3"/>
  <c r="H173" i="3"/>
  <c r="G173" i="3"/>
  <c r="F173" i="3"/>
  <c r="E173" i="3"/>
  <c r="D173" i="3"/>
  <c r="C173" i="3"/>
  <c r="B173" i="3"/>
  <c r="I172" i="3"/>
  <c r="H172" i="3"/>
  <c r="G172" i="3"/>
  <c r="F172" i="3"/>
  <c r="E172" i="3"/>
  <c r="D172" i="3"/>
  <c r="C172" i="3"/>
  <c r="B172" i="3"/>
  <c r="N171" i="3"/>
  <c r="M171" i="3"/>
  <c r="L171" i="3"/>
  <c r="K171" i="3"/>
  <c r="J171" i="3"/>
  <c r="I171" i="3"/>
  <c r="H171" i="3"/>
  <c r="G171" i="3"/>
  <c r="F171" i="3"/>
  <c r="E171" i="3"/>
  <c r="D171" i="3"/>
  <c r="C171" i="3"/>
  <c r="B171" i="3"/>
  <c r="N170" i="3"/>
  <c r="M170" i="3"/>
  <c r="L170" i="3"/>
  <c r="K170" i="3"/>
  <c r="J170" i="3"/>
  <c r="I170" i="3"/>
  <c r="H170" i="3"/>
  <c r="G170" i="3"/>
  <c r="F170" i="3"/>
  <c r="E170" i="3"/>
  <c r="D170" i="3"/>
  <c r="C170" i="3"/>
  <c r="B170" i="3"/>
  <c r="I169" i="3"/>
  <c r="H169" i="3"/>
  <c r="G169" i="3"/>
  <c r="F169" i="3"/>
  <c r="E169" i="3"/>
  <c r="D169" i="3"/>
  <c r="C169" i="3"/>
  <c r="B169" i="3"/>
  <c r="I168" i="3"/>
  <c r="H168" i="3"/>
  <c r="G168" i="3"/>
  <c r="F168" i="3"/>
  <c r="E168" i="3"/>
  <c r="D168" i="3"/>
  <c r="C168" i="3"/>
  <c r="B168" i="3"/>
  <c r="N167" i="3"/>
  <c r="M167" i="3"/>
  <c r="L167" i="3"/>
  <c r="K167" i="3"/>
  <c r="J167" i="3"/>
  <c r="I167" i="3"/>
  <c r="H167" i="3"/>
  <c r="G167" i="3"/>
  <c r="F167" i="3"/>
  <c r="E167" i="3"/>
  <c r="D167" i="3"/>
  <c r="C167" i="3"/>
  <c r="B167" i="3"/>
  <c r="N166" i="3"/>
  <c r="M166" i="3"/>
  <c r="L166" i="3"/>
  <c r="K166" i="3"/>
  <c r="J166" i="3"/>
  <c r="I166" i="3"/>
  <c r="H166" i="3"/>
  <c r="G166" i="3"/>
  <c r="F166" i="3"/>
  <c r="E166" i="3"/>
  <c r="D166" i="3"/>
  <c r="C166" i="3"/>
  <c r="B166" i="3"/>
  <c r="N165" i="3"/>
  <c r="M165" i="3"/>
  <c r="L165" i="3"/>
  <c r="K165" i="3"/>
  <c r="J165" i="3"/>
  <c r="I165" i="3"/>
  <c r="H165" i="3"/>
  <c r="G165" i="3"/>
  <c r="F165" i="3"/>
  <c r="E165" i="3"/>
  <c r="D165" i="3"/>
  <c r="C165" i="3"/>
  <c r="B165" i="3"/>
  <c r="N164" i="3"/>
  <c r="M164" i="3"/>
  <c r="L164" i="3"/>
  <c r="K164" i="3"/>
  <c r="J164" i="3"/>
  <c r="I164" i="3"/>
  <c r="H164" i="3"/>
  <c r="G164" i="3"/>
  <c r="F164" i="3"/>
  <c r="E164" i="3"/>
  <c r="D164" i="3"/>
  <c r="C164" i="3"/>
  <c r="B164" i="3"/>
  <c r="J162" i="3"/>
  <c r="I162" i="3"/>
  <c r="H162" i="3"/>
  <c r="G162" i="3"/>
  <c r="F162" i="3"/>
  <c r="E162" i="3"/>
  <c r="D162" i="3"/>
  <c r="C162" i="3"/>
  <c r="B162" i="3"/>
  <c r="I161" i="3"/>
  <c r="H161" i="3"/>
  <c r="G161" i="3"/>
  <c r="F161" i="3"/>
  <c r="E161" i="3"/>
  <c r="D161" i="3"/>
  <c r="C161" i="3"/>
  <c r="B161" i="3"/>
  <c r="I160" i="3"/>
  <c r="H160" i="3"/>
  <c r="G160" i="3"/>
  <c r="F160" i="3"/>
  <c r="E160" i="3"/>
  <c r="D160" i="3"/>
  <c r="C160" i="3"/>
  <c r="B160" i="3"/>
  <c r="I159" i="3"/>
  <c r="H159" i="3"/>
  <c r="G159" i="3"/>
  <c r="F159" i="3"/>
  <c r="E159" i="3"/>
  <c r="D159" i="3"/>
  <c r="C159" i="3"/>
  <c r="B159" i="3"/>
  <c r="I158" i="3"/>
  <c r="H158" i="3"/>
  <c r="G158" i="3"/>
  <c r="F158" i="3"/>
  <c r="E158" i="3"/>
  <c r="D158" i="3"/>
  <c r="C158" i="3"/>
  <c r="B158" i="3"/>
  <c r="I157" i="3"/>
  <c r="H157" i="3"/>
  <c r="G157" i="3"/>
  <c r="F157" i="3"/>
  <c r="E157" i="3"/>
  <c r="D157" i="3"/>
  <c r="C157" i="3"/>
  <c r="B157" i="3"/>
  <c r="I156" i="3"/>
  <c r="H156" i="3"/>
  <c r="G156" i="3"/>
  <c r="F156" i="3"/>
  <c r="E156" i="3"/>
  <c r="D156" i="3"/>
  <c r="C156" i="3"/>
  <c r="B156" i="3"/>
  <c r="I155" i="3"/>
  <c r="H155" i="3"/>
  <c r="G155" i="3"/>
  <c r="F155" i="3"/>
  <c r="E155" i="3"/>
  <c r="D155" i="3"/>
  <c r="C155" i="3"/>
  <c r="B155" i="3"/>
  <c r="I154" i="3"/>
  <c r="H154" i="3"/>
  <c r="G154" i="3"/>
  <c r="F154" i="3"/>
  <c r="E154" i="3"/>
  <c r="D154" i="3"/>
  <c r="C154" i="3"/>
  <c r="B154" i="3"/>
  <c r="I153" i="3"/>
  <c r="H153" i="3"/>
  <c r="G153" i="3"/>
  <c r="F153" i="3"/>
  <c r="E153" i="3"/>
  <c r="D153" i="3"/>
  <c r="C153" i="3"/>
  <c r="B153" i="3"/>
  <c r="I152" i="3"/>
  <c r="H152" i="3"/>
  <c r="G152" i="3"/>
  <c r="F152" i="3"/>
  <c r="E152" i="3"/>
  <c r="D152" i="3"/>
  <c r="C152" i="3"/>
  <c r="B152" i="3"/>
  <c r="I151" i="3"/>
  <c r="H151" i="3"/>
  <c r="G151" i="3"/>
  <c r="F151" i="3"/>
  <c r="E151" i="3"/>
  <c r="D151" i="3"/>
  <c r="C151" i="3"/>
  <c r="B151" i="3"/>
  <c r="I150" i="3"/>
  <c r="H150" i="3"/>
  <c r="G150" i="3"/>
  <c r="F150" i="3"/>
  <c r="E150" i="3"/>
  <c r="D150" i="3"/>
  <c r="C150" i="3"/>
  <c r="B150" i="3"/>
  <c r="N149" i="3"/>
  <c r="M149" i="3"/>
  <c r="L149" i="3"/>
  <c r="K149" i="3"/>
  <c r="J149" i="3"/>
  <c r="I149" i="3"/>
  <c r="H149" i="3"/>
  <c r="G149" i="3"/>
  <c r="F149" i="3"/>
  <c r="E149" i="3"/>
  <c r="D149" i="3"/>
  <c r="C149" i="3"/>
  <c r="B149" i="3"/>
  <c r="N148" i="3"/>
  <c r="M148" i="3"/>
  <c r="L148" i="3"/>
  <c r="K148" i="3"/>
  <c r="J148" i="3"/>
  <c r="I148" i="3"/>
  <c r="H148" i="3"/>
  <c r="G148" i="3"/>
  <c r="F148" i="3"/>
  <c r="E148" i="3"/>
  <c r="D148" i="3"/>
  <c r="C148" i="3"/>
  <c r="B148" i="3"/>
  <c r="N147" i="3"/>
  <c r="M147" i="3"/>
  <c r="L147" i="3"/>
  <c r="K147" i="3"/>
  <c r="J147" i="3"/>
  <c r="I147" i="3"/>
  <c r="H147" i="3"/>
  <c r="G147" i="3"/>
  <c r="F147" i="3"/>
  <c r="E147" i="3"/>
  <c r="D147" i="3"/>
  <c r="C147" i="3"/>
  <c r="B147" i="3"/>
  <c r="J146" i="3"/>
  <c r="I146" i="3"/>
  <c r="H146" i="3"/>
  <c r="G146" i="3"/>
  <c r="F146" i="3"/>
  <c r="E146" i="3"/>
  <c r="D146" i="3"/>
  <c r="C146" i="3"/>
  <c r="B146" i="3"/>
  <c r="N145" i="3"/>
  <c r="M145" i="3"/>
  <c r="L145" i="3"/>
  <c r="K145" i="3"/>
  <c r="J145" i="3"/>
  <c r="I145" i="3"/>
  <c r="H145" i="3"/>
  <c r="G145" i="3"/>
  <c r="F145" i="3"/>
  <c r="E145" i="3"/>
  <c r="D145" i="3"/>
  <c r="C145" i="3"/>
  <c r="B145" i="3"/>
  <c r="J143" i="3"/>
  <c r="I143" i="3"/>
  <c r="H143" i="3"/>
  <c r="G143" i="3"/>
  <c r="F143" i="3"/>
  <c r="E143" i="3"/>
  <c r="D143" i="3"/>
  <c r="C143" i="3"/>
  <c r="B143" i="3"/>
  <c r="I142" i="3"/>
  <c r="H142" i="3"/>
  <c r="G142" i="3"/>
  <c r="F142" i="3"/>
  <c r="E142" i="3"/>
  <c r="D142" i="3"/>
  <c r="C142" i="3"/>
  <c r="B142" i="3"/>
  <c r="I141" i="3"/>
  <c r="H141" i="3"/>
  <c r="G141" i="3"/>
  <c r="F141" i="3"/>
  <c r="E141" i="3"/>
  <c r="D141" i="3"/>
  <c r="C141" i="3"/>
  <c r="B141" i="3"/>
  <c r="I140" i="3"/>
  <c r="H140" i="3"/>
  <c r="G140" i="3"/>
  <c r="F140" i="3"/>
  <c r="E140" i="3"/>
  <c r="D140" i="3"/>
  <c r="C140" i="3"/>
  <c r="B140" i="3"/>
  <c r="I139" i="3"/>
  <c r="H139" i="3"/>
  <c r="G139" i="3"/>
  <c r="F139" i="3"/>
  <c r="E139" i="3"/>
  <c r="D139" i="3"/>
  <c r="C139" i="3"/>
  <c r="B139" i="3"/>
  <c r="I138" i="3"/>
  <c r="H138" i="3"/>
  <c r="G138" i="3"/>
  <c r="F138" i="3"/>
  <c r="E138" i="3"/>
  <c r="D138" i="3"/>
  <c r="C138" i="3"/>
  <c r="B138" i="3"/>
  <c r="I137" i="3"/>
  <c r="H137" i="3"/>
  <c r="G137" i="3"/>
  <c r="F137" i="3"/>
  <c r="E137" i="3"/>
  <c r="D137" i="3"/>
  <c r="C137" i="3"/>
  <c r="B137" i="3"/>
  <c r="I136" i="3"/>
  <c r="H136" i="3"/>
  <c r="G136" i="3"/>
  <c r="F136" i="3"/>
  <c r="E136" i="3"/>
  <c r="D136" i="3"/>
  <c r="C136" i="3"/>
  <c r="B136" i="3"/>
  <c r="I135" i="3"/>
  <c r="H135" i="3"/>
  <c r="G135" i="3"/>
  <c r="F135" i="3"/>
  <c r="E135" i="3"/>
  <c r="D135" i="3"/>
  <c r="C135" i="3"/>
  <c r="B135" i="3"/>
  <c r="I134" i="3"/>
  <c r="H134" i="3"/>
  <c r="G134" i="3"/>
  <c r="F134" i="3"/>
  <c r="E134" i="3"/>
  <c r="D134" i="3"/>
  <c r="C134" i="3"/>
  <c r="B134" i="3"/>
  <c r="I133" i="3"/>
  <c r="H133" i="3"/>
  <c r="G133" i="3"/>
  <c r="F133" i="3"/>
  <c r="E133" i="3"/>
  <c r="D133" i="3"/>
  <c r="C133" i="3"/>
  <c r="B133" i="3"/>
  <c r="I132" i="3"/>
  <c r="H132" i="3"/>
  <c r="G132" i="3"/>
  <c r="F132" i="3"/>
  <c r="E132" i="3"/>
  <c r="D132" i="3"/>
  <c r="C132" i="3"/>
  <c r="B132" i="3"/>
  <c r="I131" i="3"/>
  <c r="H131" i="3"/>
  <c r="G131" i="3"/>
  <c r="F131" i="3"/>
  <c r="E131" i="3"/>
  <c r="D131" i="3"/>
  <c r="C131" i="3"/>
  <c r="B131" i="3"/>
  <c r="N130" i="3"/>
  <c r="I130" i="3"/>
  <c r="H130" i="3"/>
  <c r="G130" i="3"/>
  <c r="F130" i="3"/>
  <c r="E130" i="3"/>
  <c r="D130" i="3"/>
  <c r="C130" i="3"/>
  <c r="B130" i="3"/>
  <c r="N129" i="3"/>
  <c r="M129" i="3"/>
  <c r="L129" i="3"/>
  <c r="K129" i="3"/>
  <c r="J129" i="3"/>
  <c r="I129" i="3"/>
  <c r="H129" i="3"/>
  <c r="G129" i="3"/>
  <c r="F129" i="3"/>
  <c r="E129" i="3"/>
  <c r="D129" i="3"/>
  <c r="C129" i="3"/>
  <c r="B129" i="3"/>
  <c r="N128" i="3"/>
  <c r="M128" i="3"/>
  <c r="L128" i="3"/>
  <c r="K128" i="3"/>
  <c r="J128" i="3"/>
  <c r="I128" i="3"/>
  <c r="H128" i="3"/>
  <c r="G128" i="3"/>
  <c r="F128" i="3"/>
  <c r="E128" i="3"/>
  <c r="D128" i="3"/>
  <c r="C128" i="3"/>
  <c r="B128" i="3"/>
  <c r="I127" i="3"/>
  <c r="H127" i="3"/>
  <c r="G127" i="3"/>
  <c r="F127" i="3"/>
  <c r="E127" i="3"/>
  <c r="D127" i="3"/>
  <c r="C127" i="3"/>
  <c r="B127" i="3"/>
  <c r="I126" i="3"/>
  <c r="H126" i="3"/>
  <c r="G126" i="3"/>
  <c r="F126" i="3"/>
  <c r="E126" i="3"/>
  <c r="D126" i="3"/>
  <c r="C126" i="3"/>
  <c r="B126" i="3"/>
  <c r="N125" i="3"/>
  <c r="M125" i="3"/>
  <c r="L125" i="3"/>
  <c r="K125" i="3"/>
  <c r="J125" i="3"/>
  <c r="I125" i="3"/>
  <c r="H125" i="3"/>
  <c r="G125" i="3"/>
  <c r="F125" i="3"/>
  <c r="E125" i="3"/>
  <c r="D125" i="3"/>
  <c r="C125" i="3"/>
  <c r="B125" i="3"/>
  <c r="N124" i="3"/>
  <c r="M124" i="3"/>
  <c r="L124" i="3"/>
  <c r="K124" i="3"/>
  <c r="J124" i="3"/>
  <c r="I124" i="3"/>
  <c r="H124" i="3"/>
  <c r="G124" i="3"/>
  <c r="F124" i="3"/>
  <c r="E124" i="3"/>
  <c r="D124" i="3"/>
  <c r="C124" i="3"/>
  <c r="B124" i="3"/>
  <c r="I123" i="3"/>
  <c r="H123" i="3"/>
  <c r="G123" i="3"/>
  <c r="F123" i="3"/>
  <c r="E123" i="3"/>
  <c r="D123" i="3"/>
  <c r="C123" i="3"/>
  <c r="B123" i="3"/>
  <c r="I122" i="3"/>
  <c r="H122" i="3"/>
  <c r="G122" i="3"/>
  <c r="F122" i="3"/>
  <c r="E122" i="3"/>
  <c r="D122" i="3"/>
  <c r="C122" i="3"/>
  <c r="B122" i="3"/>
  <c r="N121" i="3"/>
  <c r="M121" i="3"/>
  <c r="L121" i="3"/>
  <c r="K121" i="3"/>
  <c r="J121" i="3"/>
  <c r="I121" i="3"/>
  <c r="H121" i="3"/>
  <c r="G121" i="3"/>
  <c r="F121" i="3"/>
  <c r="E121" i="3"/>
  <c r="D121" i="3"/>
  <c r="C121" i="3"/>
  <c r="B121" i="3"/>
  <c r="N120" i="3"/>
  <c r="M120" i="3"/>
  <c r="L120" i="3"/>
  <c r="K120" i="3"/>
  <c r="J120" i="3"/>
  <c r="I120" i="3"/>
  <c r="H120" i="3"/>
  <c r="G120" i="3"/>
  <c r="F120" i="3"/>
  <c r="E120" i="3"/>
  <c r="D120" i="3"/>
  <c r="C120" i="3"/>
  <c r="B120" i="3"/>
  <c r="I119" i="3"/>
  <c r="H119" i="3"/>
  <c r="G119" i="3"/>
  <c r="F119" i="3"/>
  <c r="E119" i="3"/>
  <c r="D119" i="3"/>
  <c r="C119" i="3"/>
  <c r="B119" i="3"/>
  <c r="I118" i="3"/>
  <c r="H118" i="3"/>
  <c r="G118" i="3"/>
  <c r="F118" i="3"/>
  <c r="E118" i="3"/>
  <c r="D118" i="3"/>
  <c r="C118" i="3"/>
  <c r="B118" i="3"/>
  <c r="N117" i="3"/>
  <c r="M117" i="3"/>
  <c r="L117" i="3"/>
  <c r="K117" i="3"/>
  <c r="J117" i="3"/>
  <c r="I117" i="3"/>
  <c r="H117" i="3"/>
  <c r="G117" i="3"/>
  <c r="F117" i="3"/>
  <c r="E117" i="3"/>
  <c r="D117" i="3"/>
  <c r="C117" i="3"/>
  <c r="B117" i="3"/>
  <c r="N116" i="3"/>
  <c r="M116" i="3"/>
  <c r="L116" i="3"/>
  <c r="K116" i="3"/>
  <c r="J116" i="3"/>
  <c r="I116" i="3"/>
  <c r="H116" i="3"/>
  <c r="G116" i="3"/>
  <c r="F116" i="3"/>
  <c r="E116" i="3"/>
  <c r="D116" i="3"/>
  <c r="C116" i="3"/>
  <c r="B116" i="3"/>
  <c r="N115" i="3"/>
  <c r="M115" i="3"/>
  <c r="L115" i="3"/>
  <c r="K115" i="3"/>
  <c r="J115" i="3"/>
  <c r="I115" i="3"/>
  <c r="H115" i="3"/>
  <c r="G115" i="3"/>
  <c r="F115" i="3"/>
  <c r="E115" i="3"/>
  <c r="D115" i="3"/>
  <c r="C115" i="3"/>
  <c r="B115" i="3"/>
  <c r="N114" i="3"/>
  <c r="M114" i="3"/>
  <c r="L114" i="3"/>
  <c r="K114" i="3"/>
  <c r="J114" i="3"/>
  <c r="I114" i="3"/>
  <c r="H114" i="3"/>
  <c r="G114" i="3"/>
  <c r="F114" i="3"/>
  <c r="E114" i="3"/>
  <c r="D114" i="3"/>
  <c r="C114" i="3"/>
  <c r="B114" i="3"/>
  <c r="I112" i="3"/>
  <c r="H112" i="3"/>
  <c r="G112" i="3"/>
  <c r="F112" i="3"/>
  <c r="E112" i="3"/>
  <c r="D112" i="3"/>
  <c r="C112" i="3"/>
  <c r="B112" i="3"/>
  <c r="I111" i="3"/>
  <c r="H111" i="3"/>
  <c r="G111" i="3"/>
  <c r="F111" i="3"/>
  <c r="E111" i="3"/>
  <c r="D111" i="3"/>
  <c r="C111" i="3"/>
  <c r="B111" i="3"/>
  <c r="I110" i="3"/>
  <c r="H110" i="3"/>
  <c r="G110" i="3"/>
  <c r="F110" i="3"/>
  <c r="E110" i="3"/>
  <c r="D110" i="3"/>
  <c r="C110" i="3"/>
  <c r="B110" i="3"/>
  <c r="I109" i="3"/>
  <c r="H109" i="3"/>
  <c r="G109" i="3"/>
  <c r="F109" i="3"/>
  <c r="E109" i="3"/>
  <c r="D109" i="3"/>
  <c r="C109" i="3"/>
  <c r="B109" i="3"/>
  <c r="I108" i="3"/>
  <c r="H108" i="3"/>
  <c r="G108" i="3"/>
  <c r="F108" i="3"/>
  <c r="E108" i="3"/>
  <c r="D108" i="3"/>
  <c r="C108" i="3"/>
  <c r="B108" i="3"/>
  <c r="I107" i="3"/>
  <c r="H107" i="3"/>
  <c r="G107" i="3"/>
  <c r="F107" i="3"/>
  <c r="E107" i="3"/>
  <c r="D107" i="3"/>
  <c r="C107" i="3"/>
  <c r="B107" i="3"/>
  <c r="I106" i="3"/>
  <c r="H106" i="3"/>
  <c r="G106" i="3"/>
  <c r="F106" i="3"/>
  <c r="E106" i="3"/>
  <c r="D106" i="3"/>
  <c r="C106" i="3"/>
  <c r="B106" i="3"/>
  <c r="I105" i="3"/>
  <c r="H105" i="3"/>
  <c r="G105" i="3"/>
  <c r="F105" i="3"/>
  <c r="E105" i="3"/>
  <c r="D105" i="3"/>
  <c r="C105" i="3"/>
  <c r="B105" i="3"/>
  <c r="I104" i="3"/>
  <c r="H104" i="3"/>
  <c r="G104" i="3"/>
  <c r="F104" i="3"/>
  <c r="E104" i="3"/>
  <c r="D104" i="3"/>
  <c r="C104" i="3"/>
  <c r="B104" i="3"/>
  <c r="I103" i="3"/>
  <c r="H103" i="3"/>
  <c r="G103" i="3"/>
  <c r="F103" i="3"/>
  <c r="E103" i="3"/>
  <c r="D103" i="3"/>
  <c r="C103" i="3"/>
  <c r="B103" i="3"/>
  <c r="I102" i="3"/>
  <c r="H102" i="3"/>
  <c r="G102" i="3"/>
  <c r="F102" i="3"/>
  <c r="E102" i="3"/>
  <c r="D102" i="3"/>
  <c r="C102" i="3"/>
  <c r="B102" i="3"/>
  <c r="I101" i="3"/>
  <c r="H101" i="3"/>
  <c r="G101" i="3"/>
  <c r="F101" i="3"/>
  <c r="E101" i="3"/>
  <c r="D101" i="3"/>
  <c r="C101" i="3"/>
  <c r="B101" i="3"/>
  <c r="I100" i="3"/>
  <c r="H100" i="3"/>
  <c r="G100" i="3"/>
  <c r="F100" i="3"/>
  <c r="E100" i="3"/>
  <c r="D100" i="3"/>
  <c r="C100" i="3"/>
  <c r="B100" i="3"/>
  <c r="I99" i="3"/>
  <c r="H99" i="3"/>
  <c r="G99" i="3"/>
  <c r="F99" i="3"/>
  <c r="E99" i="3"/>
  <c r="D99" i="3"/>
  <c r="C99" i="3"/>
  <c r="B99" i="3"/>
  <c r="N98" i="3"/>
  <c r="M98" i="3"/>
  <c r="L98" i="3"/>
  <c r="K98" i="3"/>
  <c r="J98" i="3"/>
  <c r="I98" i="3"/>
  <c r="H98" i="3"/>
  <c r="G98" i="3"/>
  <c r="F98" i="3"/>
  <c r="E98" i="3"/>
  <c r="D98" i="3"/>
  <c r="C98" i="3"/>
  <c r="B98" i="3"/>
  <c r="N97" i="3"/>
  <c r="M97" i="3"/>
  <c r="L97" i="3"/>
  <c r="K97" i="3"/>
  <c r="J97" i="3"/>
  <c r="I97" i="3"/>
  <c r="H97" i="3"/>
  <c r="G97" i="3"/>
  <c r="F97" i="3"/>
  <c r="E97" i="3"/>
  <c r="D97" i="3"/>
  <c r="C97" i="3"/>
  <c r="B97" i="3"/>
  <c r="I96" i="3"/>
  <c r="H96" i="3"/>
  <c r="G96" i="3"/>
  <c r="F96" i="3"/>
  <c r="E96" i="3"/>
  <c r="D96" i="3"/>
  <c r="C96" i="3"/>
  <c r="B96" i="3"/>
  <c r="I95" i="3"/>
  <c r="H95" i="3"/>
  <c r="G95" i="3"/>
  <c r="F95" i="3"/>
  <c r="E95" i="3"/>
  <c r="D95" i="3"/>
  <c r="C95" i="3"/>
  <c r="B95" i="3"/>
  <c r="N94" i="3"/>
  <c r="M94" i="3"/>
  <c r="L94" i="3"/>
  <c r="K94" i="3"/>
  <c r="J94" i="3"/>
  <c r="I94" i="3"/>
  <c r="H94" i="3"/>
  <c r="G94" i="3"/>
  <c r="F94" i="3"/>
  <c r="E94" i="3"/>
  <c r="D94" i="3"/>
  <c r="C94" i="3"/>
  <c r="B94" i="3"/>
  <c r="N93" i="3"/>
  <c r="M93" i="3"/>
  <c r="L93" i="3"/>
  <c r="K93" i="3"/>
  <c r="J93" i="3"/>
  <c r="I93" i="3"/>
  <c r="H93" i="3"/>
  <c r="G93" i="3"/>
  <c r="F93" i="3"/>
  <c r="E93" i="3"/>
  <c r="D93" i="3"/>
  <c r="C93" i="3"/>
  <c r="B93" i="3"/>
  <c r="I92" i="3"/>
  <c r="H92" i="3"/>
  <c r="G92" i="3"/>
  <c r="F92" i="3"/>
  <c r="E92" i="3"/>
  <c r="D92" i="3"/>
  <c r="C92" i="3"/>
  <c r="B92" i="3"/>
  <c r="I91" i="3"/>
  <c r="H91" i="3"/>
  <c r="G91" i="3"/>
  <c r="F91" i="3"/>
  <c r="E91" i="3"/>
  <c r="D91" i="3"/>
  <c r="C91" i="3"/>
  <c r="B91" i="3"/>
  <c r="N90" i="3"/>
  <c r="M90" i="3"/>
  <c r="L90" i="3"/>
  <c r="K90" i="3"/>
  <c r="J90" i="3"/>
  <c r="I90" i="3"/>
  <c r="H90" i="3"/>
  <c r="G90" i="3"/>
  <c r="F90" i="3"/>
  <c r="E90" i="3"/>
  <c r="D90" i="3"/>
  <c r="C90" i="3"/>
  <c r="B90" i="3"/>
  <c r="N89" i="3"/>
  <c r="M89" i="3"/>
  <c r="L89" i="3"/>
  <c r="K89" i="3"/>
  <c r="J89" i="3"/>
  <c r="I89" i="3"/>
  <c r="H89" i="3"/>
  <c r="G89" i="3"/>
  <c r="F89" i="3"/>
  <c r="E89" i="3"/>
  <c r="D89" i="3"/>
  <c r="C89" i="3"/>
  <c r="B89" i="3"/>
  <c r="I88" i="3"/>
  <c r="H88" i="3"/>
  <c r="G88" i="3"/>
  <c r="F88" i="3"/>
  <c r="E88" i="3"/>
  <c r="D88" i="3"/>
  <c r="C88" i="3"/>
  <c r="B88" i="3"/>
  <c r="I87" i="3"/>
  <c r="H87" i="3"/>
  <c r="G87" i="3"/>
  <c r="F87" i="3"/>
  <c r="E87" i="3"/>
  <c r="D87" i="3"/>
  <c r="C87" i="3"/>
  <c r="B87" i="3"/>
  <c r="N86" i="3"/>
  <c r="M86" i="3"/>
  <c r="L86" i="3"/>
  <c r="K86" i="3"/>
  <c r="J86" i="3"/>
  <c r="I86" i="3"/>
  <c r="H86" i="3"/>
  <c r="G86" i="3"/>
  <c r="F86" i="3"/>
  <c r="E86" i="3"/>
  <c r="D86" i="3"/>
  <c r="C86" i="3"/>
  <c r="B86" i="3"/>
  <c r="N85" i="3"/>
  <c r="M85" i="3"/>
  <c r="L85" i="3"/>
  <c r="K85" i="3"/>
  <c r="J85" i="3"/>
  <c r="I85" i="3"/>
  <c r="H85" i="3"/>
  <c r="G85" i="3"/>
  <c r="F85" i="3"/>
  <c r="E85" i="3"/>
  <c r="D85" i="3"/>
  <c r="C85" i="3"/>
  <c r="B85" i="3"/>
  <c r="N84" i="3"/>
  <c r="M84" i="3"/>
  <c r="L84" i="3"/>
  <c r="K84" i="3"/>
  <c r="J84" i="3"/>
  <c r="I84" i="3"/>
  <c r="H84" i="3"/>
  <c r="G84" i="3"/>
  <c r="F84" i="3"/>
  <c r="E84" i="3"/>
  <c r="D84" i="3"/>
  <c r="C84" i="3"/>
  <c r="B84" i="3"/>
  <c r="N83" i="3"/>
  <c r="M83" i="3"/>
  <c r="L83" i="3"/>
  <c r="K83" i="3"/>
  <c r="J83" i="3"/>
  <c r="I83" i="3"/>
  <c r="H83" i="3"/>
  <c r="G83" i="3"/>
  <c r="F83" i="3"/>
  <c r="E83" i="3"/>
  <c r="D83" i="3"/>
  <c r="C83" i="3"/>
  <c r="B83" i="3"/>
  <c r="J81" i="3"/>
  <c r="I81" i="3"/>
  <c r="H81" i="3"/>
  <c r="G81" i="3"/>
  <c r="F81" i="3"/>
  <c r="E81" i="3"/>
  <c r="D81" i="3"/>
  <c r="C81" i="3"/>
  <c r="B81" i="3"/>
  <c r="I80" i="3"/>
  <c r="H80" i="3"/>
  <c r="G80" i="3"/>
  <c r="F80" i="3"/>
  <c r="E80" i="3"/>
  <c r="D80" i="3"/>
  <c r="C80" i="3"/>
  <c r="B80" i="3"/>
  <c r="I79" i="3"/>
  <c r="H79" i="3"/>
  <c r="G79" i="3"/>
  <c r="F79" i="3"/>
  <c r="E79" i="3"/>
  <c r="D79" i="3"/>
  <c r="C79" i="3"/>
  <c r="B79" i="3"/>
  <c r="I78" i="3"/>
  <c r="H78" i="3"/>
  <c r="G78" i="3"/>
  <c r="F78" i="3"/>
  <c r="E78" i="3"/>
  <c r="D78" i="3"/>
  <c r="C78" i="3"/>
  <c r="B78" i="3"/>
  <c r="I77" i="3"/>
  <c r="H77" i="3"/>
  <c r="G77" i="3"/>
  <c r="F77" i="3"/>
  <c r="E77" i="3"/>
  <c r="D77" i="3"/>
  <c r="C77" i="3"/>
  <c r="B77" i="3"/>
  <c r="I76" i="3"/>
  <c r="H76" i="3"/>
  <c r="G76" i="3"/>
  <c r="F76" i="3"/>
  <c r="E76" i="3"/>
  <c r="D76" i="3"/>
  <c r="C76" i="3"/>
  <c r="B76" i="3"/>
  <c r="I75" i="3"/>
  <c r="H75" i="3"/>
  <c r="G75" i="3"/>
  <c r="F75" i="3"/>
  <c r="E75" i="3"/>
  <c r="D75" i="3"/>
  <c r="C75" i="3"/>
  <c r="B75" i="3"/>
  <c r="I74" i="3"/>
  <c r="H74" i="3"/>
  <c r="G74" i="3"/>
  <c r="F74" i="3"/>
  <c r="E74" i="3"/>
  <c r="D74" i="3"/>
  <c r="C74" i="3"/>
  <c r="B74" i="3"/>
  <c r="I73" i="3"/>
  <c r="H73" i="3"/>
  <c r="G73" i="3"/>
  <c r="F73" i="3"/>
  <c r="E73" i="3"/>
  <c r="D73" i="3"/>
  <c r="C73" i="3"/>
  <c r="B73" i="3"/>
  <c r="I72" i="3"/>
  <c r="H72" i="3"/>
  <c r="G72" i="3"/>
  <c r="F72" i="3"/>
  <c r="E72" i="3"/>
  <c r="D72" i="3"/>
  <c r="C72" i="3"/>
  <c r="B72" i="3"/>
  <c r="I71" i="3"/>
  <c r="H71" i="3"/>
  <c r="G71" i="3"/>
  <c r="F71" i="3"/>
  <c r="E71" i="3"/>
  <c r="D71" i="3"/>
  <c r="C71" i="3"/>
  <c r="B71" i="3"/>
  <c r="I70" i="3"/>
  <c r="H70" i="3"/>
  <c r="G70" i="3"/>
  <c r="F70" i="3"/>
  <c r="E70" i="3"/>
  <c r="D70" i="3"/>
  <c r="C70" i="3"/>
  <c r="B70" i="3"/>
  <c r="I69" i="3"/>
  <c r="H69" i="3"/>
  <c r="G69" i="3"/>
  <c r="F69" i="3"/>
  <c r="E69" i="3"/>
  <c r="D69" i="3"/>
  <c r="C69" i="3"/>
  <c r="B69" i="3"/>
  <c r="K68" i="3"/>
  <c r="J68" i="3"/>
  <c r="I68" i="3"/>
  <c r="H68" i="3"/>
  <c r="G68" i="3"/>
  <c r="F68" i="3"/>
  <c r="E68" i="3"/>
  <c r="D68" i="3"/>
  <c r="C68" i="3"/>
  <c r="B68" i="3"/>
  <c r="N67" i="3"/>
  <c r="M67" i="3"/>
  <c r="L67" i="3"/>
  <c r="K67" i="3"/>
  <c r="J67" i="3"/>
  <c r="I67" i="3"/>
  <c r="H67" i="3"/>
  <c r="G67" i="3"/>
  <c r="F67" i="3"/>
  <c r="E67" i="3"/>
  <c r="D67" i="3"/>
  <c r="C67" i="3"/>
  <c r="B67" i="3"/>
  <c r="N66" i="3"/>
  <c r="M66" i="3"/>
  <c r="L66" i="3"/>
  <c r="K66" i="3"/>
  <c r="J66" i="3"/>
  <c r="I66" i="3"/>
  <c r="H66" i="3"/>
  <c r="G66" i="3"/>
  <c r="F66" i="3"/>
  <c r="E66" i="3"/>
  <c r="D66" i="3"/>
  <c r="C66" i="3"/>
  <c r="B66" i="3"/>
  <c r="I65" i="3"/>
  <c r="H65" i="3"/>
  <c r="G65" i="3"/>
  <c r="F65" i="3"/>
  <c r="E65" i="3"/>
  <c r="D65" i="3"/>
  <c r="C65" i="3"/>
  <c r="B65" i="3"/>
  <c r="I64" i="3"/>
  <c r="H64" i="3"/>
  <c r="G64" i="3"/>
  <c r="F64" i="3"/>
  <c r="E64" i="3"/>
  <c r="D64" i="3"/>
  <c r="C64" i="3"/>
  <c r="B64" i="3"/>
  <c r="N63" i="3"/>
  <c r="M63" i="3"/>
  <c r="L63" i="3"/>
  <c r="K63" i="3"/>
  <c r="J63" i="3"/>
  <c r="I63" i="3"/>
  <c r="H63" i="3"/>
  <c r="G63" i="3"/>
  <c r="F63" i="3"/>
  <c r="E63" i="3"/>
  <c r="D63" i="3"/>
  <c r="C63" i="3"/>
  <c r="B63" i="3"/>
  <c r="N62" i="3"/>
  <c r="M62" i="3"/>
  <c r="L62" i="3"/>
  <c r="K62" i="3"/>
  <c r="J62" i="3"/>
  <c r="I62" i="3"/>
  <c r="H62" i="3"/>
  <c r="G62" i="3"/>
  <c r="F62" i="3"/>
  <c r="E62" i="3"/>
  <c r="D62" i="3"/>
  <c r="C62" i="3"/>
  <c r="B62" i="3"/>
  <c r="I61" i="3"/>
  <c r="H61" i="3"/>
  <c r="G61" i="3"/>
  <c r="F61" i="3"/>
  <c r="E61" i="3"/>
  <c r="D61" i="3"/>
  <c r="C61" i="3"/>
  <c r="B61" i="3"/>
  <c r="I60" i="3"/>
  <c r="H60" i="3"/>
  <c r="G60" i="3"/>
  <c r="F60" i="3"/>
  <c r="E60" i="3"/>
  <c r="D60" i="3"/>
  <c r="C60" i="3"/>
  <c r="B60" i="3"/>
  <c r="N59" i="3"/>
  <c r="M59" i="3"/>
  <c r="L59" i="3"/>
  <c r="K59" i="3"/>
  <c r="J59" i="3"/>
  <c r="I59" i="3"/>
  <c r="H59" i="3"/>
  <c r="G59" i="3"/>
  <c r="F59" i="3"/>
  <c r="E59" i="3"/>
  <c r="D59" i="3"/>
  <c r="C59" i="3"/>
  <c r="B59" i="3"/>
  <c r="N58" i="3"/>
  <c r="M58" i="3"/>
  <c r="L58" i="3"/>
  <c r="K58" i="3"/>
  <c r="J58" i="3"/>
  <c r="I58" i="3"/>
  <c r="H58" i="3"/>
  <c r="G58" i="3"/>
  <c r="F58" i="3"/>
  <c r="E58" i="3"/>
  <c r="D58" i="3"/>
  <c r="C58" i="3"/>
  <c r="B58" i="3"/>
  <c r="I57" i="3"/>
  <c r="H57" i="3"/>
  <c r="G57" i="3"/>
  <c r="F57" i="3"/>
  <c r="E57" i="3"/>
  <c r="D57" i="3"/>
  <c r="C57" i="3"/>
  <c r="B57" i="3"/>
  <c r="I56" i="3"/>
  <c r="H56" i="3"/>
  <c r="G56" i="3"/>
  <c r="F56" i="3"/>
  <c r="E56" i="3"/>
  <c r="D56" i="3"/>
  <c r="C56" i="3"/>
  <c r="B56" i="3"/>
  <c r="N55" i="3"/>
  <c r="M55" i="3"/>
  <c r="L55" i="3"/>
  <c r="K55" i="3"/>
  <c r="J55" i="3"/>
  <c r="I55" i="3"/>
  <c r="H55" i="3"/>
  <c r="G55" i="3"/>
  <c r="F55" i="3"/>
  <c r="E55" i="3"/>
  <c r="D55" i="3"/>
  <c r="C55" i="3"/>
  <c r="B55" i="3"/>
  <c r="N54" i="3"/>
  <c r="M54" i="3"/>
  <c r="L54" i="3"/>
  <c r="K54" i="3"/>
  <c r="J54" i="3"/>
  <c r="I54" i="3"/>
  <c r="H54" i="3"/>
  <c r="G54" i="3"/>
  <c r="F54" i="3"/>
  <c r="E54" i="3"/>
  <c r="D54" i="3"/>
  <c r="C54" i="3"/>
  <c r="B54" i="3"/>
  <c r="N53" i="3"/>
  <c r="M53" i="3"/>
  <c r="L53" i="3"/>
  <c r="K53" i="3"/>
  <c r="J53" i="3"/>
  <c r="I53" i="3"/>
  <c r="H53" i="3"/>
  <c r="G53" i="3"/>
  <c r="F53" i="3"/>
  <c r="E53" i="3"/>
  <c r="D53" i="3"/>
  <c r="C53" i="3"/>
  <c r="B53" i="3"/>
  <c r="N52" i="3"/>
  <c r="M52" i="3"/>
  <c r="L52" i="3"/>
  <c r="K52" i="3"/>
  <c r="J52" i="3"/>
  <c r="I52" i="3"/>
  <c r="H52" i="3"/>
  <c r="G52" i="3"/>
  <c r="F52" i="3"/>
  <c r="E52" i="3"/>
  <c r="D52" i="3"/>
  <c r="C52" i="3"/>
  <c r="B52"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8" i="3"/>
  <c r="H38" i="3"/>
  <c r="G38" i="3"/>
  <c r="F38" i="3"/>
  <c r="E38" i="3"/>
  <c r="D38" i="3"/>
  <c r="C38" i="3"/>
  <c r="B38" i="3"/>
  <c r="I37" i="3"/>
  <c r="H37" i="3"/>
  <c r="G37" i="3"/>
  <c r="F37" i="3"/>
  <c r="E37" i="3"/>
  <c r="D37" i="3"/>
  <c r="C37" i="3"/>
  <c r="B37" i="3"/>
  <c r="I36" i="3"/>
  <c r="H36" i="3"/>
  <c r="G36" i="3"/>
  <c r="F36" i="3"/>
  <c r="E36" i="3"/>
  <c r="D36" i="3"/>
  <c r="C36" i="3"/>
  <c r="B36" i="3"/>
  <c r="I35" i="3"/>
  <c r="H35" i="3"/>
  <c r="G35" i="3"/>
  <c r="F35" i="3"/>
  <c r="E35" i="3"/>
  <c r="D35" i="3"/>
  <c r="C35" i="3"/>
  <c r="B35" i="3"/>
  <c r="N34" i="3"/>
  <c r="M34" i="3"/>
  <c r="L34" i="3"/>
  <c r="K34" i="3"/>
  <c r="I34" i="3"/>
  <c r="H34" i="3"/>
  <c r="G34" i="3"/>
  <c r="F34" i="3"/>
  <c r="E34" i="3"/>
  <c r="D34" i="3"/>
  <c r="C34" i="3"/>
  <c r="B34" i="3"/>
  <c r="N33" i="3"/>
  <c r="M33" i="3"/>
  <c r="L33" i="3"/>
  <c r="K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I30" i="3"/>
  <c r="H30" i="3"/>
  <c r="G30" i="3"/>
  <c r="F30" i="3"/>
  <c r="E30" i="3"/>
  <c r="D30" i="3"/>
  <c r="C30" i="3"/>
  <c r="B30" i="3"/>
  <c r="N29" i="3"/>
  <c r="M29" i="3"/>
  <c r="L29" i="3"/>
  <c r="I29" i="3"/>
  <c r="H29" i="3"/>
  <c r="G29" i="3"/>
  <c r="F29" i="3"/>
  <c r="E29" i="3"/>
  <c r="D29" i="3"/>
  <c r="C29" i="3"/>
  <c r="B29" i="3"/>
  <c r="I28" i="3"/>
  <c r="H28" i="3"/>
  <c r="G28" i="3"/>
  <c r="F28" i="3"/>
  <c r="E28" i="3"/>
  <c r="D28" i="3"/>
  <c r="C28" i="3"/>
  <c r="B28" i="3"/>
  <c r="J27" i="3"/>
  <c r="K27" i="3" s="1"/>
  <c r="L27" i="3" s="1"/>
  <c r="M27" i="3" s="1"/>
  <c r="N27" i="3" s="1"/>
  <c r="I27" i="3"/>
  <c r="H27" i="3"/>
  <c r="G27" i="3"/>
  <c r="F27" i="3"/>
  <c r="E27" i="3"/>
  <c r="D27" i="3"/>
  <c r="C27" i="3"/>
  <c r="B27" i="3"/>
  <c r="N26" i="3"/>
  <c r="M26" i="3"/>
  <c r="L26" i="3"/>
  <c r="K26" i="3"/>
  <c r="I26" i="3"/>
  <c r="H26" i="3"/>
  <c r="G26" i="3"/>
  <c r="F26" i="3"/>
  <c r="E26" i="3"/>
  <c r="D26" i="3"/>
  <c r="C26" i="3"/>
  <c r="B26" i="3"/>
  <c r="M25" i="3"/>
  <c r="L25" i="3"/>
  <c r="I25" i="3"/>
  <c r="H25" i="3"/>
  <c r="G25" i="3"/>
  <c r="F25" i="3"/>
  <c r="E25" i="3"/>
  <c r="D25" i="3"/>
  <c r="C25" i="3"/>
  <c r="B25" i="3"/>
  <c r="N24" i="3"/>
  <c r="M24" i="3"/>
  <c r="L24" i="3"/>
  <c r="K24" i="3"/>
  <c r="J24" i="3"/>
  <c r="I24" i="3"/>
  <c r="H24" i="3"/>
  <c r="G24" i="3"/>
  <c r="F24" i="3"/>
  <c r="E24" i="3"/>
  <c r="D24" i="3"/>
  <c r="C24" i="3"/>
  <c r="B24" i="3"/>
  <c r="K23" i="3"/>
  <c r="L23" i="3" s="1"/>
  <c r="J23" i="3"/>
  <c r="I23" i="3"/>
  <c r="H23" i="3"/>
  <c r="G23" i="3"/>
  <c r="F23" i="3"/>
  <c r="E23" i="3"/>
  <c r="D23" i="3"/>
  <c r="C23" i="3"/>
  <c r="B23" i="3"/>
  <c r="I22" i="3"/>
  <c r="H22" i="3"/>
  <c r="G22" i="3"/>
  <c r="F22" i="3"/>
  <c r="E22" i="3"/>
  <c r="D22" i="3"/>
  <c r="C22" i="3"/>
  <c r="B22" i="3"/>
  <c r="I21" i="3"/>
  <c r="H21" i="3"/>
  <c r="G21" i="3"/>
  <c r="F21" i="3"/>
  <c r="E21" i="3"/>
  <c r="D21" i="3"/>
  <c r="C21" i="3"/>
  <c r="B21" i="3"/>
  <c r="A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I5" i="3"/>
  <c r="H5" i="3"/>
  <c r="G5" i="3"/>
  <c r="F5" i="3"/>
  <c r="E5" i="3"/>
  <c r="D5" i="3"/>
  <c r="C5" i="3"/>
  <c r="B5" i="3"/>
  <c r="I4" i="3"/>
  <c r="H4" i="3"/>
  <c r="G4" i="3"/>
  <c r="F4" i="3"/>
  <c r="E4" i="3"/>
  <c r="D4" i="3"/>
  <c r="C4" i="3"/>
  <c r="B4" i="3"/>
  <c r="I3" i="3"/>
  <c r="H3" i="3"/>
  <c r="G3" i="3"/>
  <c r="F3" i="3"/>
  <c r="E3" i="3"/>
  <c r="D3" i="3"/>
  <c r="C3" i="3"/>
  <c r="B3" i="3"/>
  <c r="N1" i="3"/>
  <c r="M1" i="3"/>
  <c r="L1" i="3"/>
  <c r="K1" i="3"/>
  <c r="J1" i="3"/>
  <c r="H1" i="3"/>
  <c r="G1" i="3"/>
  <c r="F1" i="3"/>
  <c r="E1" i="3"/>
  <c r="D1" i="3"/>
  <c r="C1" i="3"/>
  <c r="B1" i="3"/>
  <c r="J21" i="3" l="1"/>
  <c r="M23" i="3"/>
  <c r="L21" i="3"/>
  <c r="K21" i="3"/>
  <c r="J209" i="3"/>
  <c r="J210" i="3"/>
  <c r="J190" i="3"/>
  <c r="J191" i="3"/>
  <c r="K185" i="3"/>
  <c r="J156" i="3"/>
  <c r="J155" i="3"/>
  <c r="K162" i="3"/>
  <c r="K150" i="3"/>
  <c r="L141" i="3"/>
  <c r="L143" i="3"/>
  <c r="L131" i="3"/>
  <c r="L135" i="3" s="1"/>
  <c r="J136" i="3"/>
  <c r="J137" i="3"/>
  <c r="K143" i="3"/>
  <c r="K131" i="3"/>
  <c r="K135" i="3" s="1"/>
  <c r="J105" i="3"/>
  <c r="J106" i="3"/>
  <c r="K112" i="3"/>
  <c r="K100" i="3"/>
  <c r="K104" i="3" s="1"/>
  <c r="K105" i="3" s="1"/>
  <c r="J74" i="3"/>
  <c r="J75" i="3"/>
  <c r="K81" i="3"/>
  <c r="K69" i="3"/>
  <c r="N193" i="3"/>
  <c r="J158" i="3"/>
  <c r="J45" i="3" l="1"/>
  <c r="J3" i="3"/>
  <c r="J22" i="3"/>
  <c r="J35" i="3"/>
  <c r="N23" i="3"/>
  <c r="N21" i="3" s="1"/>
  <c r="M21" i="3"/>
  <c r="L45" i="3"/>
  <c r="L35" i="3"/>
  <c r="L3" i="3"/>
  <c r="L22" i="3"/>
  <c r="K22" i="3"/>
  <c r="K45" i="3"/>
  <c r="K3" i="3"/>
  <c r="K35" i="3"/>
  <c r="K216" i="3"/>
  <c r="K204" i="3"/>
  <c r="K189" i="3"/>
  <c r="K190" i="3" s="1"/>
  <c r="L195" i="3"/>
  <c r="K154" i="3"/>
  <c r="L160" i="3"/>
  <c r="K156" i="3"/>
  <c r="K155" i="3"/>
  <c r="M141" i="3"/>
  <c r="K137" i="3"/>
  <c r="K136" i="3"/>
  <c r="M143" i="3"/>
  <c r="M131" i="3"/>
  <c r="M135" i="3" s="1"/>
  <c r="M136" i="3" s="1"/>
  <c r="L137" i="3"/>
  <c r="L136" i="3"/>
  <c r="K106" i="3"/>
  <c r="L110" i="3"/>
  <c r="K73" i="3"/>
  <c r="L79" i="3"/>
  <c r="K74" i="3"/>
  <c r="K75" i="3"/>
  <c r="K158" i="3"/>
  <c r="L46" i="3" l="1"/>
  <c r="J4" i="3"/>
  <c r="J3" i="4"/>
  <c r="J46" i="3"/>
  <c r="J48" i="3"/>
  <c r="K4" i="3"/>
  <c r="J5" i="3"/>
  <c r="J36" i="3"/>
  <c r="N35" i="3"/>
  <c r="N45" i="3"/>
  <c r="N3" i="3"/>
  <c r="N22" i="3"/>
  <c r="K46" i="3"/>
  <c r="M45" i="3"/>
  <c r="M46" i="3" s="1"/>
  <c r="M35" i="3"/>
  <c r="M3" i="3"/>
  <c r="M4" i="3" s="1"/>
  <c r="M22" i="3"/>
  <c r="K36" i="3"/>
  <c r="K5" i="3"/>
  <c r="L4" i="3"/>
  <c r="L36" i="3"/>
  <c r="L5" i="3"/>
  <c r="K208" i="3"/>
  <c r="K209" i="3" s="1"/>
  <c r="L214" i="3"/>
  <c r="K191" i="3"/>
  <c r="L185" i="3"/>
  <c r="L197" i="3"/>
  <c r="L162" i="3"/>
  <c r="L150" i="3"/>
  <c r="L154" i="3" s="1"/>
  <c r="N141" i="3"/>
  <c r="N131" i="3"/>
  <c r="N135" i="3" s="1"/>
  <c r="N143" i="3"/>
  <c r="M137" i="3"/>
  <c r="M110" i="3"/>
  <c r="L112" i="3"/>
  <c r="L100" i="3"/>
  <c r="L104" i="3" s="1"/>
  <c r="L81" i="3"/>
  <c r="L69" i="3"/>
  <c r="L73" i="3" s="1"/>
  <c r="L158" i="3"/>
  <c r="J5" i="4" l="1"/>
  <c r="J7" i="3"/>
  <c r="J6" i="3"/>
  <c r="J38" i="3"/>
  <c r="J50" i="3"/>
  <c r="J49" i="3"/>
  <c r="J17" i="3"/>
  <c r="J24" i="4"/>
  <c r="J4" i="4"/>
  <c r="K3" i="4"/>
  <c r="N46" i="3"/>
  <c r="M5" i="3"/>
  <c r="M36" i="3"/>
  <c r="L7" i="3"/>
  <c r="L6" i="3"/>
  <c r="L5" i="4"/>
  <c r="K5" i="4"/>
  <c r="K6" i="3"/>
  <c r="K7" i="3"/>
  <c r="N5" i="3"/>
  <c r="N36" i="3"/>
  <c r="N4" i="3"/>
  <c r="M214" i="3"/>
  <c r="M216" i="3" s="1"/>
  <c r="K210" i="3"/>
  <c r="L204" i="3"/>
  <c r="L208" i="3" s="1"/>
  <c r="L216" i="3"/>
  <c r="L209" i="3"/>
  <c r="L210" i="3"/>
  <c r="L186" i="3"/>
  <c r="L189" i="3"/>
  <c r="M195" i="3"/>
  <c r="L156" i="3"/>
  <c r="L155" i="3"/>
  <c r="M160" i="3"/>
  <c r="N136" i="3"/>
  <c r="N137" i="3"/>
  <c r="N110" i="3"/>
  <c r="M112" i="3"/>
  <c r="M100" i="3"/>
  <c r="M104" i="3" s="1"/>
  <c r="L106" i="3"/>
  <c r="L105" i="3"/>
  <c r="L75" i="3"/>
  <c r="L74" i="3"/>
  <c r="M79" i="3"/>
  <c r="M158" i="3"/>
  <c r="J42" i="3" l="1"/>
  <c r="K48" i="3"/>
  <c r="J19" i="3"/>
  <c r="J18" i="3"/>
  <c r="L3" i="4"/>
  <c r="K24" i="4"/>
  <c r="M7" i="3"/>
  <c r="M5" i="4"/>
  <c r="M6" i="3"/>
  <c r="N7" i="3"/>
  <c r="N5" i="4"/>
  <c r="N6" i="3"/>
  <c r="M204" i="3"/>
  <c r="M208" i="3" s="1"/>
  <c r="M209" i="3" s="1"/>
  <c r="N214" i="3"/>
  <c r="N216" i="3" s="1"/>
  <c r="M210" i="3"/>
  <c r="N195" i="3"/>
  <c r="M185" i="3"/>
  <c r="M197" i="3"/>
  <c r="L191" i="3"/>
  <c r="L190" i="3"/>
  <c r="M162" i="3"/>
  <c r="M150" i="3"/>
  <c r="M154" i="3" s="1"/>
  <c r="M105" i="3"/>
  <c r="M106" i="3"/>
  <c r="N112" i="3"/>
  <c r="N100" i="3"/>
  <c r="N104" i="3" s="1"/>
  <c r="M81" i="3"/>
  <c r="M69" i="3"/>
  <c r="M73" i="3" s="1"/>
  <c r="N158" i="3"/>
  <c r="J14" i="3"/>
  <c r="J16" i="3" s="1"/>
  <c r="J212" i="3"/>
  <c r="M3" i="4" l="1"/>
  <c r="L24" i="4"/>
  <c r="K49" i="3"/>
  <c r="K50" i="3"/>
  <c r="K38" i="3"/>
  <c r="K17" i="3"/>
  <c r="J44" i="3"/>
  <c r="J11" i="3"/>
  <c r="J43" i="3"/>
  <c r="N204" i="3"/>
  <c r="N208" i="3" s="1"/>
  <c r="N209" i="3"/>
  <c r="N210" i="3"/>
  <c r="N185" i="3"/>
  <c r="N197" i="3"/>
  <c r="M186" i="3"/>
  <c r="M189" i="3"/>
  <c r="M155" i="3"/>
  <c r="M156" i="3"/>
  <c r="N160" i="3"/>
  <c r="N105" i="3"/>
  <c r="N106" i="3"/>
  <c r="M74" i="3"/>
  <c r="M75" i="3"/>
  <c r="N79" i="3"/>
  <c r="J15" i="3"/>
  <c r="J52" i="4"/>
  <c r="J58" i="4" s="1"/>
  <c r="K14" i="3"/>
  <c r="K16" i="3" s="1"/>
  <c r="K212" i="3"/>
  <c r="K42" i="3" l="1"/>
  <c r="L48" i="3"/>
  <c r="J46" i="4"/>
  <c r="J49" i="4" s="1"/>
  <c r="J7" i="4"/>
  <c r="J12" i="3"/>
  <c r="J13" i="3"/>
  <c r="K18" i="3"/>
  <c r="K19" i="3"/>
  <c r="N3" i="4"/>
  <c r="N24" i="4" s="1"/>
  <c r="M24" i="4"/>
  <c r="N189" i="3"/>
  <c r="N186" i="3"/>
  <c r="M191" i="3"/>
  <c r="M190" i="3"/>
  <c r="N150" i="3"/>
  <c r="N154" i="3" s="1"/>
  <c r="N162" i="3"/>
  <c r="N69" i="3"/>
  <c r="N73" i="3" s="1"/>
  <c r="N81" i="3"/>
  <c r="K52" i="4"/>
  <c r="K15" i="3"/>
  <c r="J8" i="4" l="1"/>
  <c r="J11" i="4"/>
  <c r="J14" i="4" s="1"/>
  <c r="J16" i="4" s="1"/>
  <c r="J19" i="4" s="1"/>
  <c r="L49" i="3"/>
  <c r="L38" i="3"/>
  <c r="L42" i="3" s="1"/>
  <c r="L50" i="3"/>
  <c r="L17" i="3"/>
  <c r="K43" i="3"/>
  <c r="K44" i="3"/>
  <c r="N191" i="3"/>
  <c r="N190" i="3"/>
  <c r="N155" i="3"/>
  <c r="N156" i="3"/>
  <c r="N74" i="3"/>
  <c r="N75" i="3"/>
  <c r="K58" i="4"/>
  <c r="L14" i="3"/>
  <c r="L52" i="4" s="1"/>
  <c r="L212" i="3"/>
  <c r="M48" i="3" l="1"/>
  <c r="M50" i="3" s="1"/>
  <c r="L19" i="3"/>
  <c r="L18" i="3"/>
  <c r="L43" i="3"/>
  <c r="L44" i="3"/>
  <c r="L16" i="3"/>
  <c r="L58" i="4"/>
  <c r="L15" i="3"/>
  <c r="M17" i="3" l="1"/>
  <c r="M19" i="3" s="1"/>
  <c r="M49" i="3"/>
  <c r="M38" i="3"/>
  <c r="M42" i="3" s="1"/>
  <c r="M43" i="3" s="1"/>
  <c r="M212" i="3"/>
  <c r="M14" i="3"/>
  <c r="M16" i="3" s="1"/>
  <c r="M18" i="3" l="1"/>
  <c r="N48" i="3"/>
  <c r="N50" i="3" s="1"/>
  <c r="M44" i="3"/>
  <c r="N38" i="3"/>
  <c r="N42" i="3" s="1"/>
  <c r="M52" i="4"/>
  <c r="M15" i="3"/>
  <c r="N49" i="3" l="1"/>
  <c r="N17" i="3"/>
  <c r="N18" i="3" s="1"/>
  <c r="N43" i="3"/>
  <c r="N44" i="3"/>
  <c r="M58" i="4"/>
  <c r="N19" i="3" l="1"/>
  <c r="N212" i="3"/>
  <c r="N14" i="3"/>
  <c r="N16" i="3" s="1"/>
  <c r="N52" i="4" l="1"/>
  <c r="N15" i="3"/>
  <c r="N58"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5" i="4" s="1"/>
  <c r="J66" i="4" s="1"/>
  <c r="J68" i="4" s="1"/>
  <c r="J205" i="3"/>
  <c r="J206" i="3"/>
  <c r="K67" i="4" l="1"/>
  <c r="J70" i="4"/>
  <c r="J53" i="4"/>
  <c r="J9" i="3"/>
  <c r="J6" i="4"/>
  <c r="N206" i="3"/>
  <c r="N205" i="3"/>
  <c r="M8" i="3"/>
  <c r="M11" i="3" s="1"/>
  <c r="K206" i="3"/>
  <c r="M205" i="3"/>
  <c r="M206" i="3"/>
  <c r="L206" i="3"/>
  <c r="L205" i="3"/>
  <c r="L8" i="3"/>
  <c r="L47" i="4" s="1"/>
  <c r="K8" i="3"/>
  <c r="K9" i="3" s="1"/>
  <c r="K205" i="3"/>
  <c r="N8" i="3"/>
  <c r="N6" i="4" s="1"/>
  <c r="N7" i="4" s="1"/>
  <c r="N9" i="3" l="1"/>
  <c r="M47" i="4"/>
  <c r="K11" i="3"/>
  <c r="K46" i="4" s="1"/>
  <c r="K49" i="4" s="1"/>
  <c r="L9" i="3"/>
  <c r="L10" i="3"/>
  <c r="K10" i="3"/>
  <c r="N10" i="3"/>
  <c r="N11" i="3"/>
  <c r="N12" i="3" s="1"/>
  <c r="N47" i="4"/>
  <c r="N11" i="4"/>
  <c r="N14" i="4" s="1"/>
  <c r="N16" i="4" s="1"/>
  <c r="N19" i="4" s="1"/>
  <c r="M13" i="3"/>
  <c r="M46" i="4"/>
  <c r="M49" i="4" s="1"/>
  <c r="K6" i="4"/>
  <c r="K7" i="4" s="1"/>
  <c r="L6" i="4"/>
  <c r="L7" i="4" s="1"/>
  <c r="K12" i="3"/>
  <c r="M6" i="4"/>
  <c r="M7" i="4" s="1"/>
  <c r="N8" i="4" s="1"/>
  <c r="K47" i="4"/>
  <c r="M10" i="3"/>
  <c r="L11" i="3"/>
  <c r="M12" i="3" s="1"/>
  <c r="M9" i="3"/>
  <c r="K13" i="3" l="1"/>
  <c r="K53" i="4"/>
  <c r="N46" i="4"/>
  <c r="N49" i="4" s="1"/>
  <c r="N13" i="3"/>
  <c r="M8" i="4"/>
  <c r="M11" i="4"/>
  <c r="M14" i="4" s="1"/>
  <c r="M16" i="4" s="1"/>
  <c r="M19" i="4" s="1"/>
  <c r="L11" i="4"/>
  <c r="L14" i="4" s="1"/>
  <c r="L16" i="4" s="1"/>
  <c r="L19" i="4" s="1"/>
  <c r="L8" i="4"/>
  <c r="K8" i="4"/>
  <c r="K11" i="4"/>
  <c r="K14" i="4" s="1"/>
  <c r="K16" i="4" s="1"/>
  <c r="K19" i="4" s="1"/>
  <c r="M55" i="4"/>
  <c r="M66" i="4" s="1"/>
  <c r="M53" i="4"/>
  <c r="L13" i="3"/>
  <c r="L46" i="4"/>
  <c r="L49" i="4" s="1"/>
  <c r="L12" i="3"/>
  <c r="K55" i="4"/>
  <c r="K66" i="4" s="1"/>
  <c r="K68" i="4" s="1"/>
  <c r="N55" i="4" l="1"/>
  <c r="N66" i="4" s="1"/>
  <c r="N53" i="4"/>
  <c r="L67" i="4"/>
  <c r="K70" i="4"/>
  <c r="L53" i="4"/>
  <c r="L55" i="4"/>
  <c r="L66" i="4" s="1"/>
  <c r="L68" i="4" s="1"/>
  <c r="L70" i="4" l="1"/>
  <c r="M67" i="4"/>
  <c r="M68" i="4" s="1"/>
  <c r="N67" i="4" l="1"/>
  <c r="N68" i="4" s="1"/>
  <c r="N70" i="4" s="1"/>
  <c r="M70" i="4"/>
</calcChain>
</file>

<file path=xl/sharedStrings.xml><?xml version="1.0" encoding="utf-8"?>
<sst xmlns="http://schemas.openxmlformats.org/spreadsheetml/2006/main" count="343" uniqueCount="129">
  <si>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</si>
  <si>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</si>
  <si>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</si>
  <si>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</si>
  <si>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</si>
  <si>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</si>
  <si>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</si>
  <si>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</si>
  <si>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</si>
  <si>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</si>
  <si>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</si>
  <si>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</si>
  <si>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</si>
  <si>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</si>
  <si>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</si>
  <si>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</si>
  <si>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</si>
  <si>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</si>
  <si>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rPr>
      <t>NIKE, INC.</t>
    </r>
    <r>
      <rPr>
        <b/>
        <sz val="20"/>
        <color theme="0"/>
        <rFont val="Calibri"/>
      </rPr>
      <t xml:space="preserve">
</t>
    </r>
    <r>
      <rPr>
        <sz val="11"/>
        <color theme="0"/>
        <rFont val="Calibri"/>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</si>
  <si>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</si>
  <si>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</si>
  <si>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</si>
  <si>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</si>
  <si>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</si>
  <si>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</si>
  <si>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</si>
  <si>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</si>
  <si>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</si>
  <si>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</si>
  <si>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</si>
  <si>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</si>
  <si>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</si>
  <si>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</si>
  <si>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</si>
  <si>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</si>
  <si>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</si>
  <si>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</si>
  <si>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</si>
  <si>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</si>
  <si>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</si>
  <si>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</si>
  <si>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</si>
  <si>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</si>
  <si>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</si>
  <si>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</si>
  <si>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</si>
  <si>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</si>
  <si>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</si>
  <si>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</si>
  <si>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</si>
  <si>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</si>
  <si>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</si>
  <si>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</si>
  <si>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</si>
  <si>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</si>
  <si>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</si>
  <si>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</si>
  <si>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</si>
  <si>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</si>
  <si>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</si>
  <si>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</si>
  <si>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</si>
  <si>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</si>
  <si>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</si>
  <si>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</si>
  <si>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</si>
  <si>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</si>
  <si>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</si>
  <si>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</si>
  <si>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</si>
  <si>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</si>
  <si>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</si>
  <si>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rPr>
      <t>NIKE, INC.</t>
    </r>
    <r>
      <rPr>
        <b/>
        <sz val="20"/>
        <color theme="0"/>
        <rFont val="Calibri"/>
      </rPr>
      <t xml:space="preserve">
</t>
    </r>
    <r>
      <rPr>
        <sz val="11"/>
        <color theme="0"/>
        <rFont val="Calibri"/>
      </rPr>
      <t>(Dollars and Shares in Millions Except Per Share Amounts)</t>
    </r>
  </si>
  <si>
    <t>Income Statement</t>
  </si>
  <si>
    <t>2023 growth figure from 2023 Annual Report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</si>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</sst>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_(* #,##0.00_);_(* \(#,##0.00\);_(* &quot;-&quot;??_);_(@_)"/>
  </numFmts>
  <fonts count="14" x14ac:knownFonts="1">
    <font>
      <sz val="11"/>
      <color theme="1"/>
      <name val="Calibri"/>
      <scheme val="minor"/>
    </font>
    <font>
      <sz val="11"/>
      <color theme="1"/>
      <name val="Calibri"/>
      <scheme val="minor"/>
    </font>
    <font>
      <b/>
      <sz val="11"/>
      <color theme="1"/>
      <name val="Calibri"/>
    </font>
    <font>
      <sz val="11"/>
      <color theme="1"/>
      <name val="Calibri"/>
    </font>
    <font>
      <b/>
      <sz val="20"/>
      <color theme="0"/>
      <name val="Calibri"/>
    </font>
    <font>
      <b/>
      <sz val="11"/>
      <color theme="0"/>
      <name val="Calibri"/>
    </font>
    <font>
      <b/>
      <sz val="11"/>
      <color rgb="FFFF0000"/>
      <name val="Calibri"/>
    </font>
    <font>
      <i/>
      <sz val="10"/>
      <color theme="1"/>
      <name val="Calibri"/>
    </font>
    <font>
      <i/>
      <sz val="10"/>
      <color rgb="FF000000"/>
      <name val="Calibri"/>
    </font>
    <font>
      <i/>
      <sz val="9"/>
      <color theme="1"/>
      <name val="Calibri"/>
    </font>
    <font>
      <i/>
      <sz val="10"/>
      <color rgb="FF002060"/>
      <name val="Calibri"/>
    </font>
    <font>
      <i/>
      <sz val="9"/>
      <color rgb="FF0070C0"/>
      <name val="Calibri"/>
    </font>
    <font>
      <b/>
      <sz val="16"/>
      <color theme="0"/>
      <name val="Calibri"/>
    </font>
    <font>
      <sz val="11"/>
      <color theme="0"/>
      <name val="Calibri"/>
    </font>
  </fonts>
  <fills count="10">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s>
  <borders count="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0" fontId="3" fillId="0" borderId="0" xfId="0" applyFont="1" applyAlignment="1">
      <alignment horizontal="left"/>
    </xf>
    <xf numFmtId="0" fontId="4" fillId="2" borderId="1" xfId="0" applyFont="1" applyFill="1" applyBorder="1" applyAlignment="1">
      <alignment vertical="center" wrapText="1"/>
    </xf>
    <xf numFmtId="0" fontId="5" fillId="2" borderId="1" xfId="0" applyFont="1" applyFill="1" applyBorder="1" applyAlignment="1">
      <alignment horizontal="right"/>
    </xf>
    <xf numFmtId="164" fontId="3" fillId="0" borderId="0" xfId="0" applyNumberFormat="1" applyFont="1"/>
    <xf numFmtId="164" fontId="2" fillId="0" borderId="0" xfId="0" applyNumberFormat="1" applyFont="1"/>
    <xf numFmtId="0" fontId="2" fillId="0" borderId="2" xfId="0" applyFont="1" applyBorder="1"/>
    <xf numFmtId="164" fontId="2" fillId="0" borderId="2" xfId="0" applyNumberFormat="1" applyFont="1" applyBorder="1"/>
    <xf numFmtId="0" fontId="2" fillId="0" borderId="3" xfId="0" applyFont="1" applyBorder="1"/>
    <xf numFmtId="164" fontId="2" fillId="0" borderId="3" xfId="0" applyNumberFormat="1" applyFont="1" applyBorder="1"/>
    <xf numFmtId="164" fontId="6" fillId="0" borderId="0" xfId="0" applyNumberFormat="1" applyFont="1"/>
    <xf numFmtId="164" fontId="2" fillId="0" borderId="4" xfId="0" applyNumberFormat="1" applyFont="1" applyBorder="1"/>
    <xf numFmtId="0" fontId="2" fillId="0" borderId="4" xfId="0" applyFont="1" applyBorder="1"/>
    <xf numFmtId="0" fontId="2" fillId="3" borderId="1" xfId="0" applyFont="1" applyFill="1" applyBorder="1"/>
    <xf numFmtId="164" fontId="5" fillId="4" borderId="1" xfId="0" applyNumberFormat="1" applyFont="1" applyFill="1" applyBorder="1" applyAlignment="1">
      <alignment horizontal="left"/>
    </xf>
    <xf numFmtId="164" fontId="9" fillId="0" borderId="0" xfId="0" applyNumberFormat="1" applyFont="1" applyAlignment="1">
      <alignment horizontal="left"/>
    </xf>
    <xf numFmtId="165" fontId="7" fillId="0" borderId="0" xfId="0" applyNumberFormat="1" applyFont="1" applyAlignment="1">
      <alignment horizontal="right"/>
    </xf>
    <xf numFmtId="164" fontId="2" fillId="5" borderId="1" xfId="0" applyNumberFormat="1" applyFont="1" applyFill="1" applyBorder="1"/>
    <xf numFmtId="164" fontId="3" fillId="0" borderId="0" xfId="0" applyNumberFormat="1" applyFont="1" applyAlignment="1">
      <alignment horizontal="left"/>
    </xf>
    <xf numFmtId="165" fontId="10" fillId="6" borderId="1" xfId="0" applyNumberFormat="1" applyFont="1" applyFill="1" applyBorder="1"/>
    <xf numFmtId="0" fontId="3" fillId="7" borderId="1" xfId="0" applyFont="1" applyFill="1" applyBorder="1"/>
    <xf numFmtId="10" fontId="7" fillId="0" borderId="0" xfId="0" applyNumberFormat="1" applyFont="1" applyAlignment="1">
      <alignment horizontal="right"/>
    </xf>
    <xf numFmtId="10" fontId="10" fillId="6" borderId="1" xfId="0" applyNumberFormat="1" applyFont="1" applyFill="1" applyBorder="1"/>
    <xf numFmtId="165" fontId="10" fillId="0" borderId="0" xfId="0" applyNumberFormat="1" applyFont="1"/>
    <xf numFmtId="165" fontId="8" fillId="0" borderId="0" xfId="0" applyNumberFormat="1" applyFont="1" applyAlignment="1">
      <alignment horizontal="right"/>
    </xf>
    <xf numFmtId="165" fontId="9" fillId="0" borderId="0" xfId="0" applyNumberFormat="1" applyFont="1" applyAlignment="1">
      <alignment horizontal="right"/>
    </xf>
    <xf numFmtId="165" fontId="11" fillId="8" borderId="1" xfId="0" applyNumberFormat="1" applyFont="1" applyFill="1" applyBorder="1"/>
    <xf numFmtId="166" fontId="3" fillId="0" borderId="0" xfId="0" applyNumberFormat="1" applyFont="1"/>
    <xf numFmtId="0" fontId="5" fillId="4" borderId="1" xfId="0" applyFont="1" applyFill="1" applyBorder="1"/>
    <xf numFmtId="166" fontId="6" fillId="0" borderId="0" xfId="0" applyNumberFormat="1" applyFont="1"/>
    <xf numFmtId="0" fontId="0" fillId="9"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abSelected="1" topLeftCell="A90" workbookViewId="0">
      <selection activeCell="O105" sqref="O105"/>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12005.415779052513</v>
      </c>
      <c r="K5" s="6">
        <f t="shared" si="4"/>
        <v>8156.1460429719991</v>
      </c>
      <c r="L5" s="6">
        <f t="shared" si="4"/>
        <v>12153.376239179275</v>
      </c>
      <c r="M5" s="6">
        <f t="shared" si="4"/>
        <v>11205.67963039481</v>
      </c>
      <c r="N5" s="6">
        <f t="shared" si="4"/>
        <v>11846.819166247453</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0.58529192909712302</v>
      </c>
      <c r="K6" s="18">
        <f t="shared" si="5"/>
        <v>-0.32062777390824404</v>
      </c>
      <c r="L6" s="18">
        <f t="shared" si="5"/>
        <v>0.49008810964727823</v>
      </c>
      <c r="M6" s="18">
        <f t="shared" si="5"/>
        <v>-7.7978052364522488E-2</v>
      </c>
      <c r="N6" s="18">
        <f t="shared" si="5"/>
        <v>5.7215586827378706E-2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0.24016441890445764</v>
      </c>
      <c r="K7" s="18">
        <f t="shared" ref="K7:N7" si="7">+IFERROR(K5/K$3,"nm")</f>
        <v>0.15619948995907587</v>
      </c>
      <c r="L7" s="18">
        <f t="shared" si="7"/>
        <v>0.21810818873803298</v>
      </c>
      <c r="M7" s="18">
        <f t="shared" si="7"/>
        <v>0.18783608689231665</v>
      </c>
      <c r="N7" s="18">
        <f t="shared" si="7"/>
        <v>0.18487598316581003</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11277.152726240716</v>
      </c>
      <c r="K11" s="6">
        <f t="shared" ref="K11:N11" si="12">K5-K8</f>
        <v>7410.2281944070555</v>
      </c>
      <c r="L11" s="6">
        <f t="shared" si="12"/>
        <v>11404.387043920568</v>
      </c>
      <c r="M11" s="6">
        <f t="shared" si="12"/>
        <v>10429.024704933645</v>
      </c>
      <c r="N11" s="6">
        <f t="shared" si="12"/>
        <v>11025.906164395617</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0.64485891572939269</v>
      </c>
      <c r="K12" s="18">
        <f t="shared" si="13"/>
        <v>-0.34289901233985642</v>
      </c>
      <c r="L12" s="18">
        <f t="shared" si="13"/>
        <v>0.5390061877619563</v>
      </c>
      <c r="M12" s="18">
        <f t="shared" si="13"/>
        <v>-8.5525187388906354E-2</v>
      </c>
      <c r="N12" s="18">
        <f t="shared" si="13"/>
        <v>5.7232720829552441E-2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0.22559575455271494</v>
      </c>
      <c r="K13" s="18">
        <f t="shared" si="14"/>
        <v>0.14191431324897863</v>
      </c>
      <c r="L13" s="18">
        <f t="shared" si="14"/>
        <v>0.20466660069309103</v>
      </c>
      <c r="M13" s="18">
        <f t="shared" si="14"/>
        <v>0.17481734756761144</v>
      </c>
      <c r="N13" s="18">
        <f t="shared" si="14"/>
        <v>0.17206519436409087</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123</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123</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126</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125</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124</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127</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128</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N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N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J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N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-1.9999884892086328</v>
      </c>
      <c r="K202" s="18">
        <f t="shared" si="318"/>
        <v>-1.8030098763726778</v>
      </c>
      <c r="L202" s="18">
        <f t="shared" si="318"/>
        <v>-1.6579977431412654</v>
      </c>
      <c r="M202" s="18">
        <f t="shared" si="318"/>
        <v>-1.583770197486535</v>
      </c>
      <c r="N202" s="18">
        <f t="shared" si="318"/>
        <v>-1.3794451962110961</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J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1935.6942959999997</v>
      </c>
      <c r="K208" s="7">
        <f t="shared" ref="K208:N208" si="330">K201-K204</f>
        <v>-1829.5345705680002</v>
      </c>
      <c r="L208" s="7">
        <f t="shared" si="330"/>
        <v>960.48932180544023</v>
      </c>
      <c r="M208" s="7">
        <f t="shared" si="330"/>
        <v>-786.15074960965728</v>
      </c>
      <c r="N208" s="7">
        <f t="shared" si="330"/>
        <v>104.45389729507593</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-1.8723273077963045</v>
      </c>
      <c r="K209" s="26">
        <f t="shared" ref="K209" si="333">+IFERROR(K208/J208-1,"nm")</f>
        <v>-1.9451567710607134</v>
      </c>
      <c r="L209" s="26">
        <f t="shared" ref="L209" si="334">+IFERROR(L208/K208-1,"nm")</f>
        <v>-1.5249910754663931</v>
      </c>
      <c r="M209" s="26">
        <f t="shared" ref="M209" si="335">+IFERROR(M208/L208-1,"nm")</f>
        <v>-1.8184898382128005</v>
      </c>
      <c r="N209" s="26">
        <f t="shared" ref="N209" si="336">+IFERROR(N208/M208-1,"nm")</f>
        <v>-1.1328675159909722</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26.884642999999997</v>
      </c>
      <c r="K210" s="26">
        <f t="shared" si="337"/>
        <v>30.988051669512195</v>
      </c>
      <c r="L210" s="26">
        <f t="shared" si="337"/>
        <v>24.281269511321447</v>
      </c>
      <c r="M210" s="26">
        <f t="shared" si="337"/>
        <v>36.134495188950723</v>
      </c>
      <c r="N210" s="26">
        <f t="shared" si="337"/>
        <v>12.310514403445179</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x14ac:dyDescent="0.25"/>
  <cols>
    <col min="1" max="1" width="48.7109375" customWidth="1"/>
    <col min="2" max="14" width="11.7109375" customWidth="1"/>
    <col min="15" max="15" width="39.85546875" customWidth="1"/>
    <col min="16" max="16" width="17.42578125" customWidth="1"/>
    <col min="17" max="26" width="8.85546875" customWidth="1"/>
  </cols>
  <sheetData>
    <row r="1" spans="1:15"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5" x14ac:dyDescent="0.25">
      <c r="A2" s="16" t="s">
        <v>73</v>
      </c>
      <c r="B2" s="16"/>
      <c r="C2" s="16"/>
      <c r="D2" s="16"/>
      <c r="E2" s="16"/>
      <c r="F2" s="16"/>
      <c r="G2" s="16"/>
      <c r="H2" s="16"/>
      <c r="I2" s="16"/>
      <c r="J2" s="15"/>
      <c r="K2" s="15"/>
      <c r="L2" s="15"/>
      <c r="M2" s="15"/>
      <c r="N2" s="15"/>
    </row>
    <row r="3" spans="1:15"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 t="shared" ref="K3:N3" si="2">J3*(1+K4)</f>
        <v>49988.319809474007</v>
      </c>
      <c r="L3" s="7">
        <f t="shared" si="2"/>
        <v>49988.319809474007</v>
      </c>
      <c r="M3" s="7">
        <f t="shared" si="2"/>
        <v>49988.319809474007</v>
      </c>
      <c r="N3" s="7">
        <f t="shared" si="2"/>
        <v>49988.319809474007</v>
      </c>
    </row>
    <row r="4" spans="1:15"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v>0</v>
      </c>
      <c r="L4" s="27">
        <v>0</v>
      </c>
      <c r="M4" s="27">
        <v>0</v>
      </c>
      <c r="N4" s="27">
        <v>0</v>
      </c>
      <c r="O4" s="1" t="s">
        <v>74</v>
      </c>
    </row>
    <row r="5" spans="1:15" x14ac:dyDescent="0.25">
      <c r="A5" s="2" t="s">
        <v>75</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12005.415779052513</v>
      </c>
      <c r="K5" s="7">
        <f>'Segmental forecast'!K5</f>
        <v>8156.1460429719991</v>
      </c>
      <c r="L5" s="7">
        <f>'Segmental forecast'!L5</f>
        <v>12153.376239179275</v>
      </c>
      <c r="M5" s="7">
        <f>'Segmental forecast'!M5</f>
        <v>11205.67963039481</v>
      </c>
      <c r="N5" s="7">
        <f>'Segmental forecast'!N5</f>
        <v>11846.819166247453</v>
      </c>
    </row>
    <row r="6" spans="1:15"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5"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11277.152726240716</v>
      </c>
      <c r="K7" s="9">
        <f t="shared" ref="K7:N7" si="3">K5-K6</f>
        <v>7410.2281944070555</v>
      </c>
      <c r="L7" s="9">
        <f t="shared" si="3"/>
        <v>11404.387043920568</v>
      </c>
      <c r="M7" s="9">
        <f t="shared" si="3"/>
        <v>10429.024704933645</v>
      </c>
      <c r="N7" s="9">
        <f t="shared" si="3"/>
        <v>11025.906164395617</v>
      </c>
    </row>
    <row r="8" spans="1:15"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N8" si="4">+IFERROR(J7/I7-1,"nm")</f>
        <v>0.64485891572939269</v>
      </c>
      <c r="K8" s="27">
        <f t="shared" si="4"/>
        <v>-0.34289901233985642</v>
      </c>
      <c r="L8" s="27">
        <f t="shared" si="4"/>
        <v>0.5390061877619563</v>
      </c>
      <c r="M8" s="27">
        <f t="shared" si="4"/>
        <v>-8.5525187388906354E-2</v>
      </c>
      <c r="N8" s="27">
        <f t="shared" si="4"/>
        <v>5.7232720829552441E-2</v>
      </c>
    </row>
    <row r="9" spans="1:15"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 t="shared" ref="J9:N9" si="5">+I9</f>
        <v>0.14677799186469706</v>
      </c>
      <c r="K9" s="27">
        <f t="shared" si="5"/>
        <v>0.14677799186469706</v>
      </c>
      <c r="L9" s="27">
        <f t="shared" si="5"/>
        <v>0.14677799186469706</v>
      </c>
      <c r="M9" s="27">
        <f t="shared" si="5"/>
        <v>0.14677799186469706</v>
      </c>
      <c r="N9" s="27">
        <f t="shared" si="5"/>
        <v>0.14677799186469706</v>
      </c>
    </row>
    <row r="10" spans="1:15"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v>205</v>
      </c>
      <c r="K10" s="6">
        <v>205</v>
      </c>
      <c r="L10" s="6">
        <v>205</v>
      </c>
      <c r="M10" s="6">
        <v>205</v>
      </c>
      <c r="N10" s="6">
        <v>205</v>
      </c>
    </row>
    <row r="11" spans="1:15" x14ac:dyDescent="0.25">
      <c r="A11" s="8" t="s">
        <v>76</v>
      </c>
      <c r="B11" s="9">
        <f t="shared" ref="B11:N11" si="6">B7-B10</f>
        <v>4205</v>
      </c>
      <c r="C11" s="9">
        <f t="shared" si="6"/>
        <v>4623</v>
      </c>
      <c r="D11" s="9">
        <f t="shared" si="6"/>
        <v>4886</v>
      </c>
      <c r="E11" s="9">
        <f t="shared" si="6"/>
        <v>4325</v>
      </c>
      <c r="F11" s="9">
        <f t="shared" si="6"/>
        <v>4801</v>
      </c>
      <c r="G11" s="9">
        <f t="shared" si="6"/>
        <v>2887</v>
      </c>
      <c r="H11" s="9">
        <f t="shared" si="6"/>
        <v>6661</v>
      </c>
      <c r="I11" s="9">
        <f t="shared" si="6"/>
        <v>6651</v>
      </c>
      <c r="J11" s="9">
        <f t="shared" si="6"/>
        <v>11072.152726240716</v>
      </c>
      <c r="K11" s="9">
        <f t="shared" si="6"/>
        <v>7205.2281944070555</v>
      </c>
      <c r="L11" s="9">
        <f t="shared" si="6"/>
        <v>11199.387043920568</v>
      </c>
      <c r="M11" s="9">
        <f t="shared" si="6"/>
        <v>10224.024704933645</v>
      </c>
      <c r="N11" s="9">
        <f t="shared" si="6"/>
        <v>10820.906164395617</v>
      </c>
    </row>
    <row r="12" spans="1:15"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 t="shared" ref="J12:N12" si="7">I12*(1+J13)</f>
        <v>660.05499999999995</v>
      </c>
      <c r="K12" s="6">
        <f t="shared" si="7"/>
        <v>720.12000499999988</v>
      </c>
      <c r="L12" s="6">
        <f t="shared" si="7"/>
        <v>785.65092545499988</v>
      </c>
      <c r="M12" s="6">
        <f t="shared" si="7"/>
        <v>857.14515967140483</v>
      </c>
      <c r="N12" s="6">
        <f t="shared" si="7"/>
        <v>935.1453692015026</v>
      </c>
    </row>
    <row r="13" spans="1:15" x14ac:dyDescent="0.25">
      <c r="A13" s="17" t="s">
        <v>77</v>
      </c>
      <c r="B13" s="27">
        <f t="shared" ref="B13:I13" si="8">B12/B11</f>
        <v>0.22164090368608799</v>
      </c>
      <c r="C13" s="27">
        <f t="shared" si="8"/>
        <v>0.18667531905688947</v>
      </c>
      <c r="D13" s="27">
        <f t="shared" si="8"/>
        <v>0.13221449038067951</v>
      </c>
      <c r="E13" s="27">
        <f t="shared" si="8"/>
        <v>0.55306358381502885</v>
      </c>
      <c r="F13" s="27">
        <f t="shared" si="8"/>
        <v>0.16079983336804832</v>
      </c>
      <c r="G13" s="27">
        <f t="shared" si="8"/>
        <v>0.12054035330793211</v>
      </c>
      <c r="H13" s="27">
        <f t="shared" si="8"/>
        <v>0.14021918630836211</v>
      </c>
      <c r="I13" s="27">
        <f t="shared" si="8"/>
        <v>9.0963764847391368E-2</v>
      </c>
      <c r="J13" s="28">
        <v>9.0999999999999998E-2</v>
      </c>
      <c r="K13" s="28">
        <v>9.0999999999999998E-2</v>
      </c>
      <c r="L13" s="28">
        <v>9.0999999999999998E-2</v>
      </c>
      <c r="M13" s="28">
        <v>9.0999999999999998E-2</v>
      </c>
      <c r="N13" s="28">
        <v>9.0999999999999998E-2</v>
      </c>
    </row>
    <row r="14" spans="1:15" x14ac:dyDescent="0.25">
      <c r="A14" s="10" t="s">
        <v>78</v>
      </c>
      <c r="B14" s="11">
        <f t="shared" ref="B14:N14" si="9">B11-B12</f>
        <v>3273</v>
      </c>
      <c r="C14" s="11">
        <f t="shared" si="9"/>
        <v>3760</v>
      </c>
      <c r="D14" s="11">
        <f t="shared" si="9"/>
        <v>4240</v>
      </c>
      <c r="E14" s="11">
        <f t="shared" si="9"/>
        <v>1933</v>
      </c>
      <c r="F14" s="11">
        <f t="shared" si="9"/>
        <v>4029</v>
      </c>
      <c r="G14" s="11">
        <f t="shared" si="9"/>
        <v>2539</v>
      </c>
      <c r="H14" s="11">
        <f t="shared" si="9"/>
        <v>5727</v>
      </c>
      <c r="I14" s="11">
        <f t="shared" si="9"/>
        <v>6046</v>
      </c>
      <c r="J14" s="11">
        <f t="shared" si="9"/>
        <v>10412.097726240716</v>
      </c>
      <c r="K14" s="11">
        <f t="shared" si="9"/>
        <v>6485.1081894070558</v>
      </c>
      <c r="L14" s="11">
        <f t="shared" si="9"/>
        <v>10413.736118465567</v>
      </c>
      <c r="M14" s="11">
        <f t="shared" si="9"/>
        <v>9366.8795452622398</v>
      </c>
      <c r="N14" s="11">
        <f t="shared" si="9"/>
        <v>9885.7607951941154</v>
      </c>
    </row>
    <row r="15" spans="1:15" x14ac:dyDescent="0.25">
      <c r="A15" s="1" t="s">
        <v>79</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v>1610.8</v>
      </c>
      <c r="K15" s="6">
        <v>1610.8</v>
      </c>
      <c r="L15" s="6">
        <v>1610.8</v>
      </c>
      <c r="M15" s="6">
        <v>1610.8</v>
      </c>
      <c r="N15" s="6">
        <v>1610.8</v>
      </c>
    </row>
    <row r="16" spans="1:15" x14ac:dyDescent="0.25">
      <c r="A16" s="1" t="s">
        <v>80</v>
      </c>
      <c r="B16" s="29">
        <f t="shared" ref="B16:N16" si="10">B14/B15</f>
        <v>1.8504070556309362</v>
      </c>
      <c r="C16" s="29">
        <f t="shared" si="10"/>
        <v>2.1578192252510759</v>
      </c>
      <c r="D16" s="29">
        <f t="shared" si="10"/>
        <v>2.5059101654846336</v>
      </c>
      <c r="E16" s="29">
        <f t="shared" si="10"/>
        <v>1.1650895063588693</v>
      </c>
      <c r="F16" s="29">
        <f t="shared" si="10"/>
        <v>2.4894957983193278</v>
      </c>
      <c r="G16" s="29">
        <f t="shared" si="10"/>
        <v>1.5952500628298569</v>
      </c>
      <c r="H16" s="29">
        <f t="shared" si="10"/>
        <v>3.5584689946563937</v>
      </c>
      <c r="I16" s="29">
        <f t="shared" si="10"/>
        <v>3.7534144524459898</v>
      </c>
      <c r="J16" s="29">
        <f t="shared" si="10"/>
        <v>6.4639295544081925</v>
      </c>
      <c r="K16" s="29">
        <f t="shared" si="10"/>
        <v>4.0260170036050758</v>
      </c>
      <c r="L16" s="29">
        <f t="shared" si="10"/>
        <v>6.4649466839244898</v>
      </c>
      <c r="M16" s="29">
        <f t="shared" si="10"/>
        <v>5.8150481408382415</v>
      </c>
      <c r="N16" s="29">
        <f t="shared" si="10"/>
        <v>6.1371745686578816</v>
      </c>
    </row>
    <row r="17" spans="1:14" x14ac:dyDescent="0.25">
      <c r="A17" s="1" t="s">
        <v>81</v>
      </c>
      <c r="B17" s="29">
        <f>Historicals!B15</f>
        <v>1.85</v>
      </c>
      <c r="C17" s="29">
        <f>Historicals!C15</f>
        <v>2.16</v>
      </c>
      <c r="D17" s="29">
        <f>Historicals!D15</f>
        <v>2.5099999999999998</v>
      </c>
      <c r="E17" s="29">
        <f>Historicals!E15</f>
        <v>1.17</v>
      </c>
      <c r="F17" s="29">
        <f>Historicals!F15</f>
        <v>2.4900000000000002</v>
      </c>
      <c r="G17" s="29">
        <f>Historicals!G15</f>
        <v>1.6</v>
      </c>
      <c r="H17" s="29">
        <f>Historicals!H15</f>
        <v>3.56</v>
      </c>
      <c r="I17" s="29">
        <f>Historicals!I15</f>
        <v>3.75</v>
      </c>
      <c r="J17" s="29">
        <f t="shared" ref="J17:N17" si="11">I17*(1+J18)</f>
        <v>3.75</v>
      </c>
      <c r="K17" s="29">
        <f t="shared" si="11"/>
        <v>3.75</v>
      </c>
      <c r="L17" s="29">
        <f t="shared" si="11"/>
        <v>3.75</v>
      </c>
      <c r="M17" s="29">
        <f t="shared" si="11"/>
        <v>3.75</v>
      </c>
      <c r="N17" s="29">
        <f t="shared" si="11"/>
        <v>3.75</v>
      </c>
    </row>
    <row r="18" spans="1:14" x14ac:dyDescent="0.25">
      <c r="A18" s="17" t="s">
        <v>21</v>
      </c>
      <c r="B18" s="27" t="str">
        <f t="shared" ref="B18:I18" si="12">+IFERROR(B17/A17-1,"nm")</f>
        <v>nm</v>
      </c>
      <c r="C18" s="27">
        <f t="shared" si="12"/>
        <v>0.16756756756756763</v>
      </c>
      <c r="D18" s="27">
        <f t="shared" si="12"/>
        <v>0.16203703703703676</v>
      </c>
      <c r="E18" s="27">
        <f t="shared" si="12"/>
        <v>-0.53386454183266929</v>
      </c>
      <c r="F18" s="27">
        <f t="shared" si="12"/>
        <v>1.1282051282051286</v>
      </c>
      <c r="G18" s="27">
        <f t="shared" si="12"/>
        <v>-0.35742971887550201</v>
      </c>
      <c r="H18" s="27">
        <f t="shared" si="12"/>
        <v>1.2250000000000001</v>
      </c>
      <c r="I18" s="27">
        <f t="shared" si="12"/>
        <v>5.3370786516854007E-2</v>
      </c>
      <c r="J18" s="27">
        <v>0</v>
      </c>
      <c r="K18" s="27">
        <v>0</v>
      </c>
      <c r="L18" s="27">
        <v>0</v>
      </c>
      <c r="M18" s="27">
        <v>0</v>
      </c>
      <c r="N18" s="27">
        <v>0</v>
      </c>
    </row>
    <row r="19" spans="1:14" x14ac:dyDescent="0.25">
      <c r="A19" s="17" t="s">
        <v>82</v>
      </c>
      <c r="B19" s="27">
        <f t="shared" ref="B19:N19" si="13">B17/B16</f>
        <v>0.99978001833180574</v>
      </c>
      <c r="C19" s="27">
        <f t="shared" si="13"/>
        <v>1.0010106382978725</v>
      </c>
      <c r="D19" s="27">
        <f t="shared" si="13"/>
        <v>1.0016320754716981</v>
      </c>
      <c r="E19" s="27">
        <f t="shared" si="13"/>
        <v>1.0042146921883082</v>
      </c>
      <c r="F19" s="27">
        <f t="shared" si="13"/>
        <v>1.0002025316455696</v>
      </c>
      <c r="G19" s="27">
        <f t="shared" si="13"/>
        <v>1.0029775502166207</v>
      </c>
      <c r="H19" s="27">
        <f t="shared" si="13"/>
        <v>1.0004302427099703</v>
      </c>
      <c r="I19" s="27">
        <f t="shared" si="13"/>
        <v>0.99909030764141571</v>
      </c>
      <c r="J19" s="27">
        <f t="shared" si="13"/>
        <v>0.58014246108895484</v>
      </c>
      <c r="K19" s="27">
        <f t="shared" si="13"/>
        <v>0.93144166968050113</v>
      </c>
      <c r="L19" s="27">
        <f t="shared" si="13"/>
        <v>0.58005118732450167</v>
      </c>
      <c r="M19" s="27">
        <f t="shared" si="13"/>
        <v>0.64487858211599192</v>
      </c>
      <c r="N19" s="27">
        <f t="shared" si="13"/>
        <v>0.61103036226979524</v>
      </c>
    </row>
    <row r="20" spans="1:14" x14ac:dyDescent="0.25">
      <c r="A20" s="30" t="s">
        <v>83</v>
      </c>
      <c r="B20" s="16"/>
      <c r="C20" s="16"/>
      <c r="D20" s="16"/>
      <c r="E20" s="16"/>
      <c r="F20" s="16"/>
      <c r="G20" s="16"/>
      <c r="H20" s="16"/>
      <c r="I20" s="16"/>
      <c r="J20" s="15"/>
      <c r="K20" s="15"/>
      <c r="L20" s="15"/>
      <c r="M20" s="15"/>
      <c r="N20" s="15"/>
    </row>
    <row r="21" spans="1:14" ht="15.75" customHeight="1" x14ac:dyDescent="0.25">
      <c r="A21" s="1" t="s">
        <v>84</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v>8574</v>
      </c>
      <c r="K21" s="6">
        <v>8574</v>
      </c>
      <c r="L21" s="6">
        <v>8574</v>
      </c>
      <c r="M21" s="6">
        <v>8574</v>
      </c>
      <c r="N21" s="6">
        <v>8574</v>
      </c>
    </row>
    <row r="22" spans="1:14" ht="15.75" customHeight="1" x14ac:dyDescent="0.25">
      <c r="A22" s="1" t="s">
        <v>85</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4" ht="15.75" customHeight="1" x14ac:dyDescent="0.25">
      <c r="A23" s="1" t="s">
        <v>86</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v>9729</v>
      </c>
      <c r="K23" s="6">
        <v>9729</v>
      </c>
      <c r="L23" s="6">
        <v>9729</v>
      </c>
      <c r="M23" s="6">
        <v>9729</v>
      </c>
      <c r="N23" s="6">
        <v>9729</v>
      </c>
    </row>
    <row r="24" spans="1:14" ht="15.75" customHeight="1" x14ac:dyDescent="0.25">
      <c r="A24" s="17" t="s">
        <v>87</v>
      </c>
      <c r="B24" s="27">
        <f t="shared" ref="B24:I24" si="14">+IFERROR(B23/B$3,"nm")</f>
        <v>0.18182412339466031</v>
      </c>
      <c r="C24" s="27">
        <f t="shared" si="14"/>
        <v>0.1818631084754139</v>
      </c>
      <c r="D24" s="27">
        <f t="shared" si="14"/>
        <v>0.19458515283842795</v>
      </c>
      <c r="E24" s="27">
        <f t="shared" si="14"/>
        <v>0.17803665137236585</v>
      </c>
      <c r="F24" s="27">
        <f t="shared" si="14"/>
        <v>0.18615947030702765</v>
      </c>
      <c r="G24" s="27">
        <f t="shared" si="14"/>
        <v>0.21035745795791783</v>
      </c>
      <c r="H24" s="27">
        <f t="shared" si="14"/>
        <v>0.19042166240064665</v>
      </c>
      <c r="I24" s="27">
        <f t="shared" si="14"/>
        <v>0.20828516377649325</v>
      </c>
      <c r="J24" s="28">
        <f t="shared" ref="J24:N24" si="15">+IFERROR(J22/J$3,"nm")</f>
        <v>8.8480669421534222E-2</v>
      </c>
      <c r="K24" s="28">
        <f t="shared" si="15"/>
        <v>8.8480669421534222E-2</v>
      </c>
      <c r="L24" s="28">
        <f t="shared" si="15"/>
        <v>8.8480669421534222E-2</v>
      </c>
      <c r="M24" s="28">
        <f t="shared" si="15"/>
        <v>8.8480669421534222E-2</v>
      </c>
      <c r="N24" s="28">
        <f t="shared" si="15"/>
        <v>8.8480669421534222E-2</v>
      </c>
    </row>
    <row r="25" spans="1:14" ht="15.75" customHeight="1" x14ac:dyDescent="0.25">
      <c r="A25" s="1" t="s">
        <v>88</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4" ht="15.75" customHeight="1" x14ac:dyDescent="0.25">
      <c r="A26" s="1" t="s">
        <v>89</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4" ht="15.75" customHeight="1" x14ac:dyDescent="0.25">
      <c r="A27" s="1" t="s">
        <v>90</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4"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4"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4" ht="15.75" customHeight="1" x14ac:dyDescent="0.25">
      <c r="A30" s="1" t="s">
        <v>91</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4" ht="15.75" customHeight="1" x14ac:dyDescent="0.25">
      <c r="A31" s="10" t="s">
        <v>92</v>
      </c>
      <c r="B31" s="11">
        <f t="shared" ref="B31:N31" si="16">B21+B22+B23+B25+B26+B27+B28+B29+B30</f>
        <v>19466</v>
      </c>
      <c r="C31" s="11">
        <f t="shared" si="16"/>
        <v>19205</v>
      </c>
      <c r="D31" s="11">
        <f t="shared" si="16"/>
        <v>21211</v>
      </c>
      <c r="E31" s="11">
        <f t="shared" si="16"/>
        <v>20257</v>
      </c>
      <c r="F31" s="11">
        <f t="shared" si="16"/>
        <v>21105</v>
      </c>
      <c r="G31" s="11">
        <f t="shared" si="16"/>
        <v>29094</v>
      </c>
      <c r="H31" s="11">
        <f t="shared" si="16"/>
        <v>34904</v>
      </c>
      <c r="I31" s="11">
        <f t="shared" si="16"/>
        <v>36963</v>
      </c>
      <c r="J31" s="11">
        <f t="shared" si="16"/>
        <v>36963</v>
      </c>
      <c r="K31" s="11">
        <f t="shared" si="16"/>
        <v>36963</v>
      </c>
      <c r="L31" s="11">
        <f t="shared" si="16"/>
        <v>36963</v>
      </c>
      <c r="M31" s="11">
        <f t="shared" si="16"/>
        <v>36963</v>
      </c>
      <c r="N31" s="11">
        <f t="shared" si="16"/>
        <v>36963</v>
      </c>
    </row>
    <row r="32" spans="1:14" ht="15.75" customHeight="1" x14ac:dyDescent="0.25">
      <c r="A32" s="1" t="s">
        <v>93</v>
      </c>
      <c r="B32" s="6">
        <f t="shared" ref="B32:N32" si="17">B34+B33</f>
        <v>181</v>
      </c>
      <c r="C32" s="6">
        <f t="shared" si="17"/>
        <v>45</v>
      </c>
      <c r="D32" s="6">
        <f t="shared" si="17"/>
        <v>331</v>
      </c>
      <c r="E32" s="6">
        <f t="shared" si="17"/>
        <v>342</v>
      </c>
      <c r="F32" s="6">
        <f t="shared" si="17"/>
        <v>15</v>
      </c>
      <c r="G32" s="6">
        <f t="shared" si="17"/>
        <v>251</v>
      </c>
      <c r="H32" s="6">
        <f t="shared" si="17"/>
        <v>2</v>
      </c>
      <c r="I32" s="6">
        <f t="shared" si="17"/>
        <v>510</v>
      </c>
      <c r="J32" s="6">
        <f t="shared" si="17"/>
        <v>510</v>
      </c>
      <c r="K32" s="6">
        <f t="shared" si="17"/>
        <v>510</v>
      </c>
      <c r="L32" s="6">
        <f t="shared" si="17"/>
        <v>510</v>
      </c>
      <c r="M32" s="6">
        <f t="shared" si="17"/>
        <v>510</v>
      </c>
      <c r="N32" s="6">
        <f t="shared" si="17"/>
        <v>510</v>
      </c>
    </row>
    <row r="33" spans="1:26"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6"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6" ht="15.75" customHeight="1" x14ac:dyDescent="0.25">
      <c r="A35" s="1" t="s">
        <v>94</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6"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6"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6" ht="15.75" customHeight="1" x14ac:dyDescent="0.25">
      <c r="A38" s="1" t="s">
        <v>95</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6" ht="15.75" customHeight="1" x14ac:dyDescent="0.25">
      <c r="A39" s="1" t="s">
        <v>96</v>
      </c>
      <c r="B39" s="6">
        <f t="shared" ref="B39:N39" si="18">SUM(B40:B42)</f>
        <v>12707</v>
      </c>
      <c r="C39" s="6">
        <f t="shared" si="18"/>
        <v>12258</v>
      </c>
      <c r="D39" s="6">
        <f t="shared" si="18"/>
        <v>12407</v>
      </c>
      <c r="E39" s="6">
        <f t="shared" si="18"/>
        <v>9812</v>
      </c>
      <c r="F39" s="6">
        <f t="shared" si="18"/>
        <v>9040</v>
      </c>
      <c r="G39" s="6">
        <f t="shared" si="18"/>
        <v>8055</v>
      </c>
      <c r="H39" s="6">
        <f t="shared" si="18"/>
        <v>12767</v>
      </c>
      <c r="I39" s="6">
        <f t="shared" si="18"/>
        <v>15281</v>
      </c>
      <c r="J39" s="6">
        <f t="shared" si="18"/>
        <v>15281</v>
      </c>
      <c r="K39" s="6">
        <f t="shared" si="18"/>
        <v>15281</v>
      </c>
      <c r="L39" s="6">
        <f t="shared" si="18"/>
        <v>15281</v>
      </c>
      <c r="M39" s="6">
        <f t="shared" si="18"/>
        <v>15281</v>
      </c>
      <c r="N39" s="6">
        <f t="shared" si="18"/>
        <v>15281</v>
      </c>
    </row>
    <row r="40" spans="1:26" ht="15.75" customHeight="1" x14ac:dyDescent="0.25">
      <c r="A40" s="3" t="s">
        <v>97</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6" ht="15.75" customHeight="1" x14ac:dyDescent="0.25">
      <c r="A41" s="3" t="s">
        <v>98</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v>3476</v>
      </c>
      <c r="K41" s="6">
        <v>3476</v>
      </c>
      <c r="L41" s="6">
        <v>3476</v>
      </c>
      <c r="M41" s="6">
        <v>3476</v>
      </c>
      <c r="N41" s="6">
        <v>3476</v>
      </c>
    </row>
    <row r="42" spans="1:26" ht="15.75" customHeight="1" x14ac:dyDescent="0.25">
      <c r="A42" s="3" t="s">
        <v>99</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6" ht="15.75" customHeight="1" x14ac:dyDescent="0.25">
      <c r="A43" s="10" t="s">
        <v>100</v>
      </c>
      <c r="B43" s="11">
        <f t="shared" ref="B43:N43" si="19">B32+B35+B36+B37+B38+B39</f>
        <v>19466</v>
      </c>
      <c r="C43" s="11">
        <f t="shared" si="19"/>
        <v>19205</v>
      </c>
      <c r="D43" s="11">
        <f t="shared" si="19"/>
        <v>21211</v>
      </c>
      <c r="E43" s="11">
        <f t="shared" si="19"/>
        <v>20257</v>
      </c>
      <c r="F43" s="11">
        <f t="shared" si="19"/>
        <v>21105</v>
      </c>
      <c r="G43" s="11">
        <f t="shared" si="19"/>
        <v>29094</v>
      </c>
      <c r="H43" s="11">
        <f t="shared" si="19"/>
        <v>34904</v>
      </c>
      <c r="I43" s="11">
        <f t="shared" si="19"/>
        <v>36963</v>
      </c>
      <c r="J43" s="11">
        <f t="shared" si="19"/>
        <v>36963</v>
      </c>
      <c r="K43" s="11">
        <f t="shared" si="19"/>
        <v>36963</v>
      </c>
      <c r="L43" s="11">
        <f t="shared" si="19"/>
        <v>36963</v>
      </c>
      <c r="M43" s="11">
        <f t="shared" si="19"/>
        <v>36963</v>
      </c>
      <c r="N43" s="11">
        <f t="shared" si="19"/>
        <v>36963</v>
      </c>
    </row>
    <row r="44" spans="1:26" ht="15.75" customHeight="1" x14ac:dyDescent="0.25">
      <c r="A44" s="31" t="s">
        <v>101</v>
      </c>
      <c r="B44" s="31"/>
      <c r="C44" s="31"/>
      <c r="D44" s="31"/>
      <c r="E44" s="31"/>
      <c r="F44" s="31"/>
      <c r="G44" s="31"/>
      <c r="H44" s="31"/>
      <c r="I44" s="31"/>
      <c r="J44" s="31"/>
      <c r="K44" s="31"/>
      <c r="L44" s="31"/>
      <c r="M44" s="31"/>
      <c r="N44" s="31"/>
      <c r="O44" s="2"/>
      <c r="P44" s="2"/>
      <c r="Q44" s="2"/>
      <c r="R44" s="2"/>
      <c r="S44" s="2"/>
      <c r="T44" s="2"/>
      <c r="U44" s="2"/>
      <c r="V44" s="2"/>
      <c r="W44" s="2"/>
      <c r="X44" s="2"/>
      <c r="Y44" s="2"/>
      <c r="Z44" s="2"/>
    </row>
    <row r="45" spans="1:26" ht="15.75" customHeight="1" x14ac:dyDescent="0.25">
      <c r="A45" s="30" t="s">
        <v>102</v>
      </c>
      <c r="B45" s="16"/>
      <c r="C45" s="16"/>
      <c r="D45" s="16"/>
      <c r="E45" s="16"/>
      <c r="F45" s="16"/>
      <c r="G45" s="16"/>
      <c r="H45" s="16"/>
      <c r="I45" s="16"/>
      <c r="J45" s="15"/>
      <c r="K45" s="15"/>
      <c r="L45" s="15"/>
      <c r="M45" s="15"/>
      <c r="N45" s="15"/>
    </row>
    <row r="46" spans="1:26"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11277.152726240716</v>
      </c>
      <c r="K46" s="7">
        <f>'Segmental forecast'!K11</f>
        <v>7410.2281944070555</v>
      </c>
      <c r="L46" s="7">
        <f>'Segmental forecast'!L11</f>
        <v>11404.387043920568</v>
      </c>
      <c r="M46" s="7">
        <f>'Segmental forecast'!M11</f>
        <v>10429.024704933645</v>
      </c>
      <c r="N46" s="7">
        <f>'Segmental forecast'!N11</f>
        <v>11025.906164395617</v>
      </c>
    </row>
    <row r="47" spans="1:26"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6" ht="15.75" customHeight="1" x14ac:dyDescent="0.25">
      <c r="A48" s="1" t="s">
        <v>103</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6" ht="15.75" customHeight="1" x14ac:dyDescent="0.25">
      <c r="A49" s="2" t="s">
        <v>104</v>
      </c>
      <c r="B49" s="7">
        <f t="shared" ref="B49:N49" si="20">B46-B48</f>
        <v>2971</v>
      </c>
      <c r="C49" s="7">
        <f t="shared" si="20"/>
        <v>3894</v>
      </c>
      <c r="D49" s="7">
        <f t="shared" si="20"/>
        <v>4242</v>
      </c>
      <c r="E49" s="7">
        <f t="shared" si="20"/>
        <v>3850</v>
      </c>
      <c r="F49" s="7">
        <f t="shared" si="20"/>
        <v>4093</v>
      </c>
      <c r="G49" s="7">
        <f t="shared" si="20"/>
        <v>1948</v>
      </c>
      <c r="H49" s="7">
        <f t="shared" si="20"/>
        <v>5746</v>
      </c>
      <c r="I49" s="7">
        <f t="shared" si="20"/>
        <v>5625</v>
      </c>
      <c r="J49" s="7">
        <f t="shared" si="20"/>
        <v>10046.152726240716</v>
      </c>
      <c r="K49" s="7">
        <f t="shared" si="20"/>
        <v>6179.2281944070555</v>
      </c>
      <c r="L49" s="7">
        <f t="shared" si="20"/>
        <v>10173.387043920568</v>
      </c>
      <c r="M49" s="7">
        <f t="shared" si="20"/>
        <v>9198.0247049336449</v>
      </c>
      <c r="N49" s="7">
        <f t="shared" si="20"/>
        <v>9794.9061643956175</v>
      </c>
    </row>
    <row r="50" spans="1:16" ht="15.75" customHeight="1" x14ac:dyDescent="0.25">
      <c r="A50" s="1" t="s">
        <v>105</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v>290</v>
      </c>
      <c r="K50" s="6">
        <v>290</v>
      </c>
      <c r="L50" s="6">
        <v>290</v>
      </c>
      <c r="M50" s="6">
        <v>290</v>
      </c>
      <c r="N50" s="6">
        <v>290</v>
      </c>
    </row>
    <row r="51" spans="1:16" ht="15.75" customHeight="1" x14ac:dyDescent="0.25">
      <c r="A51" s="1" t="s">
        <v>106</v>
      </c>
      <c r="B51" s="6">
        <v>2443</v>
      </c>
      <c r="C51" s="6">
        <f t="shared" ref="C51:N51" si="21">B23-C23</f>
        <v>-324</v>
      </c>
      <c r="D51" s="6">
        <f t="shared" si="21"/>
        <v>-796</v>
      </c>
      <c r="E51" s="6">
        <f t="shared" si="21"/>
        <v>204</v>
      </c>
      <c r="F51" s="6">
        <f t="shared" si="21"/>
        <v>-802</v>
      </c>
      <c r="G51" s="6">
        <f t="shared" si="21"/>
        <v>-586</v>
      </c>
      <c r="H51" s="6">
        <f t="shared" si="21"/>
        <v>-613</v>
      </c>
      <c r="I51" s="6">
        <f t="shared" si="21"/>
        <v>-1248</v>
      </c>
      <c r="J51" s="6">
        <f t="shared" si="21"/>
        <v>0</v>
      </c>
      <c r="K51" s="6">
        <f t="shared" si="21"/>
        <v>0</v>
      </c>
      <c r="L51" s="6">
        <f t="shared" si="21"/>
        <v>0</v>
      </c>
      <c r="M51" s="6">
        <f t="shared" si="21"/>
        <v>0</v>
      </c>
      <c r="N51" s="6">
        <f t="shared" si="21"/>
        <v>0</v>
      </c>
    </row>
    <row r="52" spans="1:16" ht="15.75" customHeight="1" x14ac:dyDescent="0.25">
      <c r="A52" s="1" t="s">
        <v>27</v>
      </c>
      <c r="B52" s="6">
        <f>-'Segmental forecast'!B14</f>
        <v>-963</v>
      </c>
      <c r="C52" s="6">
        <f>-'Segmental forecast'!C14</f>
        <v>-1143</v>
      </c>
      <c r="D52" s="6">
        <f>-'Segmental forecast'!D14</f>
        <v>-1105</v>
      </c>
      <c r="E52" s="6">
        <f>-'Segmental forecast'!E14</f>
        <v>-1028</v>
      </c>
      <c r="F52" s="6">
        <f>-'Segmental forecast'!F14</f>
        <v>-1119</v>
      </c>
      <c r="G52" s="6">
        <f>-'Segmental forecast'!G14</f>
        <v>-1086</v>
      </c>
      <c r="H52" s="6">
        <f>-'Segmental forecast'!H14</f>
        <v>-695</v>
      </c>
      <c r="I52" s="6">
        <f>-'Segmental forecast'!I14</f>
        <v>-758</v>
      </c>
      <c r="J52" s="6">
        <f>-'Segmental forecast'!J14</f>
        <v>-886.92114347579206</v>
      </c>
      <c r="K52" s="6">
        <f>-'Segmental forecast'!K14</f>
        <v>-935.40314277899995</v>
      </c>
      <c r="L52" s="6">
        <f>-'Segmental forecast'!L14</f>
        <v>-819.006244450542</v>
      </c>
      <c r="M52" s="6">
        <f>-'Segmental forecast'!M14</f>
        <v>-852.20568550943881</v>
      </c>
      <c r="N52" s="6">
        <f>-'Segmental forecast'!N14</f>
        <v>-890.76000319542857</v>
      </c>
    </row>
    <row r="53" spans="1:16" ht="15.75" customHeight="1" x14ac:dyDescent="0.25">
      <c r="A53" s="2" t="s">
        <v>107</v>
      </c>
      <c r="B53" s="7">
        <f t="shared" ref="B53:I53" si="22">+B49+B47-B50+B51+B52</f>
        <v>5004</v>
      </c>
      <c r="C53" s="7">
        <f t="shared" si="22"/>
        <v>3006</v>
      </c>
      <c r="D53" s="7">
        <f t="shared" si="22"/>
        <v>2949</v>
      </c>
      <c r="E53" s="7">
        <f t="shared" si="22"/>
        <v>3648</v>
      </c>
      <c r="F53" s="7">
        <f t="shared" si="22"/>
        <v>2724</v>
      </c>
      <c r="G53" s="7">
        <f t="shared" si="22"/>
        <v>857</v>
      </c>
      <c r="H53" s="7">
        <f t="shared" si="22"/>
        <v>4889</v>
      </c>
      <c r="I53" s="7">
        <f t="shared" si="22"/>
        <v>4046</v>
      </c>
      <c r="J53" s="7">
        <f t="shared" ref="J53:N53" si="23">J49+J47-J52-J51</f>
        <v>11661.336922528306</v>
      </c>
      <c r="K53" s="7">
        <f t="shared" si="23"/>
        <v>7860.5491857509987</v>
      </c>
      <c r="L53" s="7">
        <f t="shared" si="23"/>
        <v>11741.382483629817</v>
      </c>
      <c r="M53" s="7">
        <f t="shared" si="23"/>
        <v>10826.885315904248</v>
      </c>
      <c r="N53" s="7">
        <f t="shared" si="23"/>
        <v>11506.579169442881</v>
      </c>
    </row>
    <row r="54" spans="1:16" ht="15.75" customHeight="1" x14ac:dyDescent="0.25">
      <c r="A54" s="1" t="s">
        <v>108</v>
      </c>
      <c r="B54" s="6">
        <f>+Historicals!B76-(+B47+B51+B49)</f>
        <v>-1340</v>
      </c>
      <c r="C54" s="6">
        <f>+Historicals!C76-(+C47+C51+C49)</f>
        <v>-1123</v>
      </c>
      <c r="D54" s="6">
        <f>+Historicals!D76-(+D47+D51+D49)</f>
        <v>-306</v>
      </c>
      <c r="E54" s="6">
        <f>+Historicals!E76-(+E47+E51+E49)</f>
        <v>154</v>
      </c>
      <c r="F54" s="6">
        <f>+Historicals!F76-(+F47+F51+F49)</f>
        <v>1907</v>
      </c>
      <c r="G54" s="6">
        <f>+Historicals!G76-(+G47+G51+G49)</f>
        <v>402</v>
      </c>
      <c r="H54" s="6">
        <f>+Historicals!H76-(+H47+H51+H49)</f>
        <v>780</v>
      </c>
      <c r="I54" s="6">
        <f>+Historicals!I76-(+I47+I51+I49)</f>
        <v>94</v>
      </c>
      <c r="J54" s="6">
        <v>94</v>
      </c>
      <c r="K54" s="6">
        <v>94</v>
      </c>
      <c r="L54" s="6">
        <v>94</v>
      </c>
      <c r="M54" s="6">
        <v>94</v>
      </c>
      <c r="N54" s="6">
        <v>94</v>
      </c>
      <c r="P54" s="6"/>
    </row>
    <row r="55" spans="1:16" ht="15.75" customHeight="1" x14ac:dyDescent="0.25">
      <c r="A55" s="14" t="s">
        <v>109</v>
      </c>
      <c r="B55" s="13">
        <f t="shared" ref="B55:N55" si="24">+B49+B47+B51+B54</f>
        <v>4680</v>
      </c>
      <c r="C55" s="13">
        <f t="shared" si="24"/>
        <v>3096</v>
      </c>
      <c r="D55" s="13">
        <f t="shared" si="24"/>
        <v>3846</v>
      </c>
      <c r="E55" s="13">
        <f t="shared" si="24"/>
        <v>4955</v>
      </c>
      <c r="F55" s="13">
        <f t="shared" si="24"/>
        <v>5903</v>
      </c>
      <c r="G55" s="13">
        <f t="shared" si="24"/>
        <v>2485</v>
      </c>
      <c r="H55" s="13">
        <f t="shared" si="24"/>
        <v>6657</v>
      </c>
      <c r="I55" s="13">
        <f t="shared" si="24"/>
        <v>5188</v>
      </c>
      <c r="J55" s="13">
        <f t="shared" si="24"/>
        <v>10868.415779052513</v>
      </c>
      <c r="K55" s="13">
        <f t="shared" si="24"/>
        <v>7019.1460429719991</v>
      </c>
      <c r="L55" s="13">
        <f t="shared" si="24"/>
        <v>11016.376239179275</v>
      </c>
      <c r="M55" s="13">
        <f t="shared" si="24"/>
        <v>10068.67963039481</v>
      </c>
      <c r="N55" s="13">
        <f t="shared" si="24"/>
        <v>10709.819166247453</v>
      </c>
    </row>
    <row r="56" spans="1:16" ht="15.75" customHeight="1" x14ac:dyDescent="0.25">
      <c r="A56" s="1" t="s">
        <v>110</v>
      </c>
      <c r="B56" s="6"/>
      <c r="C56" s="6"/>
      <c r="D56" s="6"/>
      <c r="E56" s="6"/>
      <c r="F56" s="6"/>
      <c r="G56" s="6"/>
      <c r="H56" s="6"/>
      <c r="I56" s="6"/>
      <c r="J56" s="6"/>
      <c r="K56" s="6"/>
      <c r="L56" s="6"/>
      <c r="M56" s="6"/>
      <c r="N56" s="6"/>
    </row>
    <row r="57" spans="1:16" ht="15.75" customHeight="1" x14ac:dyDescent="0.25">
      <c r="A57" s="1" t="s">
        <v>111</v>
      </c>
      <c r="B57" s="6">
        <f>Historicals!B78+Historicals!B79+Historicals!B80+Historicals!B81+Historicals!B83+Historicals!B84</f>
        <v>788</v>
      </c>
      <c r="C57" s="6">
        <f>Historicals!C78+Historicals!C79+Historicals!C80+Historicals!C81+Historicals!C83+Historicals!C84</f>
        <v>109</v>
      </c>
      <c r="D57" s="6">
        <f>Historicals!D78+Historicals!D79+Historicals!D80+Historicals!D81+Historicals!D83+Historicals!D84</f>
        <v>97</v>
      </c>
      <c r="E57" s="6">
        <f>Historicals!E78+Historicals!E79+Historicals!E80+Historicals!E81+Historicals!E83+Historicals!E84</f>
        <v>1304</v>
      </c>
      <c r="F57" s="6">
        <f>Historicals!F78+Historicals!F79+Historicals!F80+Historicals!F81+Historicals!F83+Historicals!F84</f>
        <v>855</v>
      </c>
      <c r="G57" s="6">
        <f>Historicals!G78+Historicals!G79+Historicals!G80+Historicals!G81+Historicals!G83+Historicals!G84</f>
        <v>58</v>
      </c>
      <c r="H57" s="6">
        <f>Historicals!H78+Historicals!H79+Historicals!H80+Historicals!H81+Historicals!H83+Historicals!H84</f>
        <v>-3105</v>
      </c>
      <c r="I57" s="6">
        <f>Historicals!I78+Historicals!I79+Historicals!I80+Historicals!I81+Historicals!I83+Historicals!I84</f>
        <v>-766</v>
      </c>
      <c r="J57" s="6">
        <v>-766</v>
      </c>
      <c r="K57" s="6">
        <v>-766</v>
      </c>
      <c r="L57" s="6">
        <v>-766</v>
      </c>
      <c r="M57" s="6">
        <v>-766</v>
      </c>
      <c r="N57" s="6">
        <v>-766</v>
      </c>
    </row>
    <row r="58" spans="1:16" ht="15.75" customHeight="1" x14ac:dyDescent="0.25">
      <c r="A58" s="14" t="s">
        <v>112</v>
      </c>
      <c r="B58" s="13">
        <f t="shared" ref="B58:N58" si="25">B52+B57</f>
        <v>-175</v>
      </c>
      <c r="C58" s="13">
        <f t="shared" si="25"/>
        <v>-1034</v>
      </c>
      <c r="D58" s="13">
        <f t="shared" si="25"/>
        <v>-1008</v>
      </c>
      <c r="E58" s="13">
        <f t="shared" si="25"/>
        <v>276</v>
      </c>
      <c r="F58" s="13">
        <f t="shared" si="25"/>
        <v>-264</v>
      </c>
      <c r="G58" s="13">
        <f t="shared" si="25"/>
        <v>-1028</v>
      </c>
      <c r="H58" s="13">
        <f t="shared" si="25"/>
        <v>-3800</v>
      </c>
      <c r="I58" s="13">
        <f t="shared" si="25"/>
        <v>-1524</v>
      </c>
      <c r="J58" s="13">
        <f t="shared" si="25"/>
        <v>-1652.9211434757922</v>
      </c>
      <c r="K58" s="13">
        <f t="shared" si="25"/>
        <v>-1701.4031427790001</v>
      </c>
      <c r="L58" s="13">
        <f t="shared" si="25"/>
        <v>-1585.006244450542</v>
      </c>
      <c r="M58" s="13">
        <f t="shared" si="25"/>
        <v>-1618.2056855094388</v>
      </c>
      <c r="N58" s="13">
        <f t="shared" si="25"/>
        <v>-1656.7600031954285</v>
      </c>
    </row>
    <row r="59" spans="1:16" ht="15.75" customHeight="1" x14ac:dyDescent="0.25">
      <c r="A59" s="1" t="s">
        <v>113</v>
      </c>
      <c r="B59" s="6">
        <f>Historicals!B90+Historicals!B91</f>
        <v>-2020</v>
      </c>
      <c r="C59" s="6">
        <f>Historicals!C90+Historicals!C91</f>
        <v>-2731</v>
      </c>
      <c r="D59" s="6">
        <f>Historicals!D90+Historicals!D91</f>
        <v>-2734</v>
      </c>
      <c r="E59" s="6">
        <f>Historicals!E90+Historicals!E91</f>
        <v>-3521</v>
      </c>
      <c r="F59" s="6">
        <f>Historicals!F90+Historicals!F91</f>
        <v>-3586</v>
      </c>
      <c r="G59" s="6">
        <f>Historicals!G90+Historicals!G91</f>
        <v>-2182</v>
      </c>
      <c r="H59" s="6">
        <f>Historicals!H90+Historicals!H91</f>
        <v>564</v>
      </c>
      <c r="I59" s="6">
        <f>Historicals!I90+Historicals!I91</f>
        <v>-2863</v>
      </c>
      <c r="J59" s="6">
        <v>-2863</v>
      </c>
      <c r="K59" s="6">
        <v>-2863</v>
      </c>
      <c r="L59" s="6">
        <v>-2863</v>
      </c>
      <c r="M59" s="6">
        <v>-2863</v>
      </c>
      <c r="N59" s="6">
        <v>-2863</v>
      </c>
    </row>
    <row r="60" spans="1:16" ht="15.75" customHeight="1" x14ac:dyDescent="0.25">
      <c r="A60" s="17" t="s">
        <v>21</v>
      </c>
      <c r="B60" s="27" t="str">
        <f t="shared" ref="B60:N60" si="26">+IFERROR(B59/A59-1,"nm")</f>
        <v>nm</v>
      </c>
      <c r="C60" s="27">
        <f t="shared" si="26"/>
        <v>0.35198019801980207</v>
      </c>
      <c r="D60" s="27">
        <f t="shared" si="26"/>
        <v>1.0984987184181616E-3</v>
      </c>
      <c r="E60" s="27">
        <f t="shared" si="26"/>
        <v>0.28785662033650339</v>
      </c>
      <c r="F60" s="27">
        <f t="shared" si="26"/>
        <v>1.8460664583924924E-2</v>
      </c>
      <c r="G60" s="27">
        <f t="shared" si="26"/>
        <v>-0.39152258784160621</v>
      </c>
      <c r="H60" s="27">
        <f t="shared" si="26"/>
        <v>-1.2584784601283228</v>
      </c>
      <c r="I60" s="27">
        <f t="shared" si="26"/>
        <v>-6.0762411347517729</v>
      </c>
      <c r="J60" s="27">
        <f t="shared" si="26"/>
        <v>0</v>
      </c>
      <c r="K60" s="27">
        <f t="shared" si="26"/>
        <v>0</v>
      </c>
      <c r="L60" s="27">
        <f t="shared" si="26"/>
        <v>0</v>
      </c>
      <c r="M60" s="27">
        <f t="shared" si="26"/>
        <v>0</v>
      </c>
      <c r="N60" s="27">
        <f t="shared" si="26"/>
        <v>0</v>
      </c>
    </row>
    <row r="61" spans="1:16" ht="15.75" customHeight="1" x14ac:dyDescent="0.25">
      <c r="A61" s="1" t="s">
        <v>114</v>
      </c>
      <c r="B61" s="6">
        <f>Historicals!B92</f>
        <v>-899</v>
      </c>
      <c r="C61" s="6">
        <f>Historicals!C92</f>
        <v>-1022</v>
      </c>
      <c r="D61" s="6">
        <f>Historicals!D92</f>
        <v>-1133</v>
      </c>
      <c r="E61" s="6">
        <f>Historicals!E92</f>
        <v>-1243</v>
      </c>
      <c r="F61" s="6">
        <f>Historicals!F92</f>
        <v>-1332</v>
      </c>
      <c r="G61" s="6">
        <f>Historicals!G92</f>
        <v>-1452</v>
      </c>
      <c r="H61" s="6">
        <f>Historicals!H92</f>
        <v>-1638</v>
      </c>
      <c r="I61" s="6">
        <f>Historicals!I92</f>
        <v>-1837</v>
      </c>
      <c r="J61" s="6">
        <v>-1837</v>
      </c>
      <c r="K61" s="6">
        <v>-1837</v>
      </c>
      <c r="L61" s="6">
        <v>-1837</v>
      </c>
      <c r="M61" s="6">
        <v>-1837</v>
      </c>
      <c r="N61" s="6">
        <v>-1837</v>
      </c>
    </row>
    <row r="62" spans="1:16" ht="15.75" customHeight="1" x14ac:dyDescent="0.25">
      <c r="A62" s="1" t="s">
        <v>115</v>
      </c>
      <c r="B62" s="6">
        <f>SUM(Historicals!B86:B89)</f>
        <v>-70</v>
      </c>
      <c r="C62" s="6">
        <f>SUM(Historicals!C86:C89)</f>
        <v>808</v>
      </c>
      <c r="D62" s="6">
        <f>SUM(Historicals!D86:D89)</f>
        <v>1765</v>
      </c>
      <c r="E62" s="6">
        <f>SUM(Historicals!E86:E89)</f>
        <v>7</v>
      </c>
      <c r="F62" s="6">
        <f>SUM(Historicals!F86:F89)</f>
        <v>-331</v>
      </c>
      <c r="G62" s="6">
        <f>SUM(Historicals!G86:G89)</f>
        <v>6177</v>
      </c>
      <c r="H62" s="6">
        <f>SUM(Historicals!H86:H89)</f>
        <v>-249</v>
      </c>
      <c r="I62" s="6">
        <f>SUM(Historicals!I86:I89)</f>
        <v>15</v>
      </c>
      <c r="J62" s="6">
        <v>15</v>
      </c>
      <c r="K62" s="6">
        <v>15</v>
      </c>
      <c r="L62" s="6">
        <v>15</v>
      </c>
      <c r="M62" s="6">
        <v>15</v>
      </c>
      <c r="N62" s="6">
        <v>15</v>
      </c>
    </row>
    <row r="63" spans="1:16" ht="15.75" customHeight="1" x14ac:dyDescent="0.25">
      <c r="A63" s="1" t="s">
        <v>116</v>
      </c>
      <c r="B63" s="6">
        <f>Historicals!B93</f>
        <v>199</v>
      </c>
      <c r="C63" s="6">
        <f>Historicals!C93</f>
        <v>274</v>
      </c>
      <c r="D63" s="6">
        <f>Historicals!D93</f>
        <v>-46</v>
      </c>
      <c r="E63" s="6">
        <f>Historicals!E93</f>
        <v>-78</v>
      </c>
      <c r="F63" s="6">
        <f>Historicals!F93</f>
        <v>-44</v>
      </c>
      <c r="G63" s="6">
        <f>Historicals!G93</f>
        <v>-52</v>
      </c>
      <c r="H63" s="6">
        <f>Historicals!H93</f>
        <v>-136</v>
      </c>
      <c r="I63" s="6">
        <f>Historicals!I93</f>
        <v>-151</v>
      </c>
      <c r="J63" s="6">
        <v>-151</v>
      </c>
      <c r="K63" s="6">
        <v>-151</v>
      </c>
      <c r="L63" s="6">
        <v>-151</v>
      </c>
      <c r="M63" s="6">
        <v>-151</v>
      </c>
      <c r="N63" s="6">
        <v>-151</v>
      </c>
    </row>
    <row r="64" spans="1:16" ht="15.75" customHeight="1" x14ac:dyDescent="0.25">
      <c r="A64" s="14" t="s">
        <v>117</v>
      </c>
      <c r="B64" s="13">
        <f t="shared" ref="B64:N64" si="27">B59+B61+B62+B63</f>
        <v>-2790</v>
      </c>
      <c r="C64" s="13">
        <f t="shared" si="27"/>
        <v>-2671</v>
      </c>
      <c r="D64" s="13">
        <f t="shared" si="27"/>
        <v>-2148</v>
      </c>
      <c r="E64" s="13">
        <f t="shared" si="27"/>
        <v>-4835</v>
      </c>
      <c r="F64" s="13">
        <f t="shared" si="27"/>
        <v>-5293</v>
      </c>
      <c r="G64" s="13">
        <f t="shared" si="27"/>
        <v>2491</v>
      </c>
      <c r="H64" s="13">
        <f t="shared" si="27"/>
        <v>-1459</v>
      </c>
      <c r="I64" s="13">
        <f t="shared" si="27"/>
        <v>-4836</v>
      </c>
      <c r="J64" s="13">
        <f t="shared" si="27"/>
        <v>-4836</v>
      </c>
      <c r="K64" s="13">
        <f t="shared" si="27"/>
        <v>-4836</v>
      </c>
      <c r="L64" s="13">
        <f t="shared" si="27"/>
        <v>-4836</v>
      </c>
      <c r="M64" s="13">
        <f t="shared" si="27"/>
        <v>-4836</v>
      </c>
      <c r="N64" s="13">
        <f t="shared" si="27"/>
        <v>-4836</v>
      </c>
    </row>
    <row r="65" spans="1:16" ht="15.75" customHeight="1" x14ac:dyDescent="0.25">
      <c r="A65" s="1" t="s">
        <v>118</v>
      </c>
      <c r="B65" s="6">
        <f>Historicals!B95</f>
        <v>-83</v>
      </c>
      <c r="C65" s="6">
        <f>Historicals!C95</f>
        <v>-105</v>
      </c>
      <c r="D65" s="6">
        <f>Historicals!D95</f>
        <v>-20</v>
      </c>
      <c r="E65" s="6">
        <f>Historicals!E95</f>
        <v>45</v>
      </c>
      <c r="F65" s="6">
        <f>Historicals!F95</f>
        <v>-129</v>
      </c>
      <c r="G65" s="6">
        <f>Historicals!G95</f>
        <v>-66</v>
      </c>
      <c r="H65" s="6">
        <f>Historicals!H95</f>
        <v>143</v>
      </c>
      <c r="I65" s="6">
        <f>Historicals!I95</f>
        <v>-143</v>
      </c>
      <c r="J65" s="6">
        <v>-143</v>
      </c>
      <c r="K65" s="6">
        <v>-143</v>
      </c>
      <c r="L65" s="6">
        <v>-143</v>
      </c>
      <c r="M65" s="6">
        <v>-143</v>
      </c>
      <c r="N65" s="6">
        <v>-143</v>
      </c>
    </row>
    <row r="66" spans="1:16" ht="15.75" customHeight="1" x14ac:dyDescent="0.25">
      <c r="A66" s="14" t="s">
        <v>119</v>
      </c>
      <c r="B66" s="13">
        <f t="shared" ref="B66:N66" si="28">B55+B58+B64+B65</f>
        <v>1632</v>
      </c>
      <c r="C66" s="13">
        <f t="shared" si="28"/>
        <v>-714</v>
      </c>
      <c r="D66" s="13">
        <f t="shared" si="28"/>
        <v>670</v>
      </c>
      <c r="E66" s="13">
        <f t="shared" si="28"/>
        <v>441</v>
      </c>
      <c r="F66" s="13">
        <f t="shared" si="28"/>
        <v>217</v>
      </c>
      <c r="G66" s="13">
        <f t="shared" si="28"/>
        <v>3882</v>
      </c>
      <c r="H66" s="13">
        <f t="shared" si="28"/>
        <v>1541</v>
      </c>
      <c r="I66" s="13">
        <f t="shared" si="28"/>
        <v>-1315</v>
      </c>
      <c r="J66" s="13">
        <f t="shared" si="28"/>
        <v>4236.4946355767206</v>
      </c>
      <c r="K66" s="13">
        <f t="shared" si="28"/>
        <v>338.74290019299951</v>
      </c>
      <c r="L66" s="13">
        <f t="shared" si="28"/>
        <v>4452.3699947287332</v>
      </c>
      <c r="M66" s="13">
        <f t="shared" si="28"/>
        <v>3471.4739448853725</v>
      </c>
      <c r="N66" s="13">
        <f t="shared" si="28"/>
        <v>4074.0591630520248</v>
      </c>
    </row>
    <row r="67" spans="1:16" ht="15.75" customHeight="1" x14ac:dyDescent="0.25">
      <c r="A67" s="1" t="s">
        <v>120</v>
      </c>
      <c r="B67" s="6">
        <f>Historicals!B97</f>
        <v>2220</v>
      </c>
      <c r="C67" s="6">
        <f t="shared" ref="C67:N67" si="29">B68</f>
        <v>3852</v>
      </c>
      <c r="D67" s="6">
        <f t="shared" si="29"/>
        <v>3138</v>
      </c>
      <c r="E67" s="6">
        <f t="shared" si="29"/>
        <v>3808</v>
      </c>
      <c r="F67" s="6">
        <f t="shared" si="29"/>
        <v>4249</v>
      </c>
      <c r="G67" s="6">
        <f t="shared" si="29"/>
        <v>4466</v>
      </c>
      <c r="H67" s="6">
        <f t="shared" si="29"/>
        <v>8348</v>
      </c>
      <c r="I67" s="6">
        <f t="shared" si="29"/>
        <v>9889</v>
      </c>
      <c r="J67" s="6">
        <f t="shared" si="29"/>
        <v>8574</v>
      </c>
      <c r="K67" s="6">
        <f t="shared" si="29"/>
        <v>12810.494635576721</v>
      </c>
      <c r="L67" s="6">
        <f t="shared" si="29"/>
        <v>13149.23753576972</v>
      </c>
      <c r="M67" s="6">
        <f t="shared" si="29"/>
        <v>17601.607530498455</v>
      </c>
      <c r="N67" s="6">
        <f t="shared" si="29"/>
        <v>21073.081475383828</v>
      </c>
      <c r="P67" s="7"/>
    </row>
    <row r="68" spans="1:16" ht="15.75" customHeight="1" x14ac:dyDescent="0.25">
      <c r="A68" s="10" t="s">
        <v>121</v>
      </c>
      <c r="B68" s="11">
        <f t="shared" ref="B68:N68" si="30">B66+B67</f>
        <v>3852</v>
      </c>
      <c r="C68" s="11">
        <f t="shared" si="30"/>
        <v>3138</v>
      </c>
      <c r="D68" s="11">
        <f t="shared" si="30"/>
        <v>3808</v>
      </c>
      <c r="E68" s="11">
        <f t="shared" si="30"/>
        <v>4249</v>
      </c>
      <c r="F68" s="11">
        <f t="shared" si="30"/>
        <v>4466</v>
      </c>
      <c r="G68" s="11">
        <f t="shared" si="30"/>
        <v>8348</v>
      </c>
      <c r="H68" s="11">
        <f t="shared" si="30"/>
        <v>9889</v>
      </c>
      <c r="I68" s="11">
        <f t="shared" si="30"/>
        <v>8574</v>
      </c>
      <c r="J68" s="11">
        <f t="shared" si="30"/>
        <v>12810.494635576721</v>
      </c>
      <c r="K68" s="11">
        <f t="shared" si="30"/>
        <v>13149.23753576972</v>
      </c>
      <c r="L68" s="11">
        <f t="shared" si="30"/>
        <v>17601.607530498455</v>
      </c>
      <c r="M68" s="11">
        <f t="shared" si="30"/>
        <v>21073.081475383828</v>
      </c>
      <c r="N68" s="11">
        <f t="shared" si="30"/>
        <v>25147.140638435852</v>
      </c>
    </row>
    <row r="69" spans="1:16" ht="15.75" customHeight="1" x14ac:dyDescent="0.25">
      <c r="A69" s="31" t="s">
        <v>101</v>
      </c>
      <c r="B69" s="12">
        <f t="shared" ref="B69:I69" si="31">+B68-B21</f>
        <v>0</v>
      </c>
      <c r="C69" s="12">
        <f t="shared" si="31"/>
        <v>0</v>
      </c>
      <c r="D69" s="12">
        <f t="shared" si="31"/>
        <v>0</v>
      </c>
      <c r="E69" s="12">
        <f t="shared" si="31"/>
        <v>0</v>
      </c>
      <c r="F69" s="12">
        <f t="shared" si="31"/>
        <v>0</v>
      </c>
      <c r="G69" s="12">
        <f t="shared" si="31"/>
        <v>0</v>
      </c>
      <c r="H69" s="12">
        <f t="shared" si="31"/>
        <v>0</v>
      </c>
      <c r="I69" s="12">
        <f t="shared" si="31"/>
        <v>0</v>
      </c>
      <c r="J69" s="7"/>
      <c r="K69" s="7"/>
      <c r="L69" s="7"/>
      <c r="M69" s="7"/>
      <c r="N69" s="7"/>
    </row>
    <row r="70" spans="1:16" ht="15.75" customHeight="1" x14ac:dyDescent="0.25">
      <c r="A70" s="2" t="s">
        <v>122</v>
      </c>
      <c r="B70" s="7">
        <f t="shared" ref="B70:N70" si="32">B62-(B68+B67)</f>
        <v>-6142</v>
      </c>
      <c r="C70" s="7">
        <f t="shared" si="32"/>
        <v>-6182</v>
      </c>
      <c r="D70" s="7">
        <f t="shared" si="32"/>
        <v>-5181</v>
      </c>
      <c r="E70" s="7">
        <f t="shared" si="32"/>
        <v>-8050</v>
      </c>
      <c r="F70" s="7">
        <f t="shared" si="32"/>
        <v>-9046</v>
      </c>
      <c r="G70" s="7">
        <f t="shared" si="32"/>
        <v>-6637</v>
      </c>
      <c r="H70" s="7">
        <f t="shared" si="32"/>
        <v>-18486</v>
      </c>
      <c r="I70" s="7">
        <f t="shared" si="32"/>
        <v>-18448</v>
      </c>
      <c r="J70" s="7">
        <f t="shared" si="32"/>
        <v>-21369.494635576721</v>
      </c>
      <c r="K70" s="7">
        <f t="shared" si="32"/>
        <v>-25944.732171346441</v>
      </c>
      <c r="L70" s="7">
        <f t="shared" si="32"/>
        <v>-30735.845066268175</v>
      </c>
      <c r="M70" s="7">
        <f t="shared" si="32"/>
        <v>-38659.689005882283</v>
      </c>
      <c r="N70" s="7">
        <f t="shared" si="32"/>
        <v>-46205.222113819676</v>
      </c>
    </row>
    <row r="71" spans="1:16" ht="15.75" customHeight="1" x14ac:dyDescent="0.25"/>
    <row r="72" spans="1:16" ht="15.75" customHeight="1" x14ac:dyDescent="0.25"/>
    <row r="73" spans="1:16" ht="15.75" customHeight="1" x14ac:dyDescent="0.25"/>
    <row r="74" spans="1:16" ht="15.75" customHeight="1" x14ac:dyDescent="0.25"/>
    <row r="75" spans="1:16" ht="15.75" customHeight="1" x14ac:dyDescent="0.25"/>
    <row r="76" spans="1:16" ht="15.75" customHeight="1" x14ac:dyDescent="0.25"/>
    <row r="77" spans="1:16" ht="15.75" customHeight="1" x14ac:dyDescent="0.25"/>
    <row r="78" spans="1:16" ht="15.75" customHeight="1" x14ac:dyDescent="0.25"/>
    <row r="79" spans="1:16" ht="15.75" customHeight="1" x14ac:dyDescent="0.25"/>
    <row r="80" spans="1: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4.42578125" defaultRowHeight="15" customHeight="1" x14ac:dyDescent="0.25"/>
  <cols>
    <col min="1" max="94"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2023-11-27T00:34:22Z</dcterms:modified>
</cp:coreProperties>
</file>