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Quill Capital Finance Tasks\"/>
    </mc:Choice>
  </mc:AlternateContent>
  <xr:revisionPtr revIDLastSave="0" documentId="13_ncr:1_{4ADB71FD-76B1-41CE-9F0B-D4CD03959D5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4" l="1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57" i="4" l="1"/>
  <c r="D57" i="4"/>
  <c r="E57" i="4"/>
  <c r="F57" i="4"/>
  <c r="G57" i="4"/>
  <c r="H57" i="4"/>
  <c r="I57" i="4"/>
  <c r="B57" i="4"/>
  <c r="C51" i="4"/>
  <c r="D51" i="4"/>
  <c r="E51" i="4"/>
  <c r="F51" i="4"/>
  <c r="G51" i="4"/>
  <c r="H51" i="4"/>
  <c r="I51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46" i="4" l="1"/>
  <c r="D46" i="4"/>
  <c r="E46" i="4"/>
  <c r="F46" i="4"/>
  <c r="G46" i="4"/>
  <c r="H46" i="4"/>
  <c r="I46" i="4"/>
  <c r="C70" i="4"/>
  <c r="D70" i="4"/>
  <c r="E70" i="4"/>
  <c r="F70" i="4"/>
  <c r="G70" i="4"/>
  <c r="H70" i="4"/>
  <c r="I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3" i="4"/>
  <c r="D3" i="4"/>
  <c r="E3" i="4"/>
  <c r="F3" i="4"/>
  <c r="G3" i="4"/>
  <c r="H3" i="4"/>
  <c r="I3" i="4"/>
  <c r="B3" i="4"/>
  <c r="C52" i="4"/>
  <c r="C58" i="4" s="1"/>
  <c r="D52" i="4"/>
  <c r="D58" i="4" s="1"/>
  <c r="E52" i="4"/>
  <c r="E58" i="4" s="1"/>
  <c r="F52" i="4"/>
  <c r="F58" i="4" s="1"/>
  <c r="G52" i="4"/>
  <c r="G58" i="4" s="1"/>
  <c r="H52" i="4"/>
  <c r="H58" i="4" s="1"/>
  <c r="I52" i="4"/>
  <c r="I58" i="4" s="1"/>
  <c r="B52" i="4"/>
  <c r="B58" i="4" s="1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B46" i="4"/>
  <c r="J51" i="4" l="1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K218" i="3"/>
  <c r="J218" i="3"/>
  <c r="I218" i="3"/>
  <c r="D218" i="3"/>
  <c r="D220" i="3" s="1"/>
  <c r="B218" i="3"/>
  <c r="K216" i="3"/>
  <c r="C216" i="3"/>
  <c r="K215" i="3"/>
  <c r="L215" i="3" s="1"/>
  <c r="J214" i="3"/>
  <c r="D214" i="3"/>
  <c r="D216" i="3" s="1"/>
  <c r="C214" i="3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L193" i="3"/>
  <c r="M193" i="3" s="1"/>
  <c r="N193" i="3" s="1"/>
  <c r="K193" i="3"/>
  <c r="E193" i="3"/>
  <c r="K192" i="3"/>
  <c r="J191" i="3"/>
  <c r="H191" i="3"/>
  <c r="H193" i="3" s="1"/>
  <c r="G191" i="3"/>
  <c r="G193" i="3" s="1"/>
  <c r="F191" i="3"/>
  <c r="F193" i="3" s="1"/>
  <c r="E191" i="3"/>
  <c r="B191" i="3"/>
  <c r="B193" i="3" s="1"/>
  <c r="K189" i="3"/>
  <c r="L189" i="3" s="1"/>
  <c r="M189" i="3" s="1"/>
  <c r="N189" i="3" s="1"/>
  <c r="K188" i="3"/>
  <c r="L188" i="3" s="1"/>
  <c r="I189" i="3"/>
  <c r="J187" i="3"/>
  <c r="H187" i="3"/>
  <c r="H189" i="3" s="1"/>
  <c r="B187" i="3"/>
  <c r="I187" i="3"/>
  <c r="C187" i="3"/>
  <c r="L185" i="3"/>
  <c r="M185" i="3" s="1"/>
  <c r="N185" i="3" s="1"/>
  <c r="K185" i="3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E181" i="3"/>
  <c r="K180" i="3"/>
  <c r="L180" i="3" s="1"/>
  <c r="M180" i="3" s="1"/>
  <c r="J179" i="3"/>
  <c r="F179" i="3"/>
  <c r="F181" i="3" s="1"/>
  <c r="E179" i="3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K156" i="3" s="1"/>
  <c r="J156" i="3"/>
  <c r="H156" i="3"/>
  <c r="H158" i="3" s="1"/>
  <c r="B156" i="3"/>
  <c r="B158" i="3" s="1"/>
  <c r="I156" i="3"/>
  <c r="I158" i="3" s="1"/>
  <c r="G156" i="3"/>
  <c r="G158" i="3" s="1"/>
  <c r="D156" i="3"/>
  <c r="L154" i="3"/>
  <c r="M154" i="3" s="1"/>
  <c r="N154" i="3" s="1"/>
  <c r="K154" i="3"/>
  <c r="K153" i="3"/>
  <c r="J152" i="3"/>
  <c r="C152" i="3"/>
  <c r="C154" i="3" s="1"/>
  <c r="E152" i="3"/>
  <c r="E154" i="3" s="1"/>
  <c r="D152" i="3"/>
  <c r="D154" i="3" s="1"/>
  <c r="B152" i="3"/>
  <c r="B154" i="3" s="1"/>
  <c r="L150" i="3"/>
  <c r="M150" i="3" s="1"/>
  <c r="N150" i="3" s="1"/>
  <c r="K150" i="3"/>
  <c r="K149" i="3"/>
  <c r="L149" i="3" s="1"/>
  <c r="M149" i="3" s="1"/>
  <c r="L148" i="3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K125" i="3"/>
  <c r="J125" i="3"/>
  <c r="I125" i="3"/>
  <c r="I127" i="3" s="1"/>
  <c r="D125" i="3"/>
  <c r="B125" i="3"/>
  <c r="K123" i="3"/>
  <c r="L123" i="3" s="1"/>
  <c r="M123" i="3" s="1"/>
  <c r="N123" i="3" s="1"/>
  <c r="K122" i="3"/>
  <c r="K121" i="3" s="1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I96" i="3"/>
  <c r="J94" i="3"/>
  <c r="J93" i="3" s="1"/>
  <c r="I94" i="3"/>
  <c r="B94" i="3"/>
  <c r="B96" i="3" s="1"/>
  <c r="D94" i="3"/>
  <c r="D96" i="3" s="1"/>
  <c r="L92" i="3"/>
  <c r="M92" i="3" s="1"/>
  <c r="N92" i="3" s="1"/>
  <c r="K92" i="3"/>
  <c r="K91" i="3"/>
  <c r="L91" i="3" s="1"/>
  <c r="M91" i="3" s="1"/>
  <c r="N91" i="3" s="1"/>
  <c r="N90" i="3" s="1"/>
  <c r="J90" i="3"/>
  <c r="E90" i="3"/>
  <c r="D90" i="3"/>
  <c r="B90" i="3"/>
  <c r="L88" i="3"/>
  <c r="M88" i="3" s="1"/>
  <c r="N88" i="3" s="1"/>
  <c r="K88" i="3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L64" i="3"/>
  <c r="K64" i="3"/>
  <c r="J63" i="3"/>
  <c r="J62" i="3" s="1"/>
  <c r="B63" i="3"/>
  <c r="B65" i="3" s="1"/>
  <c r="K61" i="3"/>
  <c r="L61" i="3" s="1"/>
  <c r="L60" i="3"/>
  <c r="M60" i="3" s="1"/>
  <c r="N60" i="3" s="1"/>
  <c r="K60" i="3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E43" i="3"/>
  <c r="C43" i="3"/>
  <c r="I35" i="3"/>
  <c r="G43" i="3"/>
  <c r="K41" i="3"/>
  <c r="E39" i="3"/>
  <c r="I41" i="3"/>
  <c r="J41" i="3" s="1"/>
  <c r="I39" i="3"/>
  <c r="C39" i="3"/>
  <c r="E35" i="3"/>
  <c r="K34" i="3"/>
  <c r="L34" i="3" s="1"/>
  <c r="M34" i="3" s="1"/>
  <c r="N34" i="3" s="1"/>
  <c r="K33" i="3"/>
  <c r="K32" i="3" s="1"/>
  <c r="J32" i="3"/>
  <c r="J31" i="3"/>
  <c r="E32" i="3"/>
  <c r="E34" i="3" s="1"/>
  <c r="C32" i="3"/>
  <c r="C34" i="3" s="1"/>
  <c r="B32" i="3"/>
  <c r="B34" i="3" s="1"/>
  <c r="M30" i="3"/>
  <c r="N30" i="3" s="1"/>
  <c r="L30" i="3"/>
  <c r="K30" i="3"/>
  <c r="K29" i="3"/>
  <c r="K28" i="3" s="1"/>
  <c r="J28" i="3"/>
  <c r="J27" i="3" s="1"/>
  <c r="I28" i="3"/>
  <c r="G28" i="3"/>
  <c r="B28" i="3"/>
  <c r="L26" i="3"/>
  <c r="M26" i="3" s="1"/>
  <c r="N26" i="3" s="1"/>
  <c r="K26" i="3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F14" i="3"/>
  <c r="F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G124" i="1" s="1"/>
  <c r="G131" i="1" s="1"/>
  <c r="G132" i="1" s="1"/>
  <c r="F107" i="1"/>
  <c r="E107" i="1"/>
  <c r="E124" i="1" s="1"/>
  <c r="E131" i="1" s="1"/>
  <c r="E132" i="1" s="1"/>
  <c r="D107" i="1"/>
  <c r="D124" i="1" s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G59" i="1" s="1"/>
  <c r="F45" i="1"/>
  <c r="E45" i="1"/>
  <c r="E59" i="1" s="1"/>
  <c r="D45" i="1"/>
  <c r="D59" i="1" s="1"/>
  <c r="C45" i="1"/>
  <c r="C59" i="1" s="1"/>
  <c r="B45" i="1"/>
  <c r="B59" i="1" s="1"/>
  <c r="B60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F4" i="1"/>
  <c r="F10" i="1" s="1"/>
  <c r="F12" i="1" s="1"/>
  <c r="E4" i="1"/>
  <c r="D4" i="1"/>
  <c r="C4" i="1"/>
  <c r="B4" i="1"/>
  <c r="H7" i="4" l="1"/>
  <c r="H11" i="4" s="1"/>
  <c r="H14" i="4" s="1"/>
  <c r="H31" i="4"/>
  <c r="I64" i="4"/>
  <c r="I7" i="4"/>
  <c r="I11" i="4" s="1"/>
  <c r="I14" i="4" s="1"/>
  <c r="B49" i="4"/>
  <c r="I31" i="4"/>
  <c r="I43" i="4"/>
  <c r="H64" i="4"/>
  <c r="C43" i="4"/>
  <c r="C49" i="4"/>
  <c r="C53" i="4" s="1"/>
  <c r="C55" i="4" s="1"/>
  <c r="D7" i="4"/>
  <c r="D11" i="4" s="1"/>
  <c r="D14" i="4" s="1"/>
  <c r="D31" i="4"/>
  <c r="D49" i="4"/>
  <c r="D53" i="4" s="1"/>
  <c r="D55" i="4" s="1"/>
  <c r="D64" i="4"/>
  <c r="E7" i="4"/>
  <c r="E11" i="4" s="1"/>
  <c r="E14" i="4" s="1"/>
  <c r="E31" i="4"/>
  <c r="E49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I101" i="3"/>
  <c r="B171" i="3"/>
  <c r="B170" i="3"/>
  <c r="G117" i="3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D24" i="4"/>
  <c r="I8" i="3"/>
  <c r="I9" i="3" s="1"/>
  <c r="L33" i="3"/>
  <c r="L32" i="3" s="1"/>
  <c r="M215" i="3"/>
  <c r="N215" i="3" s="1"/>
  <c r="L214" i="3"/>
  <c r="I65" i="3"/>
  <c r="B102" i="3"/>
  <c r="B43" i="4"/>
  <c r="I32" i="3"/>
  <c r="I34" i="3" s="1"/>
  <c r="H32" i="3"/>
  <c r="H34" i="3" s="1"/>
  <c r="B124" i="1"/>
  <c r="B131" i="1" s="1"/>
  <c r="K31" i="3"/>
  <c r="I142" i="3"/>
  <c r="I17" i="3"/>
  <c r="B168" i="3"/>
  <c r="C167" i="3"/>
  <c r="F206" i="3"/>
  <c r="F177" i="3"/>
  <c r="E24" i="3"/>
  <c r="E26" i="3" s="1"/>
  <c r="F49" i="3"/>
  <c r="E17" i="3"/>
  <c r="E18" i="3" s="1"/>
  <c r="B8" i="3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6" i="3"/>
  <c r="E167" i="3"/>
  <c r="I220" i="3"/>
  <c r="E24" i="4"/>
  <c r="H47" i="3"/>
  <c r="H22" i="3"/>
  <c r="H3" i="3"/>
  <c r="G170" i="3"/>
  <c r="G171" i="3"/>
  <c r="E206" i="3"/>
  <c r="D140" i="3"/>
  <c r="D139" i="3"/>
  <c r="D14" i="3"/>
  <c r="D16" i="3" s="1"/>
  <c r="F17" i="3"/>
  <c r="F19" i="3" s="1"/>
  <c r="I68" i="3"/>
  <c r="J68" i="3" s="1"/>
  <c r="K68" i="3" s="1"/>
  <c r="L68" i="3" s="1"/>
  <c r="M68" i="3" s="1"/>
  <c r="N68" i="3" s="1"/>
  <c r="D8" i="3"/>
  <c r="D9" i="3" s="1"/>
  <c r="E14" i="3"/>
  <c r="E15" i="3" s="1"/>
  <c r="F46" i="3"/>
  <c r="N59" i="3"/>
  <c r="E70" i="3"/>
  <c r="H86" i="3"/>
  <c r="H88" i="3" s="1"/>
  <c r="G97" i="3"/>
  <c r="G103" i="3"/>
  <c r="D127" i="3"/>
  <c r="D136" i="3"/>
  <c r="D137" i="3"/>
  <c r="D168" i="3"/>
  <c r="H173" i="3"/>
  <c r="H174" i="3"/>
  <c r="F209" i="3"/>
  <c r="F24" i="4"/>
  <c r="M118" i="3"/>
  <c r="M117" i="3" s="1"/>
  <c r="L117" i="3"/>
  <c r="F32" i="3"/>
  <c r="F34" i="3" s="1"/>
  <c r="G14" i="3"/>
  <c r="G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2" i="3"/>
  <c r="F140" i="3"/>
  <c r="F139" i="3"/>
  <c r="H17" i="3"/>
  <c r="H18" i="3" s="1"/>
  <c r="F80" i="3"/>
  <c r="E80" i="3"/>
  <c r="H132" i="3"/>
  <c r="F115" i="3"/>
  <c r="F137" i="3"/>
  <c r="G115" i="3"/>
  <c r="I134" i="3"/>
  <c r="J134" i="3" s="1"/>
  <c r="I132" i="3"/>
  <c r="L153" i="3"/>
  <c r="K152" i="3"/>
  <c r="B22" i="3"/>
  <c r="B3" i="3"/>
  <c r="B4" i="3" s="1"/>
  <c r="B40" i="3"/>
  <c r="H8" i="3"/>
  <c r="B14" i="3"/>
  <c r="B46" i="3"/>
  <c r="H70" i="3"/>
  <c r="G8" i="3"/>
  <c r="G72" i="3"/>
  <c r="C8" i="3"/>
  <c r="B92" i="3"/>
  <c r="F222" i="3"/>
  <c r="F224" i="3" s="1"/>
  <c r="E8" i="3"/>
  <c r="F50" i="3"/>
  <c r="F3" i="3"/>
  <c r="F16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G63" i="3"/>
  <c r="G65" i="3" s="1"/>
  <c r="G125" i="3"/>
  <c r="G127" i="3" s="1"/>
  <c r="H148" i="3"/>
  <c r="H150" i="3" s="1"/>
  <c r="H170" i="3"/>
  <c r="D200" i="3"/>
  <c r="E10" i="1"/>
  <c r="E12" i="1" s="1"/>
  <c r="G3" i="3"/>
  <c r="G4" i="3" s="1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H44" i="4" s="1"/>
  <c r="D43" i="4"/>
  <c r="I143" i="3"/>
  <c r="J143" i="3" s="1"/>
  <c r="J142" i="3" s="1"/>
  <c r="C179" i="3"/>
  <c r="C181" i="3" s="1"/>
  <c r="D202" i="3"/>
  <c r="G218" i="3"/>
  <c r="G220" i="3" s="1"/>
  <c r="E43" i="4"/>
  <c r="G53" i="3"/>
  <c r="K62" i="3"/>
  <c r="F78" i="3"/>
  <c r="C88" i="3"/>
  <c r="H125" i="3"/>
  <c r="H127" i="3" s="1"/>
  <c r="D143" i="3"/>
  <c r="G179" i="3"/>
  <c r="G181" i="3" s="1"/>
  <c r="L192" i="3"/>
  <c r="M192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B140" i="3"/>
  <c r="H171" i="3"/>
  <c r="I203" i="3"/>
  <c r="B7" i="4"/>
  <c r="B11" i="4" s="1"/>
  <c r="B14" i="4" s="1"/>
  <c r="B31" i="4"/>
  <c r="B24" i="4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K217" i="3" s="1"/>
  <c r="G224" i="3"/>
  <c r="C7" i="4"/>
  <c r="C11" i="4" s="1"/>
  <c r="C14" i="4" s="1"/>
  <c r="C31" i="4"/>
  <c r="C24" i="4"/>
  <c r="C64" i="4"/>
  <c r="I49" i="4"/>
  <c r="I53" i="4" s="1"/>
  <c r="I55" i="4" s="1"/>
  <c r="E209" i="3"/>
  <c r="G24" i="4"/>
  <c r="G49" i="4"/>
  <c r="E57" i="3"/>
  <c r="D61" i="3"/>
  <c r="G78" i="3"/>
  <c r="B88" i="3"/>
  <c r="H139" i="3"/>
  <c r="F142" i="3"/>
  <c r="C148" i="3"/>
  <c r="C150" i="3" s="1"/>
  <c r="J151" i="3"/>
  <c r="J155" i="3"/>
  <c r="K155" i="3" s="1"/>
  <c r="L155" i="3" s="1"/>
  <c r="E165" i="3"/>
  <c r="C171" i="3"/>
  <c r="G187" i="3"/>
  <c r="G189" i="3" s="1"/>
  <c r="F208" i="3"/>
  <c r="I222" i="3"/>
  <c r="H24" i="4"/>
  <c r="H49" i="4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E109" i="3"/>
  <c r="D86" i="3"/>
  <c r="D88" i="3" s="1"/>
  <c r="E105" i="3"/>
  <c r="E140" i="3"/>
  <c r="C125" i="3"/>
  <c r="C127" i="3" s="1"/>
  <c r="F136" i="3"/>
  <c r="I14" i="3"/>
  <c r="G165" i="3"/>
  <c r="D171" i="3"/>
  <c r="G174" i="3"/>
  <c r="L179" i="3"/>
  <c r="I194" i="3"/>
  <c r="E200" i="3"/>
  <c r="G208" i="3"/>
  <c r="C218" i="3"/>
  <c r="C220" i="3" s="1"/>
  <c r="E240" i="3"/>
  <c r="I24" i="4"/>
  <c r="H59" i="1"/>
  <c r="H60" i="1" s="1"/>
  <c r="H124" i="1"/>
  <c r="H131" i="1" s="1"/>
  <c r="H132" i="1" s="1"/>
  <c r="B17" i="3"/>
  <c r="B18" i="3" s="1"/>
  <c r="G47" i="3"/>
  <c r="B30" i="3"/>
  <c r="C35" i="3"/>
  <c r="C5" i="3" s="1"/>
  <c r="C11" i="3" s="1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C225" i="3"/>
  <c r="C227" i="3" s="1"/>
  <c r="C236" i="3"/>
  <c r="G239" i="3"/>
  <c r="E28" i="3"/>
  <c r="E30" i="3" s="1"/>
  <c r="D43" i="3"/>
  <c r="I46" i="3"/>
  <c r="D53" i="3"/>
  <c r="I63" i="3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F49" i="4"/>
  <c r="B19" i="4"/>
  <c r="B18" i="4"/>
  <c r="H19" i="4"/>
  <c r="H18" i="4"/>
  <c r="H13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B60" i="4"/>
  <c r="L72" i="3"/>
  <c r="I15" i="3"/>
  <c r="K27" i="3"/>
  <c r="K50" i="3"/>
  <c r="J49" i="3"/>
  <c r="J21" i="3"/>
  <c r="N25" i="3"/>
  <c r="N24" i="3" s="1"/>
  <c r="M24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K103" i="3"/>
  <c r="C130" i="3"/>
  <c r="C40" i="3"/>
  <c r="C44" i="3"/>
  <c r="F43" i="3"/>
  <c r="F35" i="3"/>
  <c r="C71" i="3"/>
  <c r="C53" i="3"/>
  <c r="H74" i="3"/>
  <c r="H66" i="3"/>
  <c r="K112" i="3"/>
  <c r="J111" i="3"/>
  <c r="G99" i="3"/>
  <c r="K134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K209" i="3"/>
  <c r="J208" i="3"/>
  <c r="M219" i="3"/>
  <c r="L218" i="3"/>
  <c r="L217" i="3" s="1"/>
  <c r="B19" i="3"/>
  <c r="F53" i="3"/>
  <c r="I3" i="3"/>
  <c r="I16" i="3" s="1"/>
  <c r="F10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L24" i="3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L124" i="3" s="1"/>
  <c r="G130" i="3"/>
  <c r="K165" i="3"/>
  <c r="E187" i="3"/>
  <c r="E189" i="3" s="1"/>
  <c r="F187" i="3"/>
  <c r="F189" i="3" s="1"/>
  <c r="I230" i="3"/>
  <c r="I212" i="3"/>
  <c r="D35" i="3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N192" i="3"/>
  <c r="N191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E10" i="3" s="1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K89" i="3" s="1"/>
  <c r="L89" i="3" s="1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L62" i="3" s="1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0" i="3"/>
  <c r="G161" i="3"/>
  <c r="E196" i="3"/>
  <c r="E218" i="3"/>
  <c r="E220" i="3" s="1"/>
  <c r="F218" i="3"/>
  <c r="F220" i="3" s="1"/>
  <c r="E40" i="3"/>
  <c r="D3" i="3"/>
  <c r="F9" i="3"/>
  <c r="H15" i="3"/>
  <c r="I18" i="3"/>
  <c r="H24" i="3"/>
  <c r="H26" i="3" s="1"/>
  <c r="H35" i="3"/>
  <c r="I36" i="3" s="1"/>
  <c r="H40" i="3"/>
  <c r="F44" i="3"/>
  <c r="F47" i="3"/>
  <c r="C50" i="3"/>
  <c r="H50" i="3"/>
  <c r="M59" i="3"/>
  <c r="E71" i="3"/>
  <c r="C74" i="3"/>
  <c r="C112" i="3"/>
  <c r="G119" i="3"/>
  <c r="C189" i="3"/>
  <c r="G195" i="3"/>
  <c r="I240" i="3"/>
  <c r="J240" i="3" s="1"/>
  <c r="F74" i="3"/>
  <c r="F66" i="3"/>
  <c r="J116" i="3"/>
  <c r="I117" i="3"/>
  <c r="I119" i="3" s="1"/>
  <c r="E37" i="3"/>
  <c r="E36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C7" i="3" s="1"/>
  <c r="I22" i="3"/>
  <c r="D40" i="3"/>
  <c r="I44" i="3"/>
  <c r="D44" i="3"/>
  <c r="L55" i="3"/>
  <c r="C67" i="3"/>
  <c r="H75" i="3"/>
  <c r="C168" i="3"/>
  <c r="C196" i="3"/>
  <c r="J213" i="3"/>
  <c r="I224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E129" i="3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G129" i="3" s="1"/>
  <c r="H134" i="3"/>
  <c r="I146" i="3"/>
  <c r="F159" i="3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D143" i="1"/>
  <c r="I164" i="1"/>
  <c r="I165" i="1" s="1"/>
  <c r="B64" i="1"/>
  <c r="B76" i="1" s="1"/>
  <c r="B94" i="1" s="1"/>
  <c r="B96" i="1" s="1"/>
  <c r="B97" i="1" s="1"/>
  <c r="B20" i="1"/>
  <c r="I143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E20" i="1"/>
  <c r="I64" i="1"/>
  <c r="I76" i="1" s="1"/>
  <c r="I94" i="1" s="1"/>
  <c r="I20" i="1"/>
  <c r="F20" i="1"/>
  <c r="F64" i="1"/>
  <c r="F76" i="1" s="1"/>
  <c r="F94" i="1" s="1"/>
  <c r="F96" i="1" s="1"/>
  <c r="F97" i="1" s="1"/>
  <c r="B143" i="1"/>
  <c r="F143" i="1"/>
  <c r="E164" i="1"/>
  <c r="E165" i="1" s="1"/>
  <c r="C20" i="1"/>
  <c r="C64" i="1"/>
  <c r="C76" i="1" s="1"/>
  <c r="C94" i="1" s="1"/>
  <c r="C96" i="1" s="1"/>
  <c r="C97" i="1" s="1"/>
  <c r="C60" i="1"/>
  <c r="C143" i="1"/>
  <c r="B164" i="1"/>
  <c r="B165" i="1" s="1"/>
  <c r="F163" i="1"/>
  <c r="F164" i="1" s="1"/>
  <c r="F165" i="1" s="1"/>
  <c r="D164" i="1"/>
  <c r="D165" i="1" s="1"/>
  <c r="C163" i="1"/>
  <c r="C164" i="1" s="1"/>
  <c r="C165" i="1" s="1"/>
  <c r="B163" i="1"/>
  <c r="I163" i="1"/>
  <c r="H163" i="1"/>
  <c r="G163" i="1"/>
  <c r="E163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E44" i="4" l="1"/>
  <c r="F44" i="4"/>
  <c r="B44" i="4"/>
  <c r="C66" i="4"/>
  <c r="C69" i="4" s="1"/>
  <c r="I66" i="4"/>
  <c r="I69" i="4" s="1"/>
  <c r="G44" i="4"/>
  <c r="D66" i="4"/>
  <c r="D69" i="4" s="1"/>
  <c r="I13" i="4"/>
  <c r="C44" i="4"/>
  <c r="D44" i="4"/>
  <c r="G13" i="4"/>
  <c r="B53" i="4"/>
  <c r="B55" i="4" s="1"/>
  <c r="B66" i="4" s="1"/>
  <c r="B69" i="4" s="1"/>
  <c r="D13" i="4"/>
  <c r="G53" i="4"/>
  <c r="G55" i="4" s="1"/>
  <c r="G66" i="4" s="1"/>
  <c r="G69" i="4" s="1"/>
  <c r="F53" i="4"/>
  <c r="F55" i="4" s="1"/>
  <c r="F66" i="4" s="1"/>
  <c r="F69" i="4" s="1"/>
  <c r="H53" i="4"/>
  <c r="H55" i="4" s="1"/>
  <c r="H66" i="4" s="1"/>
  <c r="H69" i="4" s="1"/>
  <c r="C13" i="4"/>
  <c r="E13" i="4"/>
  <c r="E53" i="4"/>
  <c r="E55" i="4" s="1"/>
  <c r="E66" i="4" s="1"/>
  <c r="E69" i="4" s="1"/>
  <c r="F13" i="4"/>
  <c r="I44" i="4"/>
  <c r="L31" i="3"/>
  <c r="B10" i="3"/>
  <c r="B9" i="3"/>
  <c r="G143" i="1"/>
  <c r="K58" i="3"/>
  <c r="L58" i="3" s="1"/>
  <c r="M58" i="3" s="1"/>
  <c r="N58" i="3" s="1"/>
  <c r="N214" i="3"/>
  <c r="L221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M33" i="3"/>
  <c r="E5" i="3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20" i="3"/>
  <c r="C9" i="3"/>
  <c r="H4" i="3"/>
  <c r="H16" i="3"/>
  <c r="K81" i="3"/>
  <c r="J80" i="3"/>
  <c r="N126" i="3"/>
  <c r="N125" i="3" s="1"/>
  <c r="M125" i="3"/>
  <c r="M124" i="3" s="1"/>
  <c r="N124" i="3" s="1"/>
  <c r="M32" i="3"/>
  <c r="N33" i="3"/>
  <c r="N32" i="3" s="1"/>
  <c r="H129" i="3"/>
  <c r="H130" i="3"/>
  <c r="K240" i="3"/>
  <c r="J239" i="3"/>
  <c r="N157" i="3"/>
  <c r="N156" i="3" s="1"/>
  <c r="M156" i="3"/>
  <c r="M155" i="3" s="1"/>
  <c r="N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L190" i="3"/>
  <c r="M190" i="3" s="1"/>
  <c r="N190" i="3" s="1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M31" i="3"/>
  <c r="N31" i="3" s="1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17" i="3" s="1"/>
  <c r="N217" i="3" s="1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E11" i="3"/>
  <c r="E7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C13" i="3"/>
  <c r="L23" i="3"/>
  <c r="K21" i="3"/>
  <c r="G226" i="3"/>
  <c r="H97" i="1"/>
  <c r="I95" i="1"/>
  <c r="I96" i="1" s="1"/>
  <c r="I97" i="1" s="1"/>
  <c r="N62" i="3" l="1"/>
  <c r="N153" i="3"/>
  <c r="N152" i="3" s="1"/>
  <c r="M152" i="3"/>
  <c r="M151" i="3"/>
  <c r="N151" i="3" s="1"/>
  <c r="M186" i="3"/>
  <c r="N186" i="3" s="1"/>
  <c r="N223" i="3"/>
  <c r="N222" i="3" s="1"/>
  <c r="M222" i="3"/>
  <c r="M221" i="3" s="1"/>
  <c r="N221" i="3" s="1"/>
  <c r="N122" i="3"/>
  <c r="N121" i="3" s="1"/>
  <c r="M121" i="3"/>
  <c r="M120" i="3" s="1"/>
  <c r="N120" i="3" s="1"/>
  <c r="I7" i="3"/>
  <c r="I11" i="3"/>
  <c r="I13" i="3" s="1"/>
  <c r="M93" i="3"/>
  <c r="N93" i="3" s="1"/>
  <c r="M27" i="3"/>
  <c r="N27" i="3" s="1"/>
  <c r="G7" i="3"/>
  <c r="G6" i="3"/>
  <c r="G11" i="3"/>
  <c r="M231" i="3"/>
  <c r="M143" i="3"/>
  <c r="L142" i="3"/>
  <c r="B7" i="3"/>
  <c r="B11" i="3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N29" i="3"/>
  <c r="N28" i="3" s="1"/>
  <c r="N41" i="3"/>
  <c r="H7" i="3"/>
  <c r="H6" i="3"/>
  <c r="H11" i="3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6" i="3"/>
  <c r="F7" i="3"/>
  <c r="L147" i="3"/>
  <c r="K145" i="3"/>
  <c r="J46" i="3"/>
  <c r="M134" i="3"/>
  <c r="K48" i="3"/>
  <c r="K35" i="3"/>
  <c r="K22" i="3"/>
  <c r="K45" i="3"/>
  <c r="L54" i="3"/>
  <c r="K52" i="3"/>
  <c r="K3" i="3" s="1"/>
  <c r="K4" i="3" s="1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14" i="3" l="1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N21" i="3" s="1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42" i="3"/>
  <c r="K36" i="3"/>
  <c r="K5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14" i="3" l="1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N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K13" i="3" l="1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5" i="3" s="1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N108" i="3" l="1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s="1"/>
  <c r="N203" i="3" l="1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</calcChain>
</file>

<file path=xl/sharedStrings.xml><?xml version="1.0" encoding="utf-8"?>
<sst xmlns="http://schemas.openxmlformats.org/spreadsheetml/2006/main" count="353" uniqueCount="215">
  <si>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</si>
  <si>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</si>
  <si>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</si>
  <si>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</si>
  <si>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</si>
  <si>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</si>
  <si>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</si>
  <si>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</si>
  <si>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</si>
  <si>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</si>
  <si>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</si>
  <si>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</si>
  <si>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</si>
  <si>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</si>
  <si>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</si>
  <si>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</si>
  <si>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</si>
  <si>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</si>
  <si>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</si>
  <si>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</si>
  <si>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</si>
  <si>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</si>
  <si>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</si>
  <si>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</si>
  <si>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</si>
  <si>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</si>
  <si>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</si>
  <si>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</si>
  <si>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</si>
  <si>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</si>
  <si>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</si>
  <si>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</si>
  <si>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</si>
  <si>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</si>
  <si>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</si>
  <si>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</si>
  <si>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</si>
  <si>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</si>
  <si>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</si>
  <si>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</si>
  <si>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</si>
  <si>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</si>
  <si>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</si>
  <si>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</si>
  <si>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</si>
  <si>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</si>
  <si>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</si>
  <si>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</si>
  <si>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</si>
  <si>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</si>
  <si>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</si>
  <si>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</si>
  <si>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</si>
  <si>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</si>
  <si>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</si>
  <si>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</si>
  <si>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</si>
  <si>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</si>
  <si>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</si>
  <si>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</si>
  <si>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</si>
  <si>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</si>
  <si>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</si>
  <si>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</si>
  <si>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</si>
  <si>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</si>
  <si>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</si>
  <si>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</si>
  <si>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</si>
  <si>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</si>
  <si>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</si>
  <si>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</si>
  <si>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</si>
  <si>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</si>
  <si>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</si>
  <si>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</si>
  <si>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</si>
  <si>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</si>
  <si>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</si>
  <si>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</si>
  <si>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</si>
  <si>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</si>
  <si>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</si>
  <si>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</si>
  <si>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</si>
  <si>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</si>
  <si>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</si>
  <si>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</si>
  <si>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</si>
  <si>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</si>
  <si>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</si>
  <si>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</si>
  <si>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</si>
  <si>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</si>
  <si>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</si>
  <si>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</si>
  <si>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</si>
  <si>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</si>
  <si>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</si>
  <si>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</si>
  <si>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</si>
  <si>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</si>
  <si>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</si>
  <si>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</si>
  <si>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</si>
  <si>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</si>
  <si>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</si>
  <si>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</si>
  <si>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</si>
  <si>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</si>
  <si>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</si>
  <si>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</si>
  <si>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</si>
  <si>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</si>
  <si>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</si>
  <si>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</si>
  <si>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</si>
  <si>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</si>
  <si>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</si>
  <si>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</si>
  <si>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</si>
  <si>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</si>
  <si>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</si>
  <si>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</si>
  <si>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</si>
  <si>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</si>
  <si>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</si>
  <si>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</si>
  <si>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</si>
  <si>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</si>
  <si>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</si>
  <si>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</si>
  <si>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</si>
  <si>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</si>
  <si>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</si>
  <si>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</si>
  <si>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</si>
  <si>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</si>
  <si>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</si>
  <si>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</si>
  <si>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</si>
  <si>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</si>
  <si>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</si>
  <si>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</si>
  <si>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</si>
  <si>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</si>
  <si>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</si>
  <si>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</si>
  <si>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</si>
  <si>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</si>
  <si>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</si>
  <si>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</si>
  <si>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</si>
  <si>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</si>
  <si>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</si>
  <si>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</si>
  <si>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</si>
  <si>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</si>
  <si>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</si>
  <si>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</si>
  <si>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</si>
  <si>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</si>
  <si>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</si>
  <si>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</si>
  <si>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</si>
  <si>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</si>
  <si>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</si>
  <si>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</si>
  <si>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</si>
  <si>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</si>
  <si>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</si>
  <si>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</si>
  <si>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</si>
  <si>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</si>
  <si>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</si>
  <si>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</si>
  <si>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</si>
  <si>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</si>
  <si>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</si>
  <si>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</si>
  <si>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</si>
  <si>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</si>
  <si>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</si>
  <si>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</si>
  <si>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</si>
  <si>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</si>
  <si>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</si>
  <si>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</si>
  <si>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</si>
  <si>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</si>
  <si>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</si>
  <si>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</si>
  <si>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</si>
  <si>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</si>
  <si>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</si>
  <si>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</si>
  <si>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</si>
  <si>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</si>
  <si>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</si>
  <si>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</si>
  <si>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</si>
  <si>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</si>
  <si>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</si>
  <si>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</si>
  <si>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</si>
  <si>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</si>
  <si>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</si>
  <si>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</si>
  <si>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</si>
  <si>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Corrected</t>
  </si>
  <si>
    <t>Done</t>
  </si>
  <si>
    <t xml:space="preserve"> corrected</t>
  </si>
  <si>
    <t>corrected</t>
  </si>
  <si>
    <t>balanced</t>
  </si>
  <si>
    <t>Link Cell B67 to Historicals B95 and cell C67 to B68 in this sheet, follow the same patter for the rest of the periods.(I have changed this even though I do not fully understand.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</si>
</sst>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165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200</v>
      </c>
    </row>
    <row r="3" spans="1:1" x14ac:dyDescent="0.3">
      <c r="A3" s="38" t="s">
        <v>198</v>
      </c>
    </row>
    <row r="4" spans="1:1" x14ac:dyDescent="0.3">
      <c r="A4" s="19" t="s">
        <v>199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82" activePane="bottomLeft" state="frozen"/>
      <selection pane="bottomLeft" activeCell="B96" sqref="B9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 x14ac:dyDescent="0.3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 x14ac:dyDescent="0.3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B3" sqref="B3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workbookViewId="0">
      <selection activeCell="O7" sqref="O7"/>
    </sheetView>
  </sheetViews>
  <sheetFormatPr defaultRowHeight="14.4" x14ac:dyDescent="0.3"/>
  <cols>
    <col min="1" max="1" width="48.6640625" customWidth="1"/>
    <col min="2" max="9" width="11.6640625" customWidth="1"/>
    <col min="10" max="14" width="11.6640625" hidden="1" customWidth="1"/>
    <col min="15" max="15" width="141.109375" customWidth="1"/>
    <col min="16" max="16" width="84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9"/>
      <c r="P3" t="s">
        <v>195</v>
      </c>
    </row>
    <row r="4" spans="1:16" x14ac:dyDescent="0.3">
      <c r="A4" s="42" t="s">
        <v>129</v>
      </c>
      <c r="B4" s="54" t="s">
        <v>208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  <c r="O4" s="54"/>
    </row>
    <row r="5" spans="1:16" x14ac:dyDescent="0.3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  <c r="O5" s="9"/>
    </row>
    <row r="6" spans="1:16" x14ac:dyDescent="0.3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  <c r="O6" s="55"/>
    </row>
    <row r="7" spans="1:16" x14ac:dyDescent="0.3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</row>
    <row r="8" spans="1:16" x14ac:dyDescent="0.3">
      <c r="A8" s="42" t="s">
        <v>129</v>
      </c>
      <c r="B8" s="54" t="s">
        <v>208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  <c r="O8" s="54"/>
    </row>
    <row r="9" spans="1:16" x14ac:dyDescent="0.3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  <c r="O9" s="54"/>
    </row>
    <row r="10" spans="1:16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</row>
    <row r="12" spans="1:16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</row>
    <row r="13" spans="1:16" x14ac:dyDescent="0.3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</row>
    <row r="14" spans="1:16" ht="15" thickBot="1" x14ac:dyDescent="0.35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t="s">
        <v>196</v>
      </c>
    </row>
    <row r="16" spans="1:16" x14ac:dyDescent="0.3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  <c r="O16" s="58"/>
    </row>
    <row r="17" spans="1:16" x14ac:dyDescent="0.3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  <c r="O17" s="58"/>
    </row>
    <row r="18" spans="1:16" x14ac:dyDescent="0.3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O18" s="57"/>
      <c r="P18" t="s">
        <v>197</v>
      </c>
    </row>
    <row r="19" spans="1:16" x14ac:dyDescent="0.3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O19" s="56"/>
      <c r="P19" t="s">
        <v>197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 x14ac:dyDescent="0.3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  <c r="O21" s="3"/>
    </row>
    <row r="22" spans="1:16" x14ac:dyDescent="0.3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  <c r="O22" s="3"/>
    </row>
    <row r="23" spans="1:16" x14ac:dyDescent="0.3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O23" s="3"/>
      <c r="P23" t="s">
        <v>202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</row>
    <row r="25" spans="1:16" x14ac:dyDescent="0.3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  <c r="O25" s="3"/>
    </row>
    <row r="26" spans="1:16" x14ac:dyDescent="0.3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  <c r="O26" s="3"/>
    </row>
    <row r="27" spans="1:16" x14ac:dyDescent="0.3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  <c r="O27" s="3"/>
    </row>
    <row r="28" spans="1:16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  <c r="O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6" x14ac:dyDescent="0.3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  <c r="O30" s="3"/>
    </row>
    <row r="31" spans="1:16" ht="15" thickBot="1" x14ac:dyDescent="0.35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7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  <c r="O33" s="3"/>
    </row>
    <row r="34" spans="1:17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  <c r="O34" s="3"/>
    </row>
    <row r="35" spans="1:17" x14ac:dyDescent="0.3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  <c r="O35" s="3"/>
    </row>
    <row r="36" spans="1:17" x14ac:dyDescent="0.3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  <c r="O36" s="3"/>
    </row>
    <row r="37" spans="1:17" x14ac:dyDescent="0.3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  <c r="O37" s="3"/>
    </row>
    <row r="38" spans="1:17" x14ac:dyDescent="0.3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  <c r="O38" s="3"/>
    </row>
    <row r="39" spans="1:17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7" x14ac:dyDescent="0.3">
      <c r="A40" s="2" t="s">
        <v>171</v>
      </c>
      <c r="B40" s="3">
        <v>6776</v>
      </c>
      <c r="C40" s="3">
        <v>7789</v>
      </c>
      <c r="D40" s="3">
        <v>0</v>
      </c>
      <c r="E40" s="3">
        <v>0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  <c r="O40" s="3"/>
    </row>
    <row r="41" spans="1:17" x14ac:dyDescent="0.3">
      <c r="A41" s="2" t="s">
        <v>172</v>
      </c>
      <c r="B41" s="3">
        <v>4685</v>
      </c>
      <c r="C41" s="3">
        <v>4151</v>
      </c>
      <c r="D41" s="3">
        <v>0</v>
      </c>
      <c r="E41" s="3">
        <v>0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  <c r="O41" s="3"/>
    </row>
    <row r="42" spans="1:17" x14ac:dyDescent="0.3">
      <c r="A42" s="2" t="s">
        <v>173</v>
      </c>
      <c r="B42" s="3">
        <v>1246</v>
      </c>
      <c r="C42" s="3">
        <v>318</v>
      </c>
      <c r="D42" s="3">
        <v>12407</v>
      </c>
      <c r="E42" s="3">
        <v>9812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  <c r="O42" s="3"/>
    </row>
    <row r="43" spans="1:17" ht="15" thickBot="1" x14ac:dyDescent="0.35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</row>
    <row r="44" spans="1:17" s="1" customFormat="1" ht="15" thickTop="1" x14ac:dyDescent="0.3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1" t="s">
        <v>213</v>
      </c>
    </row>
    <row r="45" spans="1:17" x14ac:dyDescent="0.3">
      <c r="A45" s="52" t="s">
        <v>204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7" x14ac:dyDescent="0.3">
      <c r="A46" s="1" t="s">
        <v>134</v>
      </c>
      <c r="B46" s="86">
        <f>+'Segmental forecast'!B11</f>
        <v>4233</v>
      </c>
      <c r="C46" s="86">
        <f>+'Segmental forecast'!C11</f>
        <v>4642</v>
      </c>
      <c r="D46" s="86">
        <f>+'Segmental forecast'!D11</f>
        <v>4945</v>
      </c>
      <c r="E46" s="86">
        <f>+'Segmental forecast'!E11</f>
        <v>4379</v>
      </c>
      <c r="F46" s="86">
        <f>+'Segmental forecast'!F11</f>
        <v>4850</v>
      </c>
      <c r="G46" s="86">
        <f>+'Segmental forecast'!G11</f>
        <v>2976</v>
      </c>
      <c r="H46" s="86">
        <f>+'Segmental forecast'!H11</f>
        <v>6923</v>
      </c>
      <c r="I46" s="86">
        <f>+'Segmental forecast'!I11</f>
        <v>6856</v>
      </c>
      <c r="J46" s="9"/>
      <c r="K46" s="9"/>
      <c r="L46" s="9"/>
      <c r="M46" s="9"/>
      <c r="N46" s="9"/>
      <c r="O46" s="9"/>
      <c r="Q46" t="s">
        <v>201</v>
      </c>
    </row>
    <row r="47" spans="1:17" x14ac:dyDescent="0.3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O47" s="59"/>
      <c r="Q47" t="s">
        <v>201</v>
      </c>
    </row>
    <row r="48" spans="1:17" x14ac:dyDescent="0.3">
      <c r="A48" t="s">
        <v>176</v>
      </c>
      <c r="B48" s="85">
        <f>+Historicals!B101</f>
        <v>1262</v>
      </c>
      <c r="C48" s="85">
        <f>+Historicals!C101</f>
        <v>748</v>
      </c>
      <c r="D48" s="85">
        <f>+Historicals!D101</f>
        <v>703</v>
      </c>
      <c r="E48" s="85">
        <f>+Historicals!E101</f>
        <v>529</v>
      </c>
      <c r="F48" s="85">
        <f>+Historicals!F101</f>
        <v>757</v>
      </c>
      <c r="G48" s="85">
        <f>+Historicals!G101</f>
        <v>1028</v>
      </c>
      <c r="H48" s="85">
        <f>+Historicals!H101</f>
        <v>1177</v>
      </c>
      <c r="I48" s="85">
        <f>+Historicals!I101</f>
        <v>1231</v>
      </c>
      <c r="J48" s="3"/>
      <c r="K48" s="3"/>
      <c r="L48" s="3"/>
      <c r="M48" s="3"/>
      <c r="N48" s="3"/>
      <c r="O48" s="3"/>
      <c r="Q48" t="s">
        <v>205</v>
      </c>
    </row>
    <row r="49" spans="1:17" x14ac:dyDescent="0.3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</row>
    <row r="50" spans="1:17" x14ac:dyDescent="0.3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O50" s="3"/>
      <c r="Q50" t="s">
        <v>205</v>
      </c>
    </row>
    <row r="51" spans="1:17" x14ac:dyDescent="0.3">
      <c r="A51" t="s">
        <v>179</v>
      </c>
      <c r="B51" s="3">
        <v>0</v>
      </c>
      <c r="C51" s="3">
        <f>+B23-C23</f>
        <v>-324</v>
      </c>
      <c r="D51" s="3">
        <f>+C23-D23</f>
        <v>-796</v>
      </c>
      <c r="E51" s="3">
        <f>+D23-E23</f>
        <v>204</v>
      </c>
      <c r="F51" s="3">
        <f>+E23-F23</f>
        <v>-802</v>
      </c>
      <c r="G51" s="3">
        <f>+F23-G23</f>
        <v>-586</v>
      </c>
      <c r="H51" s="3">
        <f>+G23-H23</f>
        <v>-613</v>
      </c>
      <c r="I51" s="3">
        <f>+H23-I23</f>
        <v>-1248</v>
      </c>
      <c r="J51" s="3">
        <f t="shared" ref="J51:N51" si="12">+J22</f>
        <v>0</v>
      </c>
      <c r="K51" s="3">
        <f t="shared" si="12"/>
        <v>0</v>
      </c>
      <c r="L51" s="3">
        <f t="shared" si="12"/>
        <v>0</v>
      </c>
      <c r="M51" s="3">
        <f t="shared" si="12"/>
        <v>0</v>
      </c>
      <c r="N51" s="3">
        <f t="shared" si="12"/>
        <v>0</v>
      </c>
      <c r="O51" s="87" t="s">
        <v>210</v>
      </c>
      <c r="Q51" t="s">
        <v>206</v>
      </c>
    </row>
    <row r="52" spans="1:17" x14ac:dyDescent="0.3">
      <c r="A52" t="s">
        <v>135</v>
      </c>
      <c r="B52" s="3">
        <f>((Historicals!B81)-(Historicals!B102))</f>
        <v>-1319</v>
      </c>
      <c r="C52" s="3">
        <f>((Historicals!C81)-(Historicals!C102))</f>
        <v>-1395</v>
      </c>
      <c r="D52" s="3">
        <f>((Historicals!D81)-(Historicals!D102))</f>
        <v>-1371</v>
      </c>
      <c r="E52" s="3">
        <f>((Historicals!E81)-(Historicals!E102))</f>
        <v>-1322</v>
      </c>
      <c r="F52" s="3">
        <f>((Historicals!F81)-(Historicals!F102))</f>
        <v>-1279</v>
      </c>
      <c r="G52" s="3">
        <f>((Historicals!G81)-(Historicals!G102))</f>
        <v>-1207</v>
      </c>
      <c r="H52" s="3">
        <f>((Historicals!H81)-(Historicals!H102))</f>
        <v>-874</v>
      </c>
      <c r="I52" s="3">
        <f>((Historicals!I81)-(Historicals!I102))</f>
        <v>-918</v>
      </c>
      <c r="J52" s="3"/>
      <c r="K52" s="3"/>
      <c r="L52" s="3"/>
      <c r="M52" s="3"/>
      <c r="N52" s="3"/>
      <c r="O52" s="3"/>
      <c r="Q52" t="s">
        <v>207</v>
      </c>
    </row>
    <row r="53" spans="1:17" x14ac:dyDescent="0.3">
      <c r="A53" s="1" t="s">
        <v>180</v>
      </c>
      <c r="B53" s="9">
        <f>B47+B49-B51-B52</f>
        <v>4896</v>
      </c>
      <c r="C53" s="9">
        <f t="shared" ref="C53:I53" si="13">C47+C49-C51-C52</f>
        <v>6262</v>
      </c>
      <c r="D53" s="9">
        <f t="shared" si="13"/>
        <v>7115</v>
      </c>
      <c r="E53" s="9">
        <f t="shared" si="13"/>
        <v>5715</v>
      </c>
      <c r="F53" s="9">
        <f t="shared" si="13"/>
        <v>6879</v>
      </c>
      <c r="G53" s="9">
        <f t="shared" si="13"/>
        <v>4462</v>
      </c>
      <c r="H53" s="9">
        <f t="shared" si="13"/>
        <v>7977</v>
      </c>
      <c r="I53" s="9">
        <f t="shared" si="13"/>
        <v>8508</v>
      </c>
      <c r="J53" s="9"/>
      <c r="K53" s="9"/>
      <c r="L53" s="9"/>
      <c r="M53" s="9"/>
      <c r="N53" s="9"/>
      <c r="O53" s="9"/>
    </row>
    <row r="54" spans="1:17" x14ac:dyDescent="0.3">
      <c r="A54" t="s">
        <v>181</v>
      </c>
      <c r="B54" s="3">
        <v>658</v>
      </c>
      <c r="C54" s="3">
        <v>347</v>
      </c>
      <c r="D54" s="3">
        <v>108</v>
      </c>
      <c r="E54" s="3">
        <v>146</v>
      </c>
      <c r="F54" s="3">
        <v>573</v>
      </c>
      <c r="G54" s="3">
        <v>850</v>
      </c>
      <c r="H54" s="3">
        <v>526</v>
      </c>
      <c r="I54" s="3">
        <v>735</v>
      </c>
      <c r="J54" s="3"/>
      <c r="K54" s="3"/>
      <c r="L54" s="3"/>
      <c r="M54" s="3"/>
      <c r="N54" s="3"/>
      <c r="O54" s="3"/>
    </row>
    <row r="55" spans="1:17" x14ac:dyDescent="0.3">
      <c r="A55" s="27" t="s">
        <v>182</v>
      </c>
      <c r="B55" s="26">
        <f>B53+B54</f>
        <v>5554</v>
      </c>
      <c r="C55" s="26">
        <f t="shared" ref="C55:I55" si="14">C53+C54</f>
        <v>6609</v>
      </c>
      <c r="D55" s="26">
        <f t="shared" si="14"/>
        <v>7223</v>
      </c>
      <c r="E55" s="26">
        <f t="shared" si="14"/>
        <v>5861</v>
      </c>
      <c r="F55" s="26">
        <f t="shared" si="14"/>
        <v>7452</v>
      </c>
      <c r="G55" s="26">
        <f t="shared" si="14"/>
        <v>5312</v>
      </c>
      <c r="H55" s="26">
        <f t="shared" si="14"/>
        <v>8503</v>
      </c>
      <c r="I55" s="26">
        <f t="shared" si="14"/>
        <v>9243</v>
      </c>
      <c r="J55" s="26"/>
      <c r="K55" s="26"/>
      <c r="L55" s="26"/>
      <c r="M55" s="26"/>
      <c r="N55" s="26"/>
      <c r="O55" s="41"/>
    </row>
    <row r="56" spans="1:17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 t="s">
        <v>211</v>
      </c>
    </row>
    <row r="57" spans="1:17" x14ac:dyDescent="0.3">
      <c r="A57" t="s">
        <v>183</v>
      </c>
      <c r="B57" s="85">
        <f>+(Historicals!B78+Historicals!B79+Historicals!B80+Historicals!B82)</f>
        <v>938</v>
      </c>
      <c r="C57" s="85">
        <f>+(Historicals!C78+Historicals!C79+Historicals!C80+Historicals!C82)</f>
        <v>109</v>
      </c>
      <c r="D57" s="85">
        <f>+(Historicals!D78+Historicals!D79+Historicals!D80+Historicals!D82)</f>
        <v>97</v>
      </c>
      <c r="E57" s="85">
        <f>+(Historicals!E78+Historicals!E79+Historicals!E80+Historicals!E82)</f>
        <v>1304</v>
      </c>
      <c r="F57" s="85">
        <f>+(Historicals!F78+Historicals!F79+Historicals!F80+Historicals!F82)</f>
        <v>855</v>
      </c>
      <c r="G57" s="85">
        <f>+(Historicals!G78+Historicals!G79+Historicals!G80+Historicals!G82)</f>
        <v>58</v>
      </c>
      <c r="H57" s="85">
        <f>+(Historicals!H78+Historicals!H79+Historicals!H80+Historicals!H82)</f>
        <v>-3105</v>
      </c>
      <c r="I57" s="85">
        <f>+(Historicals!I78+Historicals!I79+Historicals!I80+Historicals!I82)</f>
        <v>-766</v>
      </c>
      <c r="J57" s="3"/>
      <c r="K57" s="3"/>
      <c r="L57" s="3"/>
      <c r="M57" s="3"/>
      <c r="N57" s="3"/>
      <c r="O57" s="3" t="s">
        <v>210</v>
      </c>
    </row>
    <row r="58" spans="1:17" x14ac:dyDescent="0.3">
      <c r="A58" s="27" t="s">
        <v>184</v>
      </c>
      <c r="B58" s="26">
        <f>B56+B57+B52</f>
        <v>-381</v>
      </c>
      <c r="C58" s="26">
        <f>C56+C57+C52</f>
        <v>-1286</v>
      </c>
      <c r="D58" s="26">
        <f>D56+D57+D52</f>
        <v>-1274</v>
      </c>
      <c r="E58" s="26">
        <f>E56+E57+E52</f>
        <v>-18</v>
      </c>
      <c r="F58" s="26">
        <f>F56+F57+F52</f>
        <v>-424</v>
      </c>
      <c r="G58" s="26">
        <f>G56+G57+G52</f>
        <v>-1149</v>
      </c>
      <c r="H58" s="26">
        <f>H56+H57+H52</f>
        <v>-3979</v>
      </c>
      <c r="I58" s="26">
        <f>I56+I57+I52</f>
        <v>-1684</v>
      </c>
      <c r="J58" s="26"/>
      <c r="K58" s="26"/>
      <c r="L58" s="26"/>
      <c r="M58" s="26"/>
      <c r="N58" s="26"/>
      <c r="O58" s="41" t="s">
        <v>209</v>
      </c>
    </row>
    <row r="59" spans="1:17" x14ac:dyDescent="0.3">
      <c r="A59" t="s">
        <v>185</v>
      </c>
      <c r="B59" s="3">
        <v>-70</v>
      </c>
      <c r="C59" s="3">
        <v>-173</v>
      </c>
      <c r="D59" s="3">
        <v>283</v>
      </c>
      <c r="E59" s="3">
        <v>7</v>
      </c>
      <c r="F59" s="3">
        <v>-331</v>
      </c>
      <c r="G59" s="3">
        <v>43</v>
      </c>
      <c r="H59" s="3">
        <v>-249</v>
      </c>
      <c r="I59" s="3">
        <v>15</v>
      </c>
      <c r="J59" s="3"/>
      <c r="K59" s="3"/>
      <c r="L59" s="60"/>
      <c r="M59" s="3"/>
      <c r="N59" s="3"/>
      <c r="O59" s="3"/>
    </row>
    <row r="60" spans="1:17" x14ac:dyDescent="0.3">
      <c r="A60" s="51" t="s">
        <v>129</v>
      </c>
      <c r="B60" s="56" t="str">
        <f>IFERROR(B59/A59-1,"nm")</f>
        <v>nm</v>
      </c>
      <c r="C60" s="56">
        <f t="shared" ref="C60:I60" si="15">IFERROR(C59/B59-1,"nm")</f>
        <v>1.4714285714285715</v>
      </c>
      <c r="D60" s="56">
        <f t="shared" si="15"/>
        <v>-2.6358381502890174</v>
      </c>
      <c r="E60" s="56">
        <f t="shared" si="15"/>
        <v>-0.97526501766784457</v>
      </c>
      <c r="F60" s="56">
        <f t="shared" si="15"/>
        <v>-48.285714285714285</v>
      </c>
      <c r="G60" s="56">
        <f t="shared" si="15"/>
        <v>-1.1299093655589123</v>
      </c>
      <c r="H60" s="56">
        <f t="shared" si="15"/>
        <v>-6.7906976744186043</v>
      </c>
      <c r="I60" s="56">
        <f t="shared" si="15"/>
        <v>-1.0602409638554218</v>
      </c>
      <c r="J60" s="56"/>
      <c r="K60" s="56"/>
      <c r="L60" s="56"/>
      <c r="M60" s="57"/>
      <c r="N60" s="57"/>
      <c r="O60" s="57"/>
    </row>
    <row r="61" spans="1:17" x14ac:dyDescent="0.3">
      <c r="A61" t="s">
        <v>186</v>
      </c>
      <c r="B61" s="85">
        <f>+Historicals!B90</f>
        <v>-899</v>
      </c>
      <c r="C61" s="85">
        <f>+Historicals!C90</f>
        <v>-1022</v>
      </c>
      <c r="D61" s="85">
        <f>+Historicals!D90</f>
        <v>-1133</v>
      </c>
      <c r="E61" s="85">
        <f>+Historicals!E90</f>
        <v>-1243</v>
      </c>
      <c r="F61" s="85">
        <f>+Historicals!F90</f>
        <v>-1332</v>
      </c>
      <c r="G61" s="85">
        <f>+Historicals!G90</f>
        <v>-1452</v>
      </c>
      <c r="H61" s="85">
        <f>+Historicals!H90</f>
        <v>-1638</v>
      </c>
      <c r="I61" s="85">
        <f>+Historicals!I90</f>
        <v>-1837</v>
      </c>
      <c r="J61" s="3"/>
      <c r="K61" s="3"/>
      <c r="L61" s="3"/>
      <c r="M61" s="3"/>
      <c r="N61" s="3"/>
      <c r="O61" s="3" t="s">
        <v>209</v>
      </c>
    </row>
    <row r="62" spans="1:17" x14ac:dyDescent="0.3">
      <c r="A62" t="s">
        <v>187</v>
      </c>
      <c r="B62" s="3">
        <f>+Historicals!B87</f>
        <v>-26</v>
      </c>
      <c r="C62" s="3">
        <f>+Historicals!C87</f>
        <v>-113</v>
      </c>
      <c r="D62" s="3">
        <f>+Historicals!D87</f>
        <v>0</v>
      </c>
      <c r="E62" s="3">
        <f>+Historicals!E87</f>
        <v>0</v>
      </c>
      <c r="F62" s="3">
        <f>+Historicals!F87</f>
        <v>0</v>
      </c>
      <c r="G62" s="3">
        <f>+Historicals!G87</f>
        <v>0</v>
      </c>
      <c r="H62" s="3">
        <f>+Historicals!H87</f>
        <v>-197</v>
      </c>
      <c r="I62" s="3">
        <f>+Historicals!I87</f>
        <v>0</v>
      </c>
      <c r="J62" s="3"/>
      <c r="K62" s="3"/>
      <c r="L62" s="3"/>
      <c r="M62" s="3"/>
      <c r="N62" s="3"/>
      <c r="O62" s="3" t="s">
        <v>209</v>
      </c>
    </row>
    <row r="63" spans="1:17" x14ac:dyDescent="0.3">
      <c r="A63" t="s">
        <v>188</v>
      </c>
      <c r="B63" s="3">
        <f>+Historicals!B91</f>
        <v>0</v>
      </c>
      <c r="C63" s="3">
        <f>+Historicals!C91</f>
        <v>0</v>
      </c>
      <c r="D63" s="3">
        <f>+Historicals!D91</f>
        <v>-90</v>
      </c>
      <c r="E63" s="3">
        <f>+Historicals!E91</f>
        <v>-84</v>
      </c>
      <c r="F63" s="3">
        <f>+Historicals!F91</f>
        <v>-50</v>
      </c>
      <c r="G63" s="3">
        <f>+Historicals!G91</f>
        <v>-58</v>
      </c>
      <c r="H63" s="3">
        <f>+Historicals!H91</f>
        <v>-136</v>
      </c>
      <c r="I63" s="3">
        <f>+Historicals!I91</f>
        <v>-151</v>
      </c>
      <c r="J63" s="3"/>
      <c r="K63" s="3"/>
      <c r="L63" s="3"/>
      <c r="M63" s="3"/>
      <c r="N63" s="3"/>
      <c r="O63" s="3" t="s">
        <v>209</v>
      </c>
    </row>
    <row r="64" spans="1:17" x14ac:dyDescent="0.3">
      <c r="A64" s="27" t="s">
        <v>189</v>
      </c>
      <c r="B64" s="26">
        <f>B59+B61+B62+B63</f>
        <v>-995</v>
      </c>
      <c r="C64" s="26">
        <f t="shared" ref="C64:I64" si="16">C59+C61+C62+C63</f>
        <v>-1308</v>
      </c>
      <c r="D64" s="26">
        <f t="shared" si="16"/>
        <v>-940</v>
      </c>
      <c r="E64" s="26">
        <f t="shared" si="16"/>
        <v>-1320</v>
      </c>
      <c r="F64" s="26">
        <f t="shared" si="16"/>
        <v>-1713</v>
      </c>
      <c r="G64" s="26">
        <f t="shared" si="16"/>
        <v>-1467</v>
      </c>
      <c r="H64" s="26">
        <f t="shared" si="16"/>
        <v>-2220</v>
      </c>
      <c r="I64" s="26">
        <f t="shared" si="16"/>
        <v>-1973</v>
      </c>
      <c r="J64" s="26"/>
      <c r="K64" s="26"/>
      <c r="L64" s="26"/>
      <c r="M64" s="26"/>
      <c r="N64" s="26"/>
      <c r="O64" s="41"/>
    </row>
    <row r="65" spans="1:17" x14ac:dyDescent="0.3">
      <c r="A65" t="s">
        <v>190</v>
      </c>
      <c r="B65" s="3">
        <f>+Historicals!B91</f>
        <v>0</v>
      </c>
      <c r="C65" s="3">
        <f>+Historicals!C91</f>
        <v>0</v>
      </c>
      <c r="D65" s="3">
        <f>+Historicals!D91</f>
        <v>-90</v>
      </c>
      <c r="E65" s="3">
        <f>+Historicals!E91</f>
        <v>-84</v>
      </c>
      <c r="F65" s="3">
        <f>+Historicals!F91</f>
        <v>-50</v>
      </c>
      <c r="G65" s="3">
        <f>+Historicals!G91</f>
        <v>-58</v>
      </c>
      <c r="H65" s="3">
        <f>+Historicals!H91</f>
        <v>-136</v>
      </c>
      <c r="I65" s="3">
        <f>+Historicals!I91</f>
        <v>-151</v>
      </c>
      <c r="J65" s="3"/>
      <c r="K65" s="3"/>
      <c r="L65" s="3"/>
      <c r="M65" s="3"/>
      <c r="N65" s="3"/>
      <c r="O65" s="3" t="s">
        <v>212</v>
      </c>
    </row>
    <row r="66" spans="1:17" x14ac:dyDescent="0.3">
      <c r="A66" s="27" t="s">
        <v>191</v>
      </c>
      <c r="B66" s="26">
        <f>B55+B58+B64+B65</f>
        <v>4178</v>
      </c>
      <c r="C66" s="26">
        <f>C55+C58+C64+C65</f>
        <v>4015</v>
      </c>
      <c r="D66" s="26">
        <f>D55+D58+D64+D65</f>
        <v>4919</v>
      </c>
      <c r="E66" s="26">
        <f>E55+E58+E64+E65</f>
        <v>4439</v>
      </c>
      <c r="F66" s="26">
        <f>F55+F58+F64+F65</f>
        <v>5265</v>
      </c>
      <c r="G66" s="26">
        <f>G55+G58+G64+G65</f>
        <v>2638</v>
      </c>
      <c r="H66" s="26">
        <f>H55+H58+H64+H65</f>
        <v>2168</v>
      </c>
      <c r="I66" s="26">
        <f>I55+I58+I64+I65</f>
        <v>5435</v>
      </c>
      <c r="J66" s="26"/>
      <c r="K66" s="26"/>
      <c r="L66" s="26"/>
      <c r="M66" s="26"/>
      <c r="N66" s="26"/>
      <c r="O66" s="41"/>
    </row>
    <row r="67" spans="1:17" x14ac:dyDescent="0.3">
      <c r="A67" t="s">
        <v>192</v>
      </c>
      <c r="B67" s="3">
        <f>+Historicals!B95</f>
        <v>2220</v>
      </c>
      <c r="C67" s="3">
        <f>+Historicals!C95</f>
        <v>3852</v>
      </c>
      <c r="D67" s="3">
        <f>+Historicals!D95</f>
        <v>3138</v>
      </c>
      <c r="E67" s="3">
        <f>+Historicals!E95</f>
        <v>3808</v>
      </c>
      <c r="F67" s="3">
        <f>+Historicals!F95</f>
        <v>4249</v>
      </c>
      <c r="G67" s="3">
        <f>+Historicals!G95</f>
        <v>4466</v>
      </c>
      <c r="H67" s="3">
        <f>+Historicals!H95</f>
        <v>8348</v>
      </c>
      <c r="I67" s="3">
        <f>+Historicals!I95</f>
        <v>9889</v>
      </c>
      <c r="J67" s="3"/>
      <c r="K67" s="3"/>
      <c r="L67" s="3"/>
      <c r="M67" s="3"/>
      <c r="N67" s="3"/>
      <c r="O67" s="3" t="s">
        <v>214</v>
      </c>
    </row>
    <row r="68" spans="1:17" ht="15" thickBot="1" x14ac:dyDescent="0.35">
      <c r="A68" s="6" t="s">
        <v>193</v>
      </c>
      <c r="B68" s="7">
        <f>+Historicals!B96</f>
        <v>3852</v>
      </c>
      <c r="C68" s="7">
        <f>+Historicals!C96</f>
        <v>3138</v>
      </c>
      <c r="D68" s="7">
        <f>+Historicals!D96</f>
        <v>3808</v>
      </c>
      <c r="E68" s="7">
        <f>+Historicals!E96</f>
        <v>4249</v>
      </c>
      <c r="F68" s="7">
        <f>+Historicals!F96</f>
        <v>4466</v>
      </c>
      <c r="G68" s="7">
        <f>+Historicals!G96</f>
        <v>8348</v>
      </c>
      <c r="H68" s="7">
        <f>+Historicals!H96</f>
        <v>9889</v>
      </c>
      <c r="I68" s="7">
        <f>+Historicals!I96</f>
        <v>8574</v>
      </c>
      <c r="J68" s="7"/>
      <c r="K68" s="7"/>
      <c r="L68" s="7"/>
      <c r="M68" s="7"/>
      <c r="N68" s="7"/>
      <c r="O68" s="41"/>
    </row>
    <row r="69" spans="1:17" ht="15" thickTop="1" x14ac:dyDescent="0.3">
      <c r="A69" s="61" t="s">
        <v>175</v>
      </c>
      <c r="B69" s="48">
        <f>B36-B68</f>
        <v>-2773</v>
      </c>
      <c r="C69" s="48">
        <f>C36-C68</f>
        <v>-1128</v>
      </c>
      <c r="D69" s="48">
        <f>D36-D68</f>
        <v>-337</v>
      </c>
      <c r="E69" s="48">
        <f>E36-E68</f>
        <v>-781</v>
      </c>
      <c r="F69" s="48">
        <f>F36-F68</f>
        <v>-1002</v>
      </c>
      <c r="G69" s="48">
        <f>G36-G68</f>
        <v>1058</v>
      </c>
      <c r="H69" s="48">
        <f>H36-H68</f>
        <v>-476</v>
      </c>
      <c r="I69" s="48">
        <f>I36-I68</f>
        <v>346</v>
      </c>
      <c r="J69" s="41"/>
      <c r="K69" s="41"/>
      <c r="L69" s="41"/>
      <c r="M69" s="41"/>
      <c r="N69" s="41"/>
      <c r="O69" s="41"/>
    </row>
    <row r="70" spans="1:17" x14ac:dyDescent="0.3">
      <c r="A70" s="1" t="s">
        <v>194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O70" s="48"/>
      <c r="Q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2020-05-20T17:26:08Z</dcterms:created>
  <dcterms:modified xsi:type="dcterms:W3CDTF">2023-10-26T19:17:34Z</dcterms:modified>
</cp:coreProperties>
</file>